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438EE8B9-13AB-C242-934D-CF54C458282E}" xr6:coauthVersionLast="46" xr6:coauthVersionMax="46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3" i="1" s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<sst xmlns="http://schemas.openxmlformats.org/spreadsheetml/2006/main" count="102" uniqueCount="64">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</sst>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 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K22" sqref="K22"/>
    </sheetView>
  </sheetViews>
  <sheetFormatPr baseColWidth="10" defaultColWidth="9.1640625" defaultRowHeight="15" x14ac:dyDescent="0.2"/>
  <cols>
    <col min="1" max="1" width="11.33203125" style="1" customWidth="1"/>
    <col min="2" max="2" width="12.5" style="1" customWidth="1"/>
    <col min="3" max="3" width="15.5" style="1" customWidth="1"/>
    <col min="4" max="4" width="11.6640625" customWidth="1"/>
    <col min="5" max="5" width="12.1640625" customWidth="1"/>
    <col min="7" max="7" width="11.1640625" style="1" customWidth="1"/>
    <col min="8" max="8" width="20.83203125" customWidth="1"/>
    <col min="9" max="9" width="22.1640625" customWidth="1"/>
    <col min="10" max="10" width="16.33203125" customWidth="1"/>
    <col min="11" max="11" width="13" style="29" customWidth="1"/>
    <col min="12" max="12" width="13.83203125" style="1" customWidth="1"/>
    <col min="13" max="13" width="10.5" style="1" bestFit="1" customWidth="1"/>
    <col min="14" max="14" width="18.5" style="1" customWidth="1"/>
    <col min="15" max="15" width="13.83203125" bestFit="1" customWidth="1"/>
    <col min="16" max="16" width="15" bestFit="1" customWidth="1"/>
    <col min="17" max="17" width="10.83203125"/>
    <col min="25" max="16384" width="9.1640625" style="1"/>
  </cols>
  <sheetData>
    <row r="1" spans="1:20" s="37" customFormat="1" x14ac:dyDescent="0.2">
      <c r="A1" s="60" t="s">
        <v>0</v>
      </c>
      <c r="B1" s="60"/>
      <c r="C1" s="36">
        <v>44244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">
      <c r="A2" s="60" t="s">
        <v>15</v>
      </c>
      <c r="B2" s="60"/>
      <c r="C2" s="41">
        <f>C8/C7</f>
        <v>6.157839599976815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">
      <c r="A3" s="62" t="s">
        <v>16</v>
      </c>
      <c r="B3" s="62"/>
      <c r="C3" s="47">
        <f>(C8-SUM(H30:H40))/C7</f>
        <v>2.4631181997646334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">
      <c r="A4" s="60" t="s">
        <v>13</v>
      </c>
      <c r="B4" s="60"/>
      <c r="C4" s="48">
        <v>29307901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">
      <c r="A5" s="60" t="s">
        <v>11</v>
      </c>
      <c r="B5" s="60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">
      <c r="A6" s="60" t="s">
        <v>12</v>
      </c>
      <c r="B6" s="60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">
      <c r="A7" s="60" t="s">
        <v>14</v>
      </c>
      <c r="B7" s="60"/>
      <c r="C7" s="48">
        <f>C4+C5-C6</f>
        <v>29307901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">
      <c r="A8" s="61" t="s">
        <v>10</v>
      </c>
      <c r="B8" s="61"/>
      <c r="C8" s="32">
        <f>SUM(Table1[Target allocation ($)])</f>
        <v>180473353.37000009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">
      <c r="A11" s="23" t="s">
        <v>17</v>
      </c>
      <c r="B11" s="23" t="s">
        <v>31</v>
      </c>
      <c r="C11" s="34">
        <v>48.82</v>
      </c>
      <c r="D11" s="23">
        <v>16036</v>
      </c>
      <c r="E11" s="23">
        <v>14231</v>
      </c>
      <c r="F11" s="23">
        <f>ROUND(Table1[[#This Row],[New position]]-Table1[[#This Row],[Old position]], 0)</f>
        <v>-1805</v>
      </c>
      <c r="G11" s="35">
        <v>0.38500000000000001</v>
      </c>
      <c r="H11" s="27">
        <v>694768.41</v>
      </c>
      <c r="I11" s="30"/>
      <c r="K11"/>
      <c r="L11"/>
      <c r="M11"/>
      <c r="N11"/>
      <c r="O11" s="20"/>
      <c r="P11" s="20"/>
      <c r="Q11"/>
      <c r="R11"/>
      <c r="S11" s="16"/>
      <c r="T11"/>
    </row>
    <row r="12" spans="1:20" s="2" customFormat="1" x14ac:dyDescent="0.2">
      <c r="A12" s="23" t="s">
        <v>18</v>
      </c>
      <c r="B12" s="23" t="s">
        <v>31</v>
      </c>
      <c r="C12" s="34">
        <v>614.21</v>
      </c>
      <c r="D12" s="23">
        <v>1242</v>
      </c>
      <c r="E12" s="23">
        <v>1131</v>
      </c>
      <c r="F12" s="23">
        <f>ROUND(Table1[[#This Row],[New position]]-Table1[[#This Row],[Old position]], 0)</f>
        <v>-111</v>
      </c>
      <c r="G12" s="35">
        <v>0.38500000000000001</v>
      </c>
      <c r="H12" s="27">
        <v>694768.41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">
      <c r="A13" s="23" t="s">
        <v>19</v>
      </c>
      <c r="B13" s="23" t="s">
        <v>31</v>
      </c>
      <c r="C13" s="34">
        <v>77.5</v>
      </c>
      <c r="D13" s="23">
        <v>9724</v>
      </c>
      <c r="E13" s="23">
        <v>8965</v>
      </c>
      <c r="F13" s="23">
        <f>ROUND(Table1[[#This Row],[New position]]-Table1[[#This Row],[Old position]], 0)</f>
        <v>-759</v>
      </c>
      <c r="G13" s="35">
        <v>0.38500000000000001</v>
      </c>
      <c r="H13" s="27">
        <v>694768.41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">
      <c r="A14" s="23" t="s">
        <v>20</v>
      </c>
      <c r="B14" s="23" t="s">
        <v>31</v>
      </c>
      <c r="C14" s="34">
        <v>317.08999999999997</v>
      </c>
      <c r="D14" s="23">
        <v>2418</v>
      </c>
      <c r="E14" s="23">
        <v>2191</v>
      </c>
      <c r="F14" s="23">
        <f>ROUND(Table1[[#This Row],[New position]]-Table1[[#This Row],[Old position]], 0)</f>
        <v>-227</v>
      </c>
      <c r="G14" s="35">
        <v>0.38500000000000001</v>
      </c>
      <c r="H14" s="27">
        <v>694768.41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">
      <c r="A15" s="23" t="s">
        <v>21</v>
      </c>
      <c r="B15" s="23" t="s">
        <v>31</v>
      </c>
      <c r="C15" s="34">
        <v>163.63</v>
      </c>
      <c r="D15" s="23">
        <v>4462</v>
      </c>
      <c r="E15" s="23">
        <v>4246</v>
      </c>
      <c r="F15" s="23">
        <f>ROUND(Table1[[#This Row],[New position]]-Table1[[#This Row],[Old position]], 0)</f>
        <v>-216</v>
      </c>
      <c r="G15" s="35">
        <v>0.38500000000000001</v>
      </c>
      <c r="H15" s="27">
        <v>694768.41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">
      <c r="A16" s="23" t="s">
        <v>24</v>
      </c>
      <c r="B16" s="23" t="s">
        <v>31</v>
      </c>
      <c r="C16" s="34">
        <v>525.15</v>
      </c>
      <c r="D16" s="23">
        <v>1495</v>
      </c>
      <c r="E16" s="23">
        <v>1323</v>
      </c>
      <c r="F16" s="23">
        <f>ROUND(Table1[[#This Row],[New position]]-Table1[[#This Row],[Old position]], 0)</f>
        <v>-172</v>
      </c>
      <c r="G16" s="35">
        <v>0.38500000000000001</v>
      </c>
      <c r="H16" s="27">
        <v>694768.41</v>
      </c>
      <c r="I16" s="3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">
      <c r="A17" s="23" t="s">
        <v>25</v>
      </c>
      <c r="B17" s="23" t="s">
        <v>31</v>
      </c>
      <c r="C17" s="34">
        <v>95.45</v>
      </c>
      <c r="D17" s="23">
        <v>7991</v>
      </c>
      <c r="E17" s="23">
        <v>7279</v>
      </c>
      <c r="F17" s="23">
        <f>ROUND(Table1[[#This Row],[New position]]-Table1[[#This Row],[Old position]], 0)</f>
        <v>-712</v>
      </c>
      <c r="G17" s="35">
        <v>0.38500000000000001</v>
      </c>
      <c r="H17" s="27">
        <v>694768.41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">
      <c r="A18" s="23" t="s">
        <v>26</v>
      </c>
      <c r="B18" s="23" t="s">
        <v>31</v>
      </c>
      <c r="C18" s="34">
        <v>151.28</v>
      </c>
      <c r="D18" s="23">
        <v>5017</v>
      </c>
      <c r="E18" s="23">
        <v>4593</v>
      </c>
      <c r="F18" s="23">
        <f>ROUND(Table1[[#This Row],[New position]]-Table1[[#This Row],[Old position]], 0)</f>
        <v>-424</v>
      </c>
      <c r="G18" s="35">
        <v>0.38500000000000001</v>
      </c>
      <c r="H18" s="27">
        <v>694768.41</v>
      </c>
      <c r="I18" s="30"/>
      <c r="J18" s="2"/>
      <c r="L18"/>
      <c r="M18"/>
      <c r="N18"/>
      <c r="O18" s="20"/>
      <c r="P18" s="20"/>
      <c r="U18" s="1"/>
      <c r="V18" s="1"/>
      <c r="W18" s="1"/>
      <c r="X18" s="1"/>
    </row>
    <row r="19" spans="1:24" x14ac:dyDescent="0.2">
      <c r="A19" s="23" t="s">
        <v>27</v>
      </c>
      <c r="B19" s="23" t="s">
        <v>31</v>
      </c>
      <c r="C19" s="34">
        <v>28.91</v>
      </c>
      <c r="D19" s="23">
        <v>26476</v>
      </c>
      <c r="E19" s="23">
        <v>24032</v>
      </c>
      <c r="F19" s="23">
        <f>ROUND(Table1[[#This Row],[New position]]-Table1[[#This Row],[Old position]], 0)</f>
        <v>-2444</v>
      </c>
      <c r="G19" s="35">
        <v>0.38500000000000001</v>
      </c>
      <c r="H19" s="27">
        <v>694768.41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">
      <c r="A20" s="23" t="s">
        <v>28</v>
      </c>
      <c r="B20" s="23" t="s">
        <v>31</v>
      </c>
      <c r="C20" s="34">
        <v>173.99</v>
      </c>
      <c r="D20" s="23">
        <v>4364</v>
      </c>
      <c r="E20" s="23">
        <v>3993</v>
      </c>
      <c r="F20" s="23">
        <f>ROUND(Table1[[#This Row],[New position]]-Table1[[#This Row],[Old position]], 0)</f>
        <v>-371</v>
      </c>
      <c r="G20" s="35">
        <v>0.38500000000000001</v>
      </c>
      <c r="H20" s="27">
        <v>694768.41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">
      <c r="A21" s="23" t="s">
        <v>32</v>
      </c>
      <c r="B21" s="23" t="s">
        <v>31</v>
      </c>
      <c r="C21" s="34">
        <v>171.11</v>
      </c>
      <c r="D21" s="23">
        <v>4473</v>
      </c>
      <c r="E21" s="23">
        <v>4060</v>
      </c>
      <c r="F21" s="23">
        <f>ROUND(Table1[[#This Row],[New position]]-Table1[[#This Row],[Old position]], 0)</f>
        <v>-413</v>
      </c>
      <c r="G21" s="35">
        <v>0.38500000000000001</v>
      </c>
      <c r="H21" s="27">
        <v>694768.41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">
      <c r="A22" s="23" t="s">
        <v>33</v>
      </c>
      <c r="B22" s="23" t="s">
        <v>31</v>
      </c>
      <c r="C22" s="34">
        <v>53.1</v>
      </c>
      <c r="D22" s="23">
        <v>13927</v>
      </c>
      <c r="E22" s="23">
        <v>13084</v>
      </c>
      <c r="F22" s="23">
        <f>ROUND(Table1[[#This Row],[New position]]-Table1[[#This Row],[Old position]], 0)</f>
        <v>-843</v>
      </c>
      <c r="G22" s="35">
        <v>0.38500000000000001</v>
      </c>
      <c r="H22" s="27">
        <v>694768.41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">
      <c r="A23" s="23" t="s">
        <v>34</v>
      </c>
      <c r="B23" s="23" t="s">
        <v>31</v>
      </c>
      <c r="C23" s="34">
        <v>190.58</v>
      </c>
      <c r="D23" s="23">
        <v>3962</v>
      </c>
      <c r="E23" s="23">
        <v>3646</v>
      </c>
      <c r="F23" s="23">
        <f>ROUND(Table1[[#This Row],[New position]]-Table1[[#This Row],[Old position]], 0)</f>
        <v>-316</v>
      </c>
      <c r="G23" s="35">
        <v>0.38500000000000001</v>
      </c>
      <c r="H23" s="27">
        <v>694768.41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">
      <c r="A24" s="23" t="s">
        <v>35</v>
      </c>
      <c r="B24" s="23" t="s">
        <v>31</v>
      </c>
      <c r="C24" s="34">
        <v>22.8</v>
      </c>
      <c r="D24" s="23">
        <v>33401</v>
      </c>
      <c r="E24" s="23">
        <v>30472</v>
      </c>
      <c r="F24" s="23">
        <f>ROUND(Table1[[#This Row],[New position]]-Table1[[#This Row],[Old position]], 0)</f>
        <v>-2929</v>
      </c>
      <c r="G24" s="35">
        <v>0.38500000000000001</v>
      </c>
      <c r="H24" s="27">
        <v>694768.41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">
      <c r="A25" s="23" t="s">
        <v>36</v>
      </c>
      <c r="B25" s="23" t="s">
        <v>31</v>
      </c>
      <c r="C25" s="34">
        <v>46.95</v>
      </c>
      <c r="D25" s="23">
        <v>15677</v>
      </c>
      <c r="E25" s="23">
        <v>14798</v>
      </c>
      <c r="F25" s="23">
        <f>ROUND(Table1[[#This Row],[New position]]-Table1[[#This Row],[Old position]], 0)</f>
        <v>-879</v>
      </c>
      <c r="G25" s="35">
        <v>0.38500000000000001</v>
      </c>
      <c r="H25" s="27">
        <v>694768.41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">
      <c r="A26" s="23" t="s">
        <v>22</v>
      </c>
      <c r="B26" s="23" t="s">
        <v>31</v>
      </c>
      <c r="C26" s="34">
        <v>333.53</v>
      </c>
      <c r="D26" s="23">
        <v>129679</v>
      </c>
      <c r="E26" s="23">
        <v>120531</v>
      </c>
      <c r="F26" s="23">
        <f>ROUND(Table1[[#This Row],[New position]]-Table1[[#This Row],[Old position]], 0)</f>
        <v>-9148</v>
      </c>
      <c r="G26" s="35">
        <v>22.274999999999999</v>
      </c>
      <c r="H26" s="27">
        <v>40200622.030000001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">
      <c r="A27" s="23" t="s">
        <v>37</v>
      </c>
      <c r="B27" s="23" t="s">
        <v>31</v>
      </c>
      <c r="C27" s="34">
        <v>153.75</v>
      </c>
      <c r="D27" s="23">
        <v>30579</v>
      </c>
      <c r="E27" s="23">
        <v>29052</v>
      </c>
      <c r="F27" s="23">
        <f>ROUND(Table1[[#This Row],[New position]]-Table1[[#This Row],[Old position]], 0)</f>
        <v>-1527</v>
      </c>
      <c r="G27" s="35">
        <v>2.4750000000000001</v>
      </c>
      <c r="H27" s="27">
        <v>4466740.99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">
      <c r="A28" s="23">
        <v>2823</v>
      </c>
      <c r="B28" s="23" t="s">
        <v>31</v>
      </c>
      <c r="C28" s="34">
        <v>3.04</v>
      </c>
      <c r="D28" s="23">
        <v>1601300</v>
      </c>
      <c r="E28" s="23">
        <v>1469400</v>
      </c>
      <c r="F28" s="23">
        <f>ROUND(Table1[[#This Row],[New position]]-Table1[[#This Row],[Old position]], 0)</f>
        <v>-131900</v>
      </c>
      <c r="G28" s="35">
        <v>2.4750000000000001</v>
      </c>
      <c r="H28" s="27">
        <v>4466740.99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">
      <c r="A29" s="23" t="s">
        <v>8</v>
      </c>
      <c r="B29" s="23" t="s">
        <v>31</v>
      </c>
      <c r="C29" s="34">
        <v>16.97</v>
      </c>
      <c r="D29" s="23">
        <v>566513</v>
      </c>
      <c r="E29" s="23">
        <v>531745</v>
      </c>
      <c r="F29" s="23">
        <f>ROUND(Table1[[#This Row],[New position]]-Table1[[#This Row],[Old position]], 0)</f>
        <v>-34768</v>
      </c>
      <c r="G29" s="35">
        <v>5</v>
      </c>
      <c r="H29" s="27">
        <v>9023709.2899999991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">
      <c r="A30" s="23" t="s">
        <v>23</v>
      </c>
      <c r="B30" s="23" t="s">
        <v>31</v>
      </c>
      <c r="C30" s="34">
        <v>60.85</v>
      </c>
      <c r="D30" s="23">
        <v>180788</v>
      </c>
      <c r="E30" s="23">
        <v>166834</v>
      </c>
      <c r="F30" s="23">
        <f>ROUND(Table1[[#This Row],[New position]]-Table1[[#This Row],[Old position]], 0)</f>
        <v>-13954</v>
      </c>
      <c r="G30" s="35">
        <v>5.625</v>
      </c>
      <c r="H30" s="27">
        <v>10151861.25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">
      <c r="A31" s="23" t="s">
        <v>38</v>
      </c>
      <c r="B31" s="23" t="s">
        <v>39</v>
      </c>
      <c r="C31" s="34">
        <v>151244.98000000001</v>
      </c>
      <c r="D31" s="23">
        <v>73</v>
      </c>
      <c r="E31" s="23">
        <v>67</v>
      </c>
      <c r="F31" s="23">
        <f>ROUND(Table1[[#This Row],[New position]]-Table1[[#This Row],[Old position]], 0)</f>
        <v>-6</v>
      </c>
      <c r="G31" s="35">
        <v>5.625</v>
      </c>
      <c r="H31" s="27">
        <v>10151861.25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">
      <c r="A32" s="23" t="s">
        <v>40</v>
      </c>
      <c r="B32" s="23" t="s">
        <v>39</v>
      </c>
      <c r="C32" s="34">
        <v>196964.37</v>
      </c>
      <c r="D32" s="23">
        <v>56</v>
      </c>
      <c r="E32" s="23">
        <v>52</v>
      </c>
      <c r="F32" s="23">
        <f>ROUND(Table1[[#This Row],[New position]]-Table1[[#This Row],[Old position]], 0)</f>
        <v>-4</v>
      </c>
      <c r="G32" s="35">
        <v>5.625</v>
      </c>
      <c r="H32" s="27">
        <v>10151861.25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">
      <c r="A33" s="23" t="s">
        <v>41</v>
      </c>
      <c r="B33" s="23" t="s">
        <v>39</v>
      </c>
      <c r="C33" s="34">
        <v>164497.67000000001</v>
      </c>
      <c r="D33" s="23">
        <v>67</v>
      </c>
      <c r="E33" s="23">
        <v>62</v>
      </c>
      <c r="F33" s="23">
        <f>ROUND(Table1[[#This Row],[New position]]-Table1[[#This Row],[Old position]], 0)</f>
        <v>-5</v>
      </c>
      <c r="G33" s="35">
        <v>5.625</v>
      </c>
      <c r="H33" s="27">
        <v>10151861.25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">
      <c r="A34" s="23" t="s">
        <v>42</v>
      </c>
      <c r="B34" s="23" t="s">
        <v>39</v>
      </c>
      <c r="C34" s="34">
        <v>125343.7</v>
      </c>
      <c r="D34" s="23">
        <v>88</v>
      </c>
      <c r="E34" s="23">
        <v>81</v>
      </c>
      <c r="F34" s="23">
        <f>ROUND(Table1[[#This Row],[New position]]-Table1[[#This Row],[Old position]], 0)</f>
        <v>-7</v>
      </c>
      <c r="G34" s="35">
        <v>5.625</v>
      </c>
      <c r="H34" s="27">
        <v>10151861.25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">
      <c r="A35" s="23" t="s">
        <v>43</v>
      </c>
      <c r="B35" s="23" t="s">
        <v>39</v>
      </c>
      <c r="C35" s="34">
        <v>135675.84</v>
      </c>
      <c r="D35" s="23">
        <v>81</v>
      </c>
      <c r="E35" s="23">
        <v>75</v>
      </c>
      <c r="F35" s="23">
        <f>ROUND(Table1[[#This Row],[New position]]-Table1[[#This Row],[Old position]], 0)</f>
        <v>-6</v>
      </c>
      <c r="G35" s="35">
        <v>5.625</v>
      </c>
      <c r="H35" s="27">
        <v>10151861.25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">
      <c r="A36" s="23" t="s">
        <v>44</v>
      </c>
      <c r="B36" s="23" t="s">
        <v>39</v>
      </c>
      <c r="C36" s="34">
        <v>220968.75</v>
      </c>
      <c r="D36" s="23">
        <v>50</v>
      </c>
      <c r="E36" s="23">
        <v>46</v>
      </c>
      <c r="F36" s="23">
        <f>ROUND(Table1[[#This Row],[New position]]-Table1[[#This Row],[Old position]], 0)</f>
        <v>-4</v>
      </c>
      <c r="G36" s="35">
        <v>5.625</v>
      </c>
      <c r="H36" s="27">
        <v>10151861.25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">
      <c r="A37" s="23" t="s">
        <v>45</v>
      </c>
      <c r="B37" s="23" t="s">
        <v>39</v>
      </c>
      <c r="C37" s="34">
        <v>114210.2</v>
      </c>
      <c r="D37" s="23">
        <v>96</v>
      </c>
      <c r="E37" s="23">
        <v>89</v>
      </c>
      <c r="F37" s="23">
        <f>ROUND(Table1[[#This Row],[New position]]-Table1[[#This Row],[Old position]], 0)</f>
        <v>-7</v>
      </c>
      <c r="G37" s="35">
        <v>5.625</v>
      </c>
      <c r="H37" s="27">
        <v>10151861.25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">
      <c r="A38" s="23" t="s">
        <v>46</v>
      </c>
      <c r="B38" s="23" t="s">
        <v>39</v>
      </c>
      <c r="C38" s="34">
        <v>136177.71</v>
      </c>
      <c r="D38" s="23">
        <v>80</v>
      </c>
      <c r="E38" s="23">
        <v>75</v>
      </c>
      <c r="F38" s="23">
        <f>ROUND(Table1[[#This Row],[New position]]-Table1[[#This Row],[Old position]], 0)</f>
        <v>-5</v>
      </c>
      <c r="G38" s="35">
        <v>5.625</v>
      </c>
      <c r="H38" s="27">
        <v>10151861.25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">
      <c r="A39" s="23" t="s">
        <v>47</v>
      </c>
      <c r="B39" s="23" t="s">
        <v>39</v>
      </c>
      <c r="C39" s="34">
        <v>182739.97</v>
      </c>
      <c r="D39" s="23">
        <v>60</v>
      </c>
      <c r="E39" s="23">
        <v>56</v>
      </c>
      <c r="F39" s="23">
        <f>ROUND(Table1[[#This Row],[New position]]-Table1[[#This Row],[Old position]], 0)</f>
        <v>-4</v>
      </c>
      <c r="G39" s="35">
        <v>5.625</v>
      </c>
      <c r="H39" s="27">
        <v>10151861.25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">
      <c r="A40" s="23" t="s">
        <v>48</v>
      </c>
      <c r="B40" s="23" t="s">
        <v>39</v>
      </c>
      <c r="C40" s="34">
        <v>254432.22</v>
      </c>
      <c r="D40" s="23">
        <v>28</v>
      </c>
      <c r="E40" s="23">
        <v>27</v>
      </c>
      <c r="F40" s="23">
        <f>ROUND(Table1[[#This Row],[New position]]-Table1[[#This Row],[Old position]], 0)</f>
        <v>-1</v>
      </c>
      <c r="G40" s="35">
        <v>3.7490000000000001</v>
      </c>
      <c r="H40" s="27">
        <v>6765916.5199999996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">
      <c r="A41" s="23" t="s">
        <v>49</v>
      </c>
      <c r="B41" s="23" t="s">
        <v>39</v>
      </c>
      <c r="C41" s="34">
        <v>31510.639999999999</v>
      </c>
      <c r="D41" s="23">
        <v>12</v>
      </c>
      <c r="E41" s="23">
        <v>11</v>
      </c>
      <c r="F41" s="23">
        <f>ROUND(Table1[[#This Row],[New position]]-Table1[[#This Row],[Old position]], 0)</f>
        <v>-1</v>
      </c>
      <c r="G41" s="35">
        <v>0.2</v>
      </c>
      <c r="H41" s="27">
        <v>360948.49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">
      <c r="A42" s="23" t="s">
        <v>50</v>
      </c>
      <c r="B42" s="23" t="s">
        <v>39</v>
      </c>
      <c r="C42" s="34">
        <v>95566.1</v>
      </c>
      <c r="D42" s="23">
        <v>4</v>
      </c>
      <c r="E42" s="23">
        <v>4</v>
      </c>
      <c r="F42" s="23">
        <f>ROUND(Table1[[#This Row],[New position]]-Table1[[#This Row],[Old position]], 0)</f>
        <v>0</v>
      </c>
      <c r="G42" s="35">
        <v>0.2</v>
      </c>
      <c r="H42" s="27">
        <v>360948.49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">
      <c r="A43" s="23" t="s">
        <v>51</v>
      </c>
      <c r="B43" s="23" t="s">
        <v>39</v>
      </c>
      <c r="C43" s="34">
        <v>8290.2800000000007</v>
      </c>
      <c r="D43" s="23">
        <v>48</v>
      </c>
      <c r="E43" s="23">
        <v>44</v>
      </c>
      <c r="F43" s="23">
        <f>ROUND(Table1[[#This Row],[New position]]-Table1[[#This Row],[Old position]], 0)</f>
        <v>-4</v>
      </c>
      <c r="G43" s="35">
        <v>0.2</v>
      </c>
      <c r="H43" s="27">
        <v>360948.49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">
      <c r="A44" s="23" t="s">
        <v>52</v>
      </c>
      <c r="B44" s="23" t="s">
        <v>39</v>
      </c>
      <c r="C44" s="34">
        <v>69012.509999999995</v>
      </c>
      <c r="D44" s="23">
        <v>6</v>
      </c>
      <c r="E44" s="23">
        <v>5</v>
      </c>
      <c r="F44" s="23">
        <f>ROUND(Table1[[#This Row],[New position]]-Table1[[#This Row],[Old position]], 0)</f>
        <v>-1</v>
      </c>
      <c r="G44" s="35">
        <v>0.2</v>
      </c>
      <c r="H44" s="27">
        <v>360948.49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">
      <c r="A45" s="23" t="s">
        <v>53</v>
      </c>
      <c r="B45" s="23" t="s">
        <v>39</v>
      </c>
      <c r="C45" s="34">
        <v>236351</v>
      </c>
      <c r="D45" s="23">
        <v>2</v>
      </c>
      <c r="E45" s="23">
        <v>2</v>
      </c>
      <c r="F45" s="23">
        <f>ROUND(Table1[[#This Row],[New position]]-Table1[[#This Row],[Old position]], 0)</f>
        <v>0</v>
      </c>
      <c r="G45" s="35">
        <v>0.2</v>
      </c>
      <c r="H45" s="27">
        <v>360948.49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">
      <c r="A46" s="23" t="s">
        <v>54</v>
      </c>
      <c r="B46" s="23" t="s">
        <v>39</v>
      </c>
      <c r="C46" s="34">
        <v>16278.01</v>
      </c>
      <c r="D46" s="23">
        <v>24</v>
      </c>
      <c r="E46" s="23">
        <v>22</v>
      </c>
      <c r="F46" s="23">
        <f>ROUND(Table1[[#This Row],[New position]]-Table1[[#This Row],[Old position]], 0)</f>
        <v>-2</v>
      </c>
      <c r="G46" s="35">
        <v>0.2</v>
      </c>
      <c r="H46" s="27">
        <v>360948.49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">
      <c r="A47" s="23" t="s">
        <v>55</v>
      </c>
      <c r="B47" s="23" t="s">
        <v>39</v>
      </c>
      <c r="C47" s="34">
        <v>27484.22</v>
      </c>
      <c r="D47" s="23">
        <v>14</v>
      </c>
      <c r="E47" s="23">
        <v>13</v>
      </c>
      <c r="F47" s="23">
        <f>ROUND(Table1[[#This Row],[New position]]-Table1[[#This Row],[Old position]], 0)</f>
        <v>-1</v>
      </c>
      <c r="G47" s="35">
        <v>0.2</v>
      </c>
      <c r="H47" s="27">
        <v>360948.49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">
      <c r="A48" s="23" t="s">
        <v>56</v>
      </c>
      <c r="B48" s="23" t="s">
        <v>39</v>
      </c>
      <c r="C48" s="34">
        <v>76095.600000000006</v>
      </c>
      <c r="D48" s="23">
        <v>5</v>
      </c>
      <c r="E48" s="23">
        <v>5</v>
      </c>
      <c r="F48" s="23">
        <f>ROUND(Table1[[#This Row],[New position]]-Table1[[#This Row],[Old position]], 0)</f>
        <v>0</v>
      </c>
      <c r="G48" s="35">
        <v>0.2</v>
      </c>
      <c r="H48" s="27">
        <v>360948.49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">
      <c r="A49" s="23" t="s">
        <v>57</v>
      </c>
      <c r="B49" s="23" t="s">
        <v>39</v>
      </c>
      <c r="C49" s="34">
        <v>52244.87</v>
      </c>
      <c r="D49" s="23">
        <v>8</v>
      </c>
      <c r="E49" s="23">
        <v>7</v>
      </c>
      <c r="F49" s="23">
        <f>ROUND(Table1[[#This Row],[New position]]-Table1[[#This Row],[Old position]], 0)</f>
        <v>-1</v>
      </c>
      <c r="G49" s="35">
        <v>0.2</v>
      </c>
      <c r="H49" s="27">
        <v>360948.49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">
      <c r="A50" s="23" t="s">
        <v>58</v>
      </c>
      <c r="B50" s="23" t="s">
        <v>39</v>
      </c>
      <c r="C50" s="34">
        <v>112312.35</v>
      </c>
      <c r="D50" s="23">
        <v>4</v>
      </c>
      <c r="E50" s="23">
        <v>3</v>
      </c>
      <c r="F50" s="23">
        <f>ROUND(Table1[[#This Row],[New position]]-Table1[[#This Row],[Old position]], 0)</f>
        <v>-1</v>
      </c>
      <c r="G50" s="35">
        <v>0.2</v>
      </c>
      <c r="H50" s="27">
        <v>360948.49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">
      <c r="A53" s="17"/>
      <c r="B53" s="17"/>
      <c r="C53" s="18"/>
      <c r="E53" s="17"/>
      <c r="G53" s="17"/>
      <c r="J53" s="19"/>
      <c r="K53" s="28"/>
      <c r="L53" s="9"/>
    </row>
    <row r="54" spans="1:24" x14ac:dyDescent="0.2">
      <c r="A54" s="17"/>
      <c r="B54" s="17"/>
      <c r="C54" s="18"/>
      <c r="E54" s="17"/>
      <c r="G54" s="17"/>
      <c r="J54" s="19"/>
      <c r="K54" s="28"/>
      <c r="L54" s="9"/>
    </row>
    <row r="55" spans="1:24" x14ac:dyDescent="0.2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">
      <c r="H59" s="1"/>
    </row>
    <row r="60" spans="1:24" x14ac:dyDescent="0.2">
      <c r="A60" s="10"/>
    </row>
    <row r="61" spans="1:24" x14ac:dyDescent="0.2">
      <c r="A61" s="10"/>
    </row>
    <row r="63" spans="1:24" x14ac:dyDescent="0.2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2021-02-10T10:35:16Z</cp:lastPrinted>
  <dcterms:created xsi:type="dcterms:W3CDTF">2020-06-30T03:42:56Z</dcterms:created>
  <dcterms:modified xsi:type="dcterms:W3CDTF">2021-02-17T14:25:17Z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