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70E6BCB1-C626-4F69-90A2-D5E100B84E99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C8" i="1" l="1"/>
  <c r="C7" i="1" l="1"/>
  <c r="C2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<sst xmlns="http://schemas.openxmlformats.org/spreadsheetml/2006/main" count="102" uniqueCount="64">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</sst>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0" fontId="0" fillId="2" borderId="1" xfId="0" applyNumberFormat="1" applyFont="1" applyFill="1" applyBorder="1"/>
    <xf numFmtId="169" fontId="2" fillId="2" borderId="1" xfId="0" applyNumberFormat="1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2" fillId="2" borderId="1" xfId="1" applyNumberFormat="1" applyFont="1" applyFill="1" applyBorder="1" applyAlignment="1">
      <alignment vertical="center" wrapText="1"/>
    </xf>
    <xf numFmtId="166" fontId="11" fillId="2" borderId="1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171" fontId="0" fillId="0" borderId="0" xfId="5" applyNumberFormat="1" applyFont="1"/>
    <xf numFmtId="171" fontId="0" fillId="0" borderId="0" xfId="0" applyNumberForma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2" totalsRowShown="0" headerRowDxfId="13" dataDxfId="11" headerRowBorderDxfId="12" tableBorderDxfId="10" totalsRowBorderDxfId="9">
  <autoFilter ref="A10:I52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topLeftCell="A16" zoomScale="130" zoomScaleNormal="130" workbookViewId="0">
      <selection activeCell="L31" sqref="L3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7" customFormat="1" x14ac:dyDescent="0.25">
      <c r="A1" s="63" t="s">
        <v>0</v>
      </c>
      <c r="B1" s="63"/>
      <c r="C1" s="36">
        <v>44252</v>
      </c>
      <c r="E1" s="38"/>
      <c r="F1" s="38"/>
      <c r="H1" s="39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s="37" customFormat="1" x14ac:dyDescent="0.25">
      <c r="A2" s="63" t="s">
        <v>15</v>
      </c>
      <c r="B2" s="63"/>
      <c r="C2" s="41">
        <f>C8/C7</f>
        <v>3.0845737038891001</v>
      </c>
      <c r="D2" s="42"/>
      <c r="E2" s="43"/>
      <c r="F2" s="44"/>
      <c r="H2" s="45"/>
      <c r="K2" s="46"/>
      <c r="L2" s="40"/>
      <c r="M2" s="40"/>
      <c r="N2" s="40"/>
      <c r="O2" s="40"/>
      <c r="P2" s="46"/>
      <c r="Q2" s="40"/>
      <c r="R2" s="40"/>
      <c r="S2" s="46"/>
      <c r="T2" s="40"/>
    </row>
    <row r="3" spans="1:20" s="37" customFormat="1" ht="27" customHeight="1" x14ac:dyDescent="0.25">
      <c r="A3" s="65" t="s">
        <v>16</v>
      </c>
      <c r="B3" s="65"/>
      <c r="C3" s="47">
        <f>(C8-SUM(H30:H40))/C7</f>
        <v>1.2338205031033951</v>
      </c>
      <c r="D3" s="42"/>
      <c r="E3" s="43"/>
      <c r="F3" s="44"/>
      <c r="H3" s="45"/>
      <c r="K3" s="40"/>
      <c r="L3" s="40"/>
      <c r="M3" s="40"/>
      <c r="N3" s="40"/>
      <c r="O3" s="40"/>
      <c r="P3" s="46"/>
      <c r="Q3" s="40"/>
      <c r="R3" s="40"/>
      <c r="S3" s="40"/>
      <c r="T3" s="40"/>
    </row>
    <row r="4" spans="1:20" s="37" customFormat="1" x14ac:dyDescent="0.25">
      <c r="A4" s="63" t="s">
        <v>13</v>
      </c>
      <c r="B4" s="63"/>
      <c r="C4" s="48">
        <v>26445538</v>
      </c>
      <c r="D4" s="42"/>
      <c r="E4" s="49"/>
      <c r="F4" s="49"/>
      <c r="H4" s="45"/>
      <c r="K4" s="46"/>
      <c r="L4" s="40"/>
      <c r="M4" s="40"/>
      <c r="N4" s="40"/>
      <c r="O4" s="40"/>
      <c r="P4" s="46"/>
      <c r="Q4" s="40"/>
      <c r="R4" s="40"/>
      <c r="S4" s="46"/>
      <c r="T4" s="40"/>
    </row>
    <row r="5" spans="1:20" s="37" customFormat="1" x14ac:dyDescent="0.25">
      <c r="A5" s="63" t="s">
        <v>11</v>
      </c>
      <c r="B5" s="63"/>
      <c r="C5" s="48">
        <v>0</v>
      </c>
      <c r="D5" s="42"/>
      <c r="E5" s="49"/>
      <c r="F5" s="49"/>
      <c r="H5" s="45"/>
      <c r="K5" s="46"/>
      <c r="L5" s="40"/>
      <c r="M5" s="40"/>
      <c r="N5" s="40"/>
      <c r="O5" s="46"/>
      <c r="P5" s="46"/>
      <c r="Q5" s="40"/>
      <c r="R5" s="40"/>
      <c r="S5" s="46"/>
      <c r="T5" s="40"/>
    </row>
    <row r="6" spans="1:20" s="37" customFormat="1" x14ac:dyDescent="0.25">
      <c r="A6" s="63" t="s">
        <v>12</v>
      </c>
      <c r="B6" s="63"/>
      <c r="C6" s="48">
        <v>0</v>
      </c>
      <c r="D6" s="42"/>
      <c r="E6" s="49"/>
      <c r="F6" s="49"/>
      <c r="H6" s="45"/>
      <c r="K6" s="52"/>
      <c r="L6" s="40"/>
      <c r="M6" s="40"/>
      <c r="N6" s="40"/>
      <c r="O6" s="46"/>
      <c r="P6" s="46"/>
      <c r="Q6" s="40"/>
      <c r="R6" s="40"/>
      <c r="S6" s="46"/>
      <c r="T6" s="40"/>
    </row>
    <row r="7" spans="1:20" s="37" customFormat="1" x14ac:dyDescent="0.25">
      <c r="A7" s="63" t="s">
        <v>14</v>
      </c>
      <c r="B7" s="63"/>
      <c r="C7" s="48">
        <f>C4+C5-C6</f>
        <v>26445538</v>
      </c>
      <c r="D7" s="42"/>
      <c r="E7" s="49"/>
      <c r="F7" s="49"/>
      <c r="H7" s="51"/>
      <c r="L7" s="40"/>
      <c r="M7" s="40"/>
      <c r="N7" s="40"/>
      <c r="O7" s="40"/>
      <c r="P7" s="46"/>
      <c r="Q7" s="40"/>
      <c r="R7" s="40"/>
      <c r="S7" s="40"/>
      <c r="T7" s="40"/>
    </row>
    <row r="8" spans="1:20" s="37" customFormat="1" ht="26.25" customHeight="1" x14ac:dyDescent="0.25">
      <c r="A8" s="64" t="s">
        <v>10</v>
      </c>
      <c r="B8" s="64"/>
      <c r="C8" s="32">
        <f>SUM(Table1[Target allocation ($)])</f>
        <v>81573211.099999949</v>
      </c>
      <c r="D8" s="42"/>
      <c r="E8" s="49"/>
      <c r="F8" s="49"/>
      <c r="H8" s="45"/>
      <c r="J8" s="50"/>
      <c r="K8" s="40"/>
      <c r="L8" s="40"/>
      <c r="M8" s="40"/>
      <c r="N8" s="40"/>
      <c r="O8" s="40"/>
      <c r="P8" s="46"/>
      <c r="Q8" s="40"/>
      <c r="R8" s="40"/>
      <c r="S8" s="46"/>
      <c r="T8" s="40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5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3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 s="2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4">
        <v>51.35</v>
      </c>
      <c r="D11" s="23">
        <v>5937</v>
      </c>
      <c r="E11" s="23">
        <v>6116</v>
      </c>
      <c r="F11" s="23">
        <f>ROUND(Table1[[#This Row],[New position]]-Table1[[#This Row],[Old position]], 0)</f>
        <v>179</v>
      </c>
      <c r="G11" s="35">
        <v>0.38500000000000001</v>
      </c>
      <c r="H11" s="27">
        <v>314032.57</v>
      </c>
      <c r="I11" s="30"/>
      <c r="K11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4">
        <v>573.26</v>
      </c>
      <c r="D12" s="23">
        <v>534</v>
      </c>
      <c r="E12" s="23">
        <v>548</v>
      </c>
      <c r="F12" s="23">
        <f>ROUND(Table1[[#This Row],[New position]]-Table1[[#This Row],[Old position]], 0)</f>
        <v>14</v>
      </c>
      <c r="G12" s="35">
        <v>0.38500000000000001</v>
      </c>
      <c r="H12" s="27">
        <v>314032.57</v>
      </c>
      <c r="I12" s="30"/>
      <c r="K12"/>
      <c r="L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4">
        <v>81.13</v>
      </c>
      <c r="D13" s="23">
        <v>3877</v>
      </c>
      <c r="E13" s="23">
        <v>3871</v>
      </c>
      <c r="F13" s="23">
        <f>ROUND(Table1[[#This Row],[New position]]-Table1[[#This Row],[Old position]], 0)</f>
        <v>-6</v>
      </c>
      <c r="G13" s="35">
        <v>0.38500000000000001</v>
      </c>
      <c r="H13" s="27">
        <v>314032.57</v>
      </c>
      <c r="I13" s="30"/>
      <c r="K13"/>
      <c r="L13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4">
        <v>345.66</v>
      </c>
      <c r="D14" s="23">
        <v>892</v>
      </c>
      <c r="E14" s="23">
        <v>909</v>
      </c>
      <c r="F14" s="23">
        <f>ROUND(Table1[[#This Row],[New position]]-Table1[[#This Row],[Old position]], 0)</f>
        <v>17</v>
      </c>
      <c r="G14" s="35">
        <v>0.38500000000000001</v>
      </c>
      <c r="H14" s="27">
        <v>314032.57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4">
        <v>161.38999999999999</v>
      </c>
      <c r="D15" s="23">
        <v>1950</v>
      </c>
      <c r="E15" s="23">
        <v>1946</v>
      </c>
      <c r="F15" s="23">
        <f>ROUND(Table1[[#This Row],[New position]]-Table1[[#This Row],[Old position]], 0)</f>
        <v>-4</v>
      </c>
      <c r="G15" s="35">
        <v>0.38500000000000001</v>
      </c>
      <c r="H15" s="27">
        <v>314032.57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4">
        <v>540.13</v>
      </c>
      <c r="D16" s="23">
        <v>580</v>
      </c>
      <c r="E16" s="23">
        <v>581</v>
      </c>
      <c r="F16" s="23">
        <f>ROUND(Table1[[#This Row],[New position]]-Table1[[#This Row],[Old position]], 0)</f>
        <v>1</v>
      </c>
      <c r="G16" s="35">
        <v>0.38500000000000001</v>
      </c>
      <c r="H16" s="27">
        <v>314032.57</v>
      </c>
      <c r="I16" s="30"/>
      <c r="J16" s="60"/>
      <c r="K16"/>
      <c r="L16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4">
        <v>98.51</v>
      </c>
      <c r="D17" s="23">
        <v>3182</v>
      </c>
      <c r="E17" s="23">
        <v>3188</v>
      </c>
      <c r="F17" s="23">
        <f>ROUND(Table1[[#This Row],[New position]]-Table1[[#This Row],[Old position]], 0)</f>
        <v>6</v>
      </c>
      <c r="G17" s="35">
        <v>0.38500000000000001</v>
      </c>
      <c r="H17" s="27">
        <v>314032.57</v>
      </c>
      <c r="I17" s="30"/>
      <c r="J17" s="2"/>
      <c r="K17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4">
        <v>155.35</v>
      </c>
      <c r="D18" s="23">
        <v>1979</v>
      </c>
      <c r="E18" s="23">
        <v>2021</v>
      </c>
      <c r="F18" s="23">
        <f>ROUND(Table1[[#This Row],[New position]]-Table1[[#This Row],[Old position]], 0)</f>
        <v>42</v>
      </c>
      <c r="G18" s="35">
        <v>0.38500000000000001</v>
      </c>
      <c r="H18" s="27">
        <v>314032.57</v>
      </c>
      <c r="I18" s="30"/>
      <c r="J18" s="2"/>
      <c r="K18" s="61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4">
        <v>29.5</v>
      </c>
      <c r="D19" s="23">
        <v>11140</v>
      </c>
      <c r="E19" s="23">
        <v>10645</v>
      </c>
      <c r="F19" s="23">
        <f>ROUND(Table1[[#This Row],[New position]]-Table1[[#This Row],[Old position]], 0)</f>
        <v>-495</v>
      </c>
      <c r="G19" s="35">
        <v>0.38500000000000001</v>
      </c>
      <c r="H19" s="27">
        <v>314032.57</v>
      </c>
      <c r="I19" s="12"/>
      <c r="J19" s="2"/>
      <c r="K19" s="61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4">
        <v>175.43</v>
      </c>
      <c r="D20" s="23">
        <v>1732</v>
      </c>
      <c r="E20" s="23">
        <v>1790</v>
      </c>
      <c r="F20" s="23">
        <f>ROUND(Table1[[#This Row],[New position]]-Table1[[#This Row],[Old position]], 0)</f>
        <v>58</v>
      </c>
      <c r="G20" s="35">
        <v>0.38500000000000001</v>
      </c>
      <c r="H20" s="27">
        <v>314032.57</v>
      </c>
      <c r="I20" s="12"/>
      <c r="J20" s="2"/>
      <c r="K20" s="61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4">
        <v>182.98</v>
      </c>
      <c r="D21" s="23">
        <v>1704</v>
      </c>
      <c r="E21" s="23">
        <v>1716</v>
      </c>
      <c r="F21" s="23">
        <f>ROUND(Table1[[#This Row],[New position]]-Table1[[#This Row],[Old position]], 0)</f>
        <v>12</v>
      </c>
      <c r="G21" s="35">
        <v>0.38500000000000001</v>
      </c>
      <c r="H21" s="27">
        <v>314032.57</v>
      </c>
      <c r="I21" s="12"/>
      <c r="J21" s="2"/>
      <c r="K21" s="6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4">
        <v>52.9</v>
      </c>
      <c r="D22" s="23">
        <v>5888</v>
      </c>
      <c r="E22" s="23">
        <v>5936</v>
      </c>
      <c r="F22" s="23">
        <f>ROUND(Table1[[#This Row],[New position]]-Table1[[#This Row],[Old position]], 0)</f>
        <v>48</v>
      </c>
      <c r="G22" s="35">
        <v>0.38500000000000001</v>
      </c>
      <c r="H22" s="27">
        <v>314032.57</v>
      </c>
      <c r="I22" s="12"/>
      <c r="J22" s="2"/>
      <c r="K22" s="61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4">
        <v>187.08</v>
      </c>
      <c r="D23" s="23">
        <v>1627</v>
      </c>
      <c r="E23" s="23">
        <v>1679</v>
      </c>
      <c r="F23" s="23">
        <f>ROUND(Table1[[#This Row],[New position]]-Table1[[#This Row],[Old position]], 0)</f>
        <v>52</v>
      </c>
      <c r="G23" s="35">
        <v>0.38500000000000001</v>
      </c>
      <c r="H23" s="27">
        <v>314032.57</v>
      </c>
      <c r="I23" s="12"/>
      <c r="J23" s="2"/>
      <c r="K23" s="61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4">
        <v>23.26</v>
      </c>
      <c r="D24" s="23">
        <v>13430</v>
      </c>
      <c r="E24" s="23">
        <v>13501</v>
      </c>
      <c r="F24" s="23">
        <f>ROUND(Table1[[#This Row],[New position]]-Table1[[#This Row],[Old position]], 0)</f>
        <v>71</v>
      </c>
      <c r="G24" s="35">
        <v>0.38500000000000001</v>
      </c>
      <c r="H24" s="27">
        <v>314032.57</v>
      </c>
      <c r="I24" s="12"/>
      <c r="J24" s="2"/>
      <c r="K24" s="61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4">
        <v>52.13</v>
      </c>
      <c r="D25" s="23">
        <v>5727</v>
      </c>
      <c r="E25" s="23">
        <v>6024</v>
      </c>
      <c r="F25" s="23">
        <f>ROUND(Table1[[#This Row],[New position]]-Table1[[#This Row],[Old position]], 0)</f>
        <v>297</v>
      </c>
      <c r="G25" s="35">
        <v>0.38500000000000001</v>
      </c>
      <c r="H25" s="27">
        <v>314032.57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4">
        <v>322.04000000000002</v>
      </c>
      <c r="D26" s="23">
        <v>54395</v>
      </c>
      <c r="E26" s="23">
        <v>56423</v>
      </c>
      <c r="F26" s="23">
        <f>ROUND(Table1[[#This Row],[New position]]-Table1[[#This Row],[Old position]], 0)</f>
        <v>2028</v>
      </c>
      <c r="G26" s="35">
        <v>22.274999999999999</v>
      </c>
      <c r="H26" s="27">
        <v>18170517.600000001</v>
      </c>
      <c r="I26" s="12"/>
      <c r="J26" s="2"/>
      <c r="K26" s="62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4">
        <v>136.55000000000001</v>
      </c>
      <c r="D27" s="23">
        <v>13847</v>
      </c>
      <c r="E27" s="23">
        <v>14785</v>
      </c>
      <c r="F27" s="23">
        <f>ROUND(Table1[[#This Row],[New position]]-Table1[[#This Row],[Old position]], 0)</f>
        <v>938</v>
      </c>
      <c r="G27" s="35">
        <v>2.4750000000000001</v>
      </c>
      <c r="H27" s="27">
        <v>2018947.84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4">
        <v>2.78</v>
      </c>
      <c r="D28" s="23">
        <v>711600</v>
      </c>
      <c r="E28" s="23">
        <v>726200</v>
      </c>
      <c r="F28" s="23">
        <f>ROUND(Table1[[#This Row],[New position]]-Table1[[#This Row],[Old position]], 0)</f>
        <v>14600</v>
      </c>
      <c r="G28" s="35">
        <v>2.4750000000000001</v>
      </c>
      <c r="H28" s="27">
        <v>2018947.84</v>
      </c>
      <c r="I28" s="12"/>
      <c r="J28" s="1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4">
        <v>17.09</v>
      </c>
      <c r="D29" s="23">
        <v>228851</v>
      </c>
      <c r="E29" s="23">
        <v>238659</v>
      </c>
      <c r="F29" s="23">
        <f>ROUND(Table1[[#This Row],[New position]]-Table1[[#This Row],[Old position]], 0)</f>
        <v>9808</v>
      </c>
      <c r="G29" s="35">
        <v>5</v>
      </c>
      <c r="H29" s="27">
        <v>4078674.17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4">
        <v>60.7</v>
      </c>
      <c r="D30" s="23">
        <v>73057</v>
      </c>
      <c r="E30" s="23">
        <v>75595</v>
      </c>
      <c r="F30" s="23">
        <f>ROUND(Table1[[#This Row],[New position]]-Table1[[#This Row],[Old position]], 0)</f>
        <v>2538</v>
      </c>
      <c r="G30" s="35">
        <v>5.625</v>
      </c>
      <c r="H30" s="27">
        <v>4588599.68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4">
        <v>147796.87</v>
      </c>
      <c r="D31" s="23">
        <v>30</v>
      </c>
      <c r="E31" s="23">
        <v>31</v>
      </c>
      <c r="F31" s="23">
        <f>ROUND(Table1[[#This Row],[New position]]-Table1[[#This Row],[Old position]], 0)</f>
        <v>1</v>
      </c>
      <c r="G31" s="35">
        <v>5.625</v>
      </c>
      <c r="H31" s="27">
        <v>4588599.68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4">
        <v>186500</v>
      </c>
      <c r="D32" s="23">
        <v>23</v>
      </c>
      <c r="E32" s="23">
        <v>25</v>
      </c>
      <c r="F32" s="23">
        <f>ROUND(Table1[[#This Row],[New position]]-Table1[[#This Row],[Old position]], 0)</f>
        <v>2</v>
      </c>
      <c r="G32" s="35">
        <v>5.625</v>
      </c>
      <c r="H32" s="27">
        <v>4588599.68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4">
        <v>158937.5</v>
      </c>
      <c r="D33" s="23">
        <v>28</v>
      </c>
      <c r="E33" s="23">
        <v>29</v>
      </c>
      <c r="F33" s="23">
        <f>ROUND(Table1[[#This Row],[New position]]-Table1[[#This Row],[Old position]], 0)</f>
        <v>1</v>
      </c>
      <c r="G33" s="35">
        <v>5.625</v>
      </c>
      <c r="H33" s="27">
        <v>4588599.68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4">
        <v>124661.74</v>
      </c>
      <c r="D34" s="23">
        <v>35</v>
      </c>
      <c r="E34" s="23">
        <v>37</v>
      </c>
      <c r="F34" s="23">
        <f>ROUND(Table1[[#This Row],[New position]]-Table1[[#This Row],[Old position]], 0)</f>
        <v>2</v>
      </c>
      <c r="G34" s="35">
        <v>5.625</v>
      </c>
      <c r="H34" s="27">
        <v>4588599.68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4">
        <v>133689.18</v>
      </c>
      <c r="D35" s="23">
        <v>33</v>
      </c>
      <c r="E35" s="23">
        <v>34</v>
      </c>
      <c r="F35" s="23">
        <f>ROUND(Table1[[#This Row],[New position]]-Table1[[#This Row],[Old position]], 0)</f>
        <v>1</v>
      </c>
      <c r="G35" s="35">
        <v>5.625</v>
      </c>
      <c r="H35" s="27">
        <v>4588599.68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4">
        <v>220880.65</v>
      </c>
      <c r="D36" s="23">
        <v>20</v>
      </c>
      <c r="E36" s="23">
        <v>21</v>
      </c>
      <c r="F36" s="23">
        <f>ROUND(Table1[[#This Row],[New position]]-Table1[[#This Row],[Old position]], 0)</f>
        <v>1</v>
      </c>
      <c r="G36" s="35">
        <v>5.625</v>
      </c>
      <c r="H36" s="27">
        <v>4588599.68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4">
        <v>112643.62</v>
      </c>
      <c r="D37" s="23">
        <v>39</v>
      </c>
      <c r="E37" s="23">
        <v>41</v>
      </c>
      <c r="F37" s="23">
        <f>ROUND(Table1[[#This Row],[New position]]-Table1[[#This Row],[Old position]], 0)</f>
        <v>2</v>
      </c>
      <c r="G37" s="35">
        <v>5.625</v>
      </c>
      <c r="H37" s="27">
        <v>4588599.68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4">
        <v>138152.03</v>
      </c>
      <c r="D38" s="23">
        <v>32</v>
      </c>
      <c r="E38" s="23">
        <v>33</v>
      </c>
      <c r="F38" s="23">
        <f>ROUND(Table1[[#This Row],[New position]]-Table1[[#This Row],[Old position]], 0)</f>
        <v>1</v>
      </c>
      <c r="G38" s="35">
        <v>5.625</v>
      </c>
      <c r="H38" s="27">
        <v>4588599.68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4">
        <v>183766.79</v>
      </c>
      <c r="D39" s="23">
        <v>24</v>
      </c>
      <c r="E39" s="23">
        <v>25</v>
      </c>
      <c r="F39" s="23">
        <f>ROUND(Table1[[#This Row],[New position]]-Table1[[#This Row],[Old position]], 0)</f>
        <v>1</v>
      </c>
      <c r="G39" s="35">
        <v>5.625</v>
      </c>
      <c r="H39" s="27">
        <v>4588599.68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4">
        <v>254343.17</v>
      </c>
      <c r="D40" s="23">
        <v>12</v>
      </c>
      <c r="E40" s="23">
        <v>12</v>
      </c>
      <c r="F40" s="23">
        <f>ROUND(Table1[[#This Row],[New position]]-Table1[[#This Row],[Old position]], 0)</f>
        <v>0</v>
      </c>
      <c r="G40" s="35">
        <v>3.7490000000000001</v>
      </c>
      <c r="H40" s="27">
        <v>3058167.3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4">
        <v>32976.800000000003</v>
      </c>
      <c r="D41" s="23">
        <v>5</v>
      </c>
      <c r="E41" s="23">
        <v>5</v>
      </c>
      <c r="F41" s="23">
        <f>ROUND(Table1[[#This Row],[New position]]-Table1[[#This Row],[Old position]], 0)</f>
        <v>0</v>
      </c>
      <c r="G41" s="35">
        <v>0.2</v>
      </c>
      <c r="H41" s="27">
        <v>163147.1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4">
        <v>108102</v>
      </c>
      <c r="D42" s="23">
        <v>2</v>
      </c>
      <c r="E42" s="23">
        <v>2</v>
      </c>
      <c r="F42" s="23">
        <f>ROUND(Table1[[#This Row],[New position]]-Table1[[#This Row],[Old position]], 0)</f>
        <v>0</v>
      </c>
      <c r="G42" s="35">
        <v>0.2</v>
      </c>
      <c r="H42" s="27">
        <v>163147.1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4">
        <v>9326.67</v>
      </c>
      <c r="D43" s="23">
        <v>18</v>
      </c>
      <c r="E43" s="23">
        <v>17</v>
      </c>
      <c r="F43" s="23">
        <f>ROUND(Table1[[#This Row],[New position]]-Table1[[#This Row],[Old position]], 0)</f>
        <v>-1</v>
      </c>
      <c r="G43" s="35">
        <v>0.2</v>
      </c>
      <c r="H43" s="27">
        <v>163147.1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4">
        <v>72187.5</v>
      </c>
      <c r="D44" s="23">
        <v>2</v>
      </c>
      <c r="E44" s="23">
        <v>2</v>
      </c>
      <c r="F44" s="23">
        <f>ROUND(Table1[[#This Row],[New position]]-Table1[[#This Row],[Old position]], 0)</f>
        <v>0</v>
      </c>
      <c r="G44" s="35">
        <v>0.2</v>
      </c>
      <c r="H44" s="27">
        <v>163147.1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4">
        <v>243451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5">
        <v>0.2</v>
      </c>
      <c r="H45" s="27">
        <v>163147.1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4">
        <v>17130.330000000002</v>
      </c>
      <c r="D46" s="23">
        <v>9</v>
      </c>
      <c r="E46" s="23">
        <v>10</v>
      </c>
      <c r="F46" s="23">
        <f>ROUND(Table1[[#This Row],[New position]]-Table1[[#This Row],[Old position]], 0)</f>
        <v>1</v>
      </c>
      <c r="G46" s="35">
        <v>0.2</v>
      </c>
      <c r="H46" s="27">
        <v>163147.1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4">
        <v>27787.5</v>
      </c>
      <c r="D47" s="23">
        <v>6</v>
      </c>
      <c r="E47" s="23">
        <v>6</v>
      </c>
      <c r="F47" s="23">
        <f>ROUND(Table1[[#This Row],[New position]]-Table1[[#This Row],[Old position]], 0)</f>
        <v>0</v>
      </c>
      <c r="G47" s="35">
        <v>0.2</v>
      </c>
      <c r="H47" s="27">
        <v>163147.1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4">
        <v>82929</v>
      </c>
      <c r="D48" s="23">
        <v>2</v>
      </c>
      <c r="E48" s="23">
        <v>2</v>
      </c>
      <c r="F48" s="23">
        <f>ROUND(Table1[[#This Row],[New position]]-Table1[[#This Row],[Old position]], 0)</f>
        <v>0</v>
      </c>
      <c r="G48" s="35">
        <v>0.2</v>
      </c>
      <c r="H48" s="27">
        <v>163147.1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4">
        <v>55193.67</v>
      </c>
      <c r="D49" s="23">
        <v>3</v>
      </c>
      <c r="E49" s="23">
        <v>3</v>
      </c>
      <c r="F49" s="23">
        <f>ROUND(Table1[[#This Row],[New position]]-Table1[[#This Row],[Old position]], 0)</f>
        <v>0</v>
      </c>
      <c r="G49" s="35">
        <v>0.2</v>
      </c>
      <c r="H49" s="27">
        <v>163147.1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4">
        <v>117640</v>
      </c>
      <c r="D50" s="23">
        <v>1</v>
      </c>
      <c r="E50" s="23">
        <v>1</v>
      </c>
      <c r="F50" s="23">
        <f>ROUND(Table1[[#This Row],[New position]]-Table1[[#This Row],[Old position]], 0)</f>
        <v>0</v>
      </c>
      <c r="G50" s="35">
        <v>0.2</v>
      </c>
      <c r="H50" s="27">
        <v>163147.1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55"/>
      <c r="B51" s="55"/>
      <c r="C51" s="56"/>
      <c r="D51" s="57"/>
      <c r="E51" s="58"/>
      <c r="F51" s="53"/>
      <c r="G51" s="54"/>
      <c r="H51" s="27"/>
      <c r="I51" s="12"/>
      <c r="J51" s="19"/>
      <c r="K51" s="28"/>
      <c r="L51" s="9"/>
    </row>
    <row r="52" spans="1:24" x14ac:dyDescent="0.25">
      <c r="A52" s="55"/>
      <c r="B52" s="55"/>
      <c r="C52" s="56"/>
      <c r="D52" s="57"/>
      <c r="E52" s="58"/>
      <c r="F52" s="53"/>
      <c r="G52" s="54"/>
      <c r="H52" s="27"/>
      <c r="I52" s="12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2021-02-10T10:35:16Z</cp:lastPrinted>
  <dcterms:created xsi:type="dcterms:W3CDTF">2020-06-30T03:42:56Z</dcterms:created>
  <dcterms:modified xsi:type="dcterms:W3CDTF">2021-02-25T10:26:19Z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