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0E2CEA29-D0B2-4823-A7E3-90357D4C09C9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51" i="1"/>
  <c r="F52" i="1"/>
  <c r="F53" i="1"/>
  <c r="C7" i="1" l="1"/>
  <c r="C8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C2" i="1" l="1"/>
  <c r="C3" i="1"/>
</calcChain>
</file>

<file path=xl/sharedStrings.xml><?xml version="1.0" encoding="utf-8"?>
<sst xmlns="http://schemas.openxmlformats.org/spreadsheetml/2006/main" count="106" uniqueCount="65">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</sst>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71" fontId="0" fillId="0" borderId="0" xfId="0" applyNumberFormat="1"/>
    <xf numFmtId="0" fontId="11" fillId="2" borderId="0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1" headerRowBorderDxfId="12" tableBorderDxfId="10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zoomScale="150" zoomScaleNormal="130" workbookViewId="0">
      <selection activeCell="L12" sqref="L12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7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65" t="s">
        <v>0</v>
      </c>
      <c r="B1" s="65"/>
      <c r="C1" s="33">
        <v>44260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65" t="s">
        <v>12</v>
      </c>
      <c r="B2" s="65"/>
      <c r="C2" s="38">
        <f>C8/C7</f>
        <v>2.5064131517235992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67" t="s">
        <v>13</v>
      </c>
      <c r="B3" s="67"/>
      <c r="C3" s="63">
        <f>(C8-SUM(H30:H41))/C7</f>
        <v>1.0025605523545698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65" t="s">
        <v>10</v>
      </c>
      <c r="B4" s="65"/>
      <c r="C4" s="44">
        <v>53419310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65" t="s">
        <v>8</v>
      </c>
      <c r="B5" s="65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65" t="s">
        <v>9</v>
      </c>
      <c r="B6" s="65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65" t="s">
        <v>11</v>
      </c>
      <c r="B7" s="65"/>
      <c r="C7" s="44">
        <f>C4</f>
        <v>53419310</v>
      </c>
      <c r="D7" s="39"/>
      <c r="E7" s="45"/>
      <c r="F7" s="45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66" t="s">
        <v>7</v>
      </c>
      <c r="B8" s="66"/>
      <c r="C8" s="30">
        <f>SUM(Table1[Target allocation ($)])</f>
        <v>133890861.13999999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52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51</v>
      </c>
      <c r="D10" s="20" t="s">
        <v>52</v>
      </c>
      <c r="E10" s="14" t="s">
        <v>53</v>
      </c>
      <c r="F10" s="14" t="s">
        <v>6</v>
      </c>
      <c r="G10" s="20" t="s">
        <v>54</v>
      </c>
      <c r="H10" s="24" t="s">
        <v>55</v>
      </c>
      <c r="I10" s="29" t="s">
        <v>1</v>
      </c>
      <c r="K10" s="18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64">
        <v>54.08</v>
      </c>
      <c r="D11" s="21">
        <v>9924</v>
      </c>
      <c r="E11" s="21">
        <v>9531</v>
      </c>
      <c r="F11" s="21">
        <f>ROUND(Table1[[#This Row],[New position]]-Table1[[#This Row],[Old position]], 0)</f>
        <v>-393</v>
      </c>
      <c r="G11" s="32">
        <v>0.38500000000000001</v>
      </c>
      <c r="H11" s="25">
        <v>515441.53</v>
      </c>
      <c r="I11" s="28"/>
      <c r="K1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64">
        <v>81.83</v>
      </c>
      <c r="D12" s="21">
        <v>6601</v>
      </c>
      <c r="E12" s="21">
        <v>6299</v>
      </c>
      <c r="F12" s="21">
        <f>ROUND(Table1[[#This Row],[New position]]-Table1[[#This Row],[Old position]], 0)</f>
        <v>-302</v>
      </c>
      <c r="G12" s="32">
        <v>0.38500000000000001</v>
      </c>
      <c r="H12" s="25">
        <v>515441.53</v>
      </c>
      <c r="I12" s="28"/>
      <c r="K12"/>
      <c r="L12" s="52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64">
        <v>337.95</v>
      </c>
      <c r="D13" s="21">
        <v>1587</v>
      </c>
      <c r="E13" s="21">
        <v>1525</v>
      </c>
      <c r="F13" s="21">
        <f>ROUND(Table1[[#This Row],[New position]]-Table1[[#This Row],[Old position]], 0)</f>
        <v>-62</v>
      </c>
      <c r="G13" s="32">
        <v>0.38500000000000001</v>
      </c>
      <c r="H13" s="25">
        <v>515441.53</v>
      </c>
      <c r="I13" s="28"/>
      <c r="K13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64">
        <v>502.49</v>
      </c>
      <c r="D14" s="21">
        <v>1059</v>
      </c>
      <c r="E14" s="21">
        <v>1026</v>
      </c>
      <c r="F14" s="21">
        <f>ROUND(Table1[[#This Row],[New position]]-Table1[[#This Row],[Old position]], 0)</f>
        <v>-33</v>
      </c>
      <c r="G14" s="32">
        <v>0.38500000000000001</v>
      </c>
      <c r="H14" s="25">
        <v>515441.53</v>
      </c>
      <c r="I14" s="28"/>
      <c r="K14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64">
        <v>95.4</v>
      </c>
      <c r="D15" s="21">
        <v>5628</v>
      </c>
      <c r="E15" s="21">
        <v>5403</v>
      </c>
      <c r="F15" s="21">
        <f>ROUND(Table1[[#This Row],[New position]]-Table1[[#This Row],[Old position]], 0)</f>
        <v>-225</v>
      </c>
      <c r="G15" s="32">
        <v>0.38500000000000001</v>
      </c>
      <c r="H15" s="25">
        <v>515441.53</v>
      </c>
      <c r="I15" s="28"/>
      <c r="K15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64">
        <v>153.4</v>
      </c>
      <c r="D16" s="21">
        <v>3471</v>
      </c>
      <c r="E16" s="21">
        <v>3360</v>
      </c>
      <c r="F16" s="21">
        <f>ROUND(Table1[[#This Row],[New position]]-Table1[[#This Row],[Old position]], 0)</f>
        <v>-111</v>
      </c>
      <c r="G16" s="32">
        <v>0.38500000000000001</v>
      </c>
      <c r="H16" s="25">
        <v>515441.53</v>
      </c>
      <c r="I16" s="28"/>
      <c r="J16" s="53"/>
      <c r="K16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64">
        <v>25.88</v>
      </c>
      <c r="D17" s="21">
        <v>20253</v>
      </c>
      <c r="E17" s="21">
        <v>19917</v>
      </c>
      <c r="F17" s="21">
        <f>ROUND(Table1[[#This Row],[New position]]-Table1[[#This Row],[Old position]], 0)</f>
        <v>-336</v>
      </c>
      <c r="G17" s="32">
        <v>0.38500000000000001</v>
      </c>
      <c r="H17" s="25">
        <v>515441.53</v>
      </c>
      <c r="I17" s="28"/>
      <c r="J17" s="2"/>
      <c r="K17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64">
        <v>176.34</v>
      </c>
      <c r="D18" s="21">
        <v>3102</v>
      </c>
      <c r="E18" s="21">
        <v>2923</v>
      </c>
      <c r="F18" s="21">
        <f>ROUND(Table1[[#This Row],[New position]]-Table1[[#This Row],[Old position]], 0)</f>
        <v>-179</v>
      </c>
      <c r="G18" s="32">
        <v>0.38500000000000001</v>
      </c>
      <c r="H18" s="25">
        <v>515441.53</v>
      </c>
      <c r="I18" s="28"/>
      <c r="J18" s="2"/>
      <c r="K18" s="54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64">
        <v>175.69</v>
      </c>
      <c r="D19" s="21">
        <v>2982</v>
      </c>
      <c r="E19" s="21">
        <v>2934</v>
      </c>
      <c r="F19" s="21">
        <f>ROUND(Table1[[#This Row],[New position]]-Table1[[#This Row],[Old position]], 0)</f>
        <v>-48</v>
      </c>
      <c r="G19" s="32">
        <v>0.38500000000000001</v>
      </c>
      <c r="H19" s="25">
        <v>515441.53</v>
      </c>
      <c r="I19" s="12"/>
      <c r="J19" s="2"/>
      <c r="K19" s="54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64">
        <v>23.32</v>
      </c>
      <c r="D20" s="21">
        <v>23018</v>
      </c>
      <c r="E20" s="21">
        <v>22103</v>
      </c>
      <c r="F20" s="21">
        <f>ROUND(Table1[[#This Row],[New position]]-Table1[[#This Row],[Old position]], 0)</f>
        <v>-915</v>
      </c>
      <c r="G20" s="32">
        <v>0.38500000000000001</v>
      </c>
      <c r="H20" s="25">
        <v>515441.53</v>
      </c>
      <c r="I20" s="12"/>
      <c r="J20" s="2"/>
      <c r="K20" s="54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64">
        <v>63.33</v>
      </c>
      <c r="D21" s="21">
        <v>8863</v>
      </c>
      <c r="E21" s="21">
        <v>8139</v>
      </c>
      <c r="F21" s="21">
        <f>ROUND(Table1[[#This Row],[New position]]-Table1[[#This Row],[Old position]], 0)</f>
        <v>-724</v>
      </c>
      <c r="G21" s="32">
        <v>0.38500000000000001</v>
      </c>
      <c r="H21" s="25">
        <v>515441.53</v>
      </c>
      <c r="I21" s="12"/>
      <c r="J21" s="2"/>
      <c r="K21" s="54"/>
      <c r="L21"/>
      <c r="M21"/>
      <c r="N21"/>
      <c r="U21" s="1"/>
      <c r="V21" s="1"/>
      <c r="W21" s="1"/>
      <c r="X21" s="1"/>
    </row>
    <row r="22" spans="1:24" x14ac:dyDescent="0.25">
      <c r="A22" s="21" t="s">
        <v>56</v>
      </c>
      <c r="B22" s="21" t="s">
        <v>26</v>
      </c>
      <c r="C22" s="64">
        <v>20.260000000000002</v>
      </c>
      <c r="D22" s="21">
        <v>26145</v>
      </c>
      <c r="E22" s="21">
        <v>25441</v>
      </c>
      <c r="F22" s="21">
        <f>ROUND(Table1[[#This Row],[New position]]-Table1[[#This Row],[Old position]], 0)</f>
        <v>-704</v>
      </c>
      <c r="G22" s="32">
        <v>0.38500000000000001</v>
      </c>
      <c r="H22" s="25">
        <v>515441.53</v>
      </c>
      <c r="I22" s="12"/>
      <c r="J22" s="2"/>
      <c r="K22" s="54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57</v>
      </c>
      <c r="B23" s="21" t="s">
        <v>26</v>
      </c>
      <c r="C23" s="64">
        <v>40.770000000000003</v>
      </c>
      <c r="D23" s="21">
        <v>13101</v>
      </c>
      <c r="E23" s="21">
        <v>12643</v>
      </c>
      <c r="F23" s="21">
        <f>ROUND(Table1[[#This Row],[New position]]-Table1[[#This Row],[Old position]], 0)</f>
        <v>-458</v>
      </c>
      <c r="G23" s="32">
        <v>0.38500000000000001</v>
      </c>
      <c r="H23" s="25">
        <v>515441.53</v>
      </c>
      <c r="I23" s="12"/>
      <c r="J23" s="2"/>
      <c r="K23" s="54"/>
      <c r="L23"/>
      <c r="M23"/>
      <c r="N23"/>
      <c r="U23" s="1"/>
      <c r="V23" s="1"/>
      <c r="W23" s="1"/>
      <c r="X23" s="1"/>
    </row>
    <row r="24" spans="1:24" x14ac:dyDescent="0.25">
      <c r="A24" s="21" t="s">
        <v>58</v>
      </c>
      <c r="B24" s="21" t="s">
        <v>26</v>
      </c>
      <c r="C24" s="64">
        <v>32.35</v>
      </c>
      <c r="D24" s="21">
        <v>16252</v>
      </c>
      <c r="E24" s="21">
        <v>15933</v>
      </c>
      <c r="F24" s="21">
        <f>ROUND(Table1[[#This Row],[New position]]-Table1[[#This Row],[Old position]], 0)</f>
        <v>-319</v>
      </c>
      <c r="G24" s="32">
        <v>0.38500000000000001</v>
      </c>
      <c r="H24" s="25">
        <v>515441.53</v>
      </c>
      <c r="I24" s="12"/>
      <c r="J24" s="2"/>
      <c r="K24" s="54"/>
      <c r="L24"/>
      <c r="M24"/>
      <c r="N24"/>
      <c r="U24" s="1"/>
      <c r="V24" s="1"/>
      <c r="W24" s="1"/>
      <c r="X24" s="1"/>
    </row>
    <row r="25" spans="1:24" x14ac:dyDescent="0.25">
      <c r="A25" s="21" t="s">
        <v>59</v>
      </c>
      <c r="B25" s="21" t="s">
        <v>26</v>
      </c>
      <c r="C25" s="64">
        <v>71.400000000000006</v>
      </c>
      <c r="D25" s="21">
        <v>7755</v>
      </c>
      <c r="E25" s="21">
        <v>7219</v>
      </c>
      <c r="F25" s="21">
        <f>ROUND(Table1[[#This Row],[New position]]-Table1[[#This Row],[Old position]], 0)</f>
        <v>-536</v>
      </c>
      <c r="G25" s="32">
        <v>0.38500000000000001</v>
      </c>
      <c r="H25" s="25">
        <v>515441.53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64">
        <v>302.77999999999997</v>
      </c>
      <c r="D26" s="21">
        <v>102715</v>
      </c>
      <c r="E26" s="21">
        <v>98502</v>
      </c>
      <c r="F26" s="21">
        <f>ROUND(Table1[[#This Row],[New position]]-Table1[[#This Row],[Old position]], 0)</f>
        <v>-4213</v>
      </c>
      <c r="G26" s="32">
        <v>22.274999999999999</v>
      </c>
      <c r="H26" s="25">
        <v>29824425.57</v>
      </c>
      <c r="I26" s="12"/>
      <c r="J26" s="2"/>
      <c r="K26" s="55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64">
        <v>115.21</v>
      </c>
      <c r="D27" s="21">
        <v>28631</v>
      </c>
      <c r="E27" s="21">
        <v>28763</v>
      </c>
      <c r="F27" s="21">
        <f>ROUND(Table1[[#This Row],[New position]]-Table1[[#This Row],[Old position]], 0)</f>
        <v>132</v>
      </c>
      <c r="G27" s="32">
        <v>2.4750000000000001</v>
      </c>
      <c r="H27" s="25">
        <v>3313827.4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1">
        <v>2823</v>
      </c>
      <c r="B28" s="21" t="s">
        <v>26</v>
      </c>
      <c r="C28" s="64">
        <v>2.63</v>
      </c>
      <c r="D28" s="21">
        <v>1316300</v>
      </c>
      <c r="E28" s="21">
        <v>1260100</v>
      </c>
      <c r="F28" s="21">
        <f>ROUND(Table1[[#This Row],[New position]]-Table1[[#This Row],[Old position]], 0)</f>
        <v>-56200</v>
      </c>
      <c r="G28" s="32">
        <v>2.4750000000000001</v>
      </c>
      <c r="H28" s="25">
        <v>3313827.4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5">
      <c r="A29" s="21" t="s">
        <v>5</v>
      </c>
      <c r="B29" s="21" t="s">
        <v>26</v>
      </c>
      <c r="C29" s="64">
        <v>16.170000000000002</v>
      </c>
      <c r="D29" s="21">
        <v>433682</v>
      </c>
      <c r="E29" s="21">
        <v>331209</v>
      </c>
      <c r="F29" s="21">
        <f>ROUND(Table1[[#This Row],[New position]]-Table1[[#This Row],[Old position]], 0)</f>
        <v>-102473</v>
      </c>
      <c r="G29" s="32">
        <v>4</v>
      </c>
      <c r="H29" s="25">
        <v>5355651.22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1" t="s">
        <v>18</v>
      </c>
      <c r="B30" s="21" t="s">
        <v>26</v>
      </c>
      <c r="C30" s="64">
        <v>59.59</v>
      </c>
      <c r="D30" s="21">
        <v>152988</v>
      </c>
      <c r="E30" s="21">
        <v>134812</v>
      </c>
      <c r="F30" s="21">
        <f>ROUND(Table1[[#This Row],[New position]]-Table1[[#This Row],[Old position]], 0)</f>
        <v>-18176</v>
      </c>
      <c r="G30" s="32">
        <v>6</v>
      </c>
      <c r="H30" s="25">
        <v>8033476.8200000003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1" t="s">
        <v>31</v>
      </c>
      <c r="B31" s="21" t="s">
        <v>32</v>
      </c>
      <c r="C31" s="64">
        <v>146146.37</v>
      </c>
      <c r="D31" s="21">
        <v>62</v>
      </c>
      <c r="E31" s="21">
        <v>55</v>
      </c>
      <c r="F31" s="21">
        <f>ROUND(Table1[[#This Row],[New position]]-Table1[[#This Row],[Old position]], 0)</f>
        <v>-7</v>
      </c>
      <c r="G31" s="32">
        <v>6</v>
      </c>
      <c r="H31" s="25">
        <v>8033476.8200000003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1" t="s">
        <v>33</v>
      </c>
      <c r="B32" s="21" t="s">
        <v>32</v>
      </c>
      <c r="C32" s="64">
        <v>185823.75</v>
      </c>
      <c r="D32" s="21">
        <v>12</v>
      </c>
      <c r="E32" s="21">
        <v>0</v>
      </c>
      <c r="F32" s="21">
        <f>ROUND(Table1[[#This Row],[New position]]-Table1[[#This Row],[Old position]], 0)</f>
        <v>-12</v>
      </c>
      <c r="G32" s="32">
        <v>0</v>
      </c>
      <c r="H32" s="25">
        <v>0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1" t="s">
        <v>34</v>
      </c>
      <c r="B33" s="21" t="s">
        <v>32</v>
      </c>
      <c r="C33" s="64">
        <v>157104.51999999999</v>
      </c>
      <c r="D33" s="21">
        <v>58</v>
      </c>
      <c r="E33" s="21">
        <v>51</v>
      </c>
      <c r="F33" s="21">
        <f>ROUND(Table1[[#This Row],[New position]]-Table1[[#This Row],[Old position]], 0)</f>
        <v>-7</v>
      </c>
      <c r="G33" s="32">
        <v>6</v>
      </c>
      <c r="H33" s="25">
        <v>8033476.8200000003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1" t="s">
        <v>35</v>
      </c>
      <c r="B34" s="21" t="s">
        <v>32</v>
      </c>
      <c r="C34" s="64">
        <v>124010.95</v>
      </c>
      <c r="D34" s="21">
        <v>74</v>
      </c>
      <c r="E34" s="21">
        <v>65</v>
      </c>
      <c r="F34" s="21">
        <f>ROUND(Table1[[#This Row],[New position]]-Table1[[#This Row],[Old position]], 0)</f>
        <v>-9</v>
      </c>
      <c r="G34" s="32">
        <v>6</v>
      </c>
      <c r="H34" s="25">
        <v>8033476.8200000003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1" t="s">
        <v>36</v>
      </c>
      <c r="B35" s="21" t="s">
        <v>32</v>
      </c>
      <c r="C35" s="64">
        <v>132387.12</v>
      </c>
      <c r="D35" s="21">
        <v>69</v>
      </c>
      <c r="E35" s="21">
        <v>61</v>
      </c>
      <c r="F35" s="21">
        <f>ROUND(Table1[[#This Row],[New position]]-Table1[[#This Row],[Old position]], 0)</f>
        <v>-8</v>
      </c>
      <c r="G35" s="32">
        <v>6</v>
      </c>
      <c r="H35" s="25">
        <v>8033476.8200000003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1" t="s">
        <v>37</v>
      </c>
      <c r="B36" s="21" t="s">
        <v>32</v>
      </c>
      <c r="C36" s="64">
        <v>220841.29</v>
      </c>
      <c r="D36" s="21">
        <v>42</v>
      </c>
      <c r="E36" s="21">
        <v>36</v>
      </c>
      <c r="F36" s="21">
        <f>ROUND(Table1[[#This Row],[New position]]-Table1[[#This Row],[Old position]], 0)</f>
        <v>-6</v>
      </c>
      <c r="G36" s="32">
        <v>6</v>
      </c>
      <c r="H36" s="25">
        <v>8033476.8200000003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1" t="s">
        <v>38</v>
      </c>
      <c r="B37" s="21" t="s">
        <v>32</v>
      </c>
      <c r="C37" s="64">
        <v>109481.02</v>
      </c>
      <c r="D37" s="21">
        <v>83</v>
      </c>
      <c r="E37" s="21">
        <v>37</v>
      </c>
      <c r="F37" s="21">
        <f>ROUND(Table1[[#This Row],[New position]]-Table1[[#This Row],[Old position]], 0)</f>
        <v>-46</v>
      </c>
      <c r="G37" s="32">
        <v>3</v>
      </c>
      <c r="H37" s="25">
        <v>4016738.41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1" t="s">
        <v>39</v>
      </c>
      <c r="B38" s="21" t="s">
        <v>32</v>
      </c>
      <c r="C38" s="64">
        <v>134859.21</v>
      </c>
      <c r="D38" s="21">
        <v>67</v>
      </c>
      <c r="E38" s="21">
        <v>60</v>
      </c>
      <c r="F38" s="21">
        <f>ROUND(Table1[[#This Row],[New position]]-Table1[[#This Row],[Old position]], 0)</f>
        <v>-7</v>
      </c>
      <c r="G38" s="32">
        <v>6</v>
      </c>
      <c r="H38" s="25">
        <v>8033476.8200000003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1" t="s">
        <v>40</v>
      </c>
      <c r="B39" s="21" t="s">
        <v>32</v>
      </c>
      <c r="C39" s="64">
        <v>176764.76</v>
      </c>
      <c r="D39" s="21">
        <v>51</v>
      </c>
      <c r="E39" s="21">
        <v>45</v>
      </c>
      <c r="F39" s="21">
        <f>ROUND(Table1[[#This Row],[New position]]-Table1[[#This Row],[Old position]], 0)</f>
        <v>-6</v>
      </c>
      <c r="G39" s="32">
        <v>6</v>
      </c>
      <c r="H39" s="25">
        <v>8033476.8200000003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1" t="s">
        <v>61</v>
      </c>
      <c r="B40" s="21" t="s">
        <v>32</v>
      </c>
      <c r="C40" s="64">
        <v>232140.63</v>
      </c>
      <c r="D40" s="21">
        <v>0</v>
      </c>
      <c r="E40" s="21">
        <v>35</v>
      </c>
      <c r="F40" s="21">
        <f>ROUND(Table1[[#This Row],[New position]]-Table1[[#This Row],[Old position]], 0)</f>
        <v>35</v>
      </c>
      <c r="G40" s="32">
        <v>6</v>
      </c>
      <c r="H40" s="25">
        <v>8033476.8200000003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1" t="s">
        <v>62</v>
      </c>
      <c r="B41" s="21" t="s">
        <v>32</v>
      </c>
      <c r="C41" s="64">
        <v>98620</v>
      </c>
      <c r="D41" s="21">
        <v>0</v>
      </c>
      <c r="E41" s="21">
        <v>41</v>
      </c>
      <c r="F41" s="21">
        <f>ROUND(Table1[[#This Row],[New position]]-Table1[[#This Row],[Old position]], 0)</f>
        <v>41</v>
      </c>
      <c r="G41" s="32">
        <v>3</v>
      </c>
      <c r="H41" s="25">
        <v>4016738.41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1" t="s">
        <v>41</v>
      </c>
      <c r="B42" s="21" t="s">
        <v>32</v>
      </c>
      <c r="C42" s="64">
        <v>31080.11</v>
      </c>
      <c r="D42" s="21">
        <v>9</v>
      </c>
      <c r="E42" s="21">
        <v>11</v>
      </c>
      <c r="F42" s="21">
        <f>ROUND(Table1[[#This Row],[New position]]-Table1[[#This Row],[Old position]], 0)</f>
        <v>2</v>
      </c>
      <c r="G42" s="32">
        <v>0.25</v>
      </c>
      <c r="H42" s="25">
        <v>334728.2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1" t="s">
        <v>42</v>
      </c>
      <c r="B43" s="21" t="s">
        <v>32</v>
      </c>
      <c r="C43" s="64">
        <v>100808.67</v>
      </c>
      <c r="D43" s="21">
        <v>3</v>
      </c>
      <c r="E43" s="21">
        <v>3</v>
      </c>
      <c r="F43" s="21">
        <f>ROUND(Table1[[#This Row],[New position]]-Table1[[#This Row],[Old position]], 0)</f>
        <v>0</v>
      </c>
      <c r="G43" s="32">
        <v>0.25</v>
      </c>
      <c r="H43" s="25">
        <v>334728.2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1" t="s">
        <v>43</v>
      </c>
      <c r="B44" s="21" t="s">
        <v>32</v>
      </c>
      <c r="C44" s="64">
        <v>8796.5499999999993</v>
      </c>
      <c r="D44" s="21">
        <v>33</v>
      </c>
      <c r="E44" s="21">
        <v>38</v>
      </c>
      <c r="F44" s="21">
        <f>ROUND(Table1[[#This Row],[New position]]-Table1[[#This Row],[Old position]], 0)</f>
        <v>5</v>
      </c>
      <c r="G44" s="32">
        <v>0.25</v>
      </c>
      <c r="H44" s="25">
        <v>334728.2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1" t="s">
        <v>44</v>
      </c>
      <c r="B45" s="21" t="s">
        <v>32</v>
      </c>
      <c r="C45" s="64">
        <v>70620.5</v>
      </c>
      <c r="D45" s="21">
        <v>4</v>
      </c>
      <c r="E45" s="21">
        <v>5</v>
      </c>
      <c r="F45" s="21">
        <f>ROUND(Table1[[#This Row],[New position]]-Table1[[#This Row],[Old position]], 0)</f>
        <v>1</v>
      </c>
      <c r="G45" s="32">
        <v>0.25</v>
      </c>
      <c r="H45" s="25">
        <v>334728.2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1" t="s">
        <v>45</v>
      </c>
      <c r="B46" s="21" t="s">
        <v>32</v>
      </c>
      <c r="C46" s="64">
        <v>232419</v>
      </c>
      <c r="D46" s="21">
        <v>1</v>
      </c>
      <c r="E46" s="21">
        <v>1</v>
      </c>
      <c r="F46" s="21">
        <f>ROUND(Table1[[#This Row],[New position]]-Table1[[#This Row],[Old position]], 0)</f>
        <v>0</v>
      </c>
      <c r="G46" s="32">
        <v>0.25</v>
      </c>
      <c r="H46" s="25">
        <v>334728.2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1" t="s">
        <v>46</v>
      </c>
      <c r="B47" s="21" t="s">
        <v>32</v>
      </c>
      <c r="C47" s="64">
        <v>17187.939999999999</v>
      </c>
      <c r="D47" s="21">
        <v>16</v>
      </c>
      <c r="E47" s="21">
        <v>19</v>
      </c>
      <c r="F47" s="21">
        <f>ROUND(Table1[[#This Row],[New position]]-Table1[[#This Row],[Old position]], 0)</f>
        <v>3</v>
      </c>
      <c r="G47" s="32">
        <v>0.25</v>
      </c>
      <c r="H47" s="25">
        <v>334728.2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1" t="s">
        <v>47</v>
      </c>
      <c r="B48" s="21" t="s">
        <v>32</v>
      </c>
      <c r="C48" s="64">
        <v>26903.82</v>
      </c>
      <c r="D48" s="21">
        <v>11</v>
      </c>
      <c r="E48" s="21">
        <v>12</v>
      </c>
      <c r="F48" s="21">
        <f>ROUND(Table1[[#This Row],[New position]]-Table1[[#This Row],[Old position]], 0)</f>
        <v>1</v>
      </c>
      <c r="G48" s="32">
        <v>0.25</v>
      </c>
      <c r="H48" s="25">
        <v>334728.2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1" t="s">
        <v>48</v>
      </c>
      <c r="B49" s="21" t="s">
        <v>32</v>
      </c>
      <c r="C49" s="64">
        <v>85054.25</v>
      </c>
      <c r="D49" s="21">
        <v>4</v>
      </c>
      <c r="E49" s="21">
        <v>4</v>
      </c>
      <c r="F49" s="21">
        <f>ROUND(Table1[[#This Row],[New position]]-Table1[[#This Row],[Old position]], 0)</f>
        <v>0</v>
      </c>
      <c r="G49" s="32">
        <v>0.25</v>
      </c>
      <c r="H49" s="25">
        <v>334728.2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1" t="s">
        <v>49</v>
      </c>
      <c r="B50" s="21" t="s">
        <v>32</v>
      </c>
      <c r="C50" s="64">
        <v>53564.6</v>
      </c>
      <c r="D50" s="21">
        <v>5</v>
      </c>
      <c r="E50" s="21">
        <v>6</v>
      </c>
      <c r="F50" s="21">
        <f>ROUND(Table1[[#This Row],[New position]]-Table1[[#This Row],[Old position]], 0)</f>
        <v>1</v>
      </c>
      <c r="G50" s="32">
        <v>0.25</v>
      </c>
      <c r="H50" s="25">
        <v>334728.2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21" t="s">
        <v>50</v>
      </c>
      <c r="B51" s="21" t="s">
        <v>32</v>
      </c>
      <c r="C51" s="64">
        <v>97292.33</v>
      </c>
      <c r="D51" s="21">
        <v>3</v>
      </c>
      <c r="E51" s="21">
        <v>3</v>
      </c>
      <c r="F51" s="21">
        <f>ROUND(Table1[[#This Row],[New position]]-Table1[[#This Row],[Old position]], 0)</f>
        <v>0</v>
      </c>
      <c r="G51" s="32">
        <v>0.25</v>
      </c>
      <c r="H51" s="25">
        <v>334728.2</v>
      </c>
      <c r="I51" s="12"/>
      <c r="J51" s="1"/>
      <c r="K51"/>
      <c r="L51"/>
      <c r="M51"/>
      <c r="N51"/>
      <c r="U51" s="1"/>
      <c r="V51" s="1"/>
      <c r="W51" s="1"/>
      <c r="X51" s="1"/>
    </row>
    <row r="52" spans="1:24" x14ac:dyDescent="0.25">
      <c r="A52" s="21" t="s">
        <v>63</v>
      </c>
      <c r="B52" s="21" t="s">
        <v>32</v>
      </c>
      <c r="C52" s="64">
        <v>80871</v>
      </c>
      <c r="D52" s="21">
        <v>0</v>
      </c>
      <c r="E52" s="21">
        <v>4</v>
      </c>
      <c r="F52" s="21">
        <f>ROUND(Table1[[#This Row],[New position]]-Table1[[#This Row],[Old position]], 0)</f>
        <v>4</v>
      </c>
      <c r="G52" s="32">
        <v>0.25</v>
      </c>
      <c r="H52" s="25">
        <v>334728.2</v>
      </c>
      <c r="I52" s="12"/>
      <c r="J52" s="1"/>
      <c r="K52"/>
      <c r="L52"/>
      <c r="M52"/>
      <c r="N52"/>
      <c r="U52" s="1"/>
      <c r="V52" s="1"/>
      <c r="W52" s="1"/>
      <c r="X52" s="1"/>
    </row>
    <row r="53" spans="1:24" x14ac:dyDescent="0.25">
      <c r="A53" s="21" t="s">
        <v>64</v>
      </c>
      <c r="B53" s="21" t="s">
        <v>32</v>
      </c>
      <c r="C53" s="64">
        <v>34920</v>
      </c>
      <c r="D53" s="21">
        <v>0</v>
      </c>
      <c r="E53" s="21">
        <v>10</v>
      </c>
      <c r="F53" s="21">
        <f>ROUND(Table1[[#This Row],[New position]]-Table1[[#This Row],[Old position]], 0)</f>
        <v>10</v>
      </c>
      <c r="G53" s="32">
        <v>0.25</v>
      </c>
      <c r="H53" s="25">
        <v>334728.2</v>
      </c>
      <c r="I53" s="12"/>
      <c r="J53" s="1"/>
      <c r="K53"/>
      <c r="L53"/>
      <c r="M53"/>
      <c r="N53"/>
      <c r="U53" s="1"/>
      <c r="V53" s="1"/>
      <c r="W53" s="1"/>
      <c r="X53" s="1"/>
    </row>
    <row r="54" spans="1:24" x14ac:dyDescent="0.25">
      <c r="A54" s="50"/>
      <c r="B54" s="50"/>
      <c r="C54" s="51"/>
      <c r="D54" s="21"/>
      <c r="E54" s="21"/>
      <c r="F54" s="21"/>
      <c r="G54" s="49"/>
      <c r="H54" s="25"/>
      <c r="I54" s="12"/>
      <c r="J54" s="17"/>
      <c r="K54" s="26"/>
      <c r="L54" s="9"/>
    </row>
    <row r="55" spans="1:24" x14ac:dyDescent="0.25">
      <c r="A55" s="56"/>
      <c r="B55" s="56"/>
      <c r="C55" s="57"/>
      <c r="D55" s="58"/>
      <c r="E55" s="59"/>
      <c r="F55" s="60"/>
      <c r="G55" s="61"/>
      <c r="H55" s="62"/>
      <c r="I55" s="12"/>
      <c r="J55" s="17"/>
      <c r="K55" s="26"/>
      <c r="L55" s="9"/>
    </row>
    <row r="56" spans="1:24" x14ac:dyDescent="0.25">
      <c r="B56" s="3"/>
      <c r="C56" s="10" t="s">
        <v>60</v>
      </c>
      <c r="D56" s="7"/>
      <c r="F56" s="1"/>
      <c r="G56"/>
      <c r="H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3" t="s">
        <v>4</v>
      </c>
      <c r="J57" s="1"/>
      <c r="K57" s="22"/>
    </row>
    <row r="58" spans="1:24" x14ac:dyDescent="0.25">
      <c r="B58" s="4"/>
      <c r="D58" s="1"/>
      <c r="G58"/>
      <c r="H58" s="1"/>
      <c r="J58" s="1"/>
      <c r="K58" s="22"/>
    </row>
    <row r="59" spans="1:24" x14ac:dyDescent="0.25">
      <c r="B59" s="4"/>
      <c r="C59" s="5"/>
      <c r="D59" s="1"/>
      <c r="F59" s="1"/>
      <c r="G59"/>
      <c r="H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2021-03-02T10:33:39Z</cp:lastPrinted>
  <dcterms:created xsi:type="dcterms:W3CDTF">2020-06-30T03:42:56Z</dcterms:created>
  <dcterms:modified xsi:type="dcterms:W3CDTF">2021-03-08T03:01:32Z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