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OneDrive - Golden Horse Fund Management Pte. Ltd\GHFM_Macro\Investment_Thesis\"/>
    </mc:Choice>
  </mc:AlternateContent>
  <bookViews>
    <workbookView xWindow="2730" yWindow="2730" windowWidth="21600" windowHeight="11385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1" l="1"/>
  <c r="F24" i="1"/>
  <c r="F25" i="1"/>
  <c r="F53" i="1" l="1"/>
  <c r="F32" i="1" l="1"/>
  <c r="F33" i="1"/>
  <c r="F34" i="1"/>
  <c r="F35" i="1"/>
  <c r="F36" i="1"/>
  <c r="F37" i="1"/>
  <c r="F38" i="1"/>
  <c r="F39" i="1"/>
  <c r="F40" i="1"/>
  <c r="F23" i="1"/>
  <c r="F22" i="1"/>
  <c r="C8" i="1"/>
  <c r="F52" i="1" l="1"/>
  <c r="C7" i="1"/>
  <c r="C3" i="1" s="1"/>
  <c r="C2" i="1" l="1"/>
  <c r="F51" i="1"/>
  <c r="F50" i="1"/>
  <c r="F49" i="1"/>
  <c r="F48" i="1"/>
  <c r="F47" i="1"/>
  <c r="F46" i="1"/>
  <c r="F45" i="1"/>
  <c r="F44" i="1"/>
  <c r="F20" i="1"/>
  <c r="F19" i="1"/>
  <c r="F18" i="1"/>
  <c r="F17" i="1"/>
  <c r="F28" i="1" l="1"/>
  <c r="F29" i="1"/>
  <c r="F30" i="1" l="1"/>
  <c r="F43" i="1" l="1"/>
  <c r="F42" i="1"/>
  <c r="F41" i="1"/>
  <c r="F31" i="1"/>
  <c r="F27" i="1"/>
  <c r="F26" i="1"/>
  <c r="F21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<sst xmlns="http://schemas.openxmlformats.org/spreadsheetml/2006/main" count="112" uniqueCount="70">
  <si>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</si>
  <si>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</si>
  <si>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</si>
  <si>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</si>
  <si>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</si>
  <si>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</si>
  <si>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</si>
  <si>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</si>
  <si>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</si>
  <si>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</si>
  <si>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</si>
  <si>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</si>
  <si>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</si>
  <si>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</si>
  <si>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PWR</t>
  </si>
  <si>
    <t>QQQ</t>
  </si>
  <si>
    <t>SIVB</t>
  </si>
  <si>
    <t>TT</t>
  </si>
  <si>
    <t>HCA</t>
  </si>
  <si>
    <t>Symbol</t>
  </si>
  <si>
    <t>SecType</t>
  </si>
  <si>
    <t>STK</t>
  </si>
  <si>
    <t>IVZ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</si>
  <si>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</si>
  <si>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</si>
  <si>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</si>
  <si>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</si>
  <si>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</si>
  <si>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</si>
  <si>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</si>
  <si>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</si>
  <si>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</si>
  <si>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</si>
  <si>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</si>
  <si>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</si>
  <si>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</si>
  <si>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</si>
  <si>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</si>
  <si>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</si>
  <si>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</si>
  <si>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</si>
  <si>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</si>
  <si>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</si>
  <si>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</si>
  <si>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</si>
  <si>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</si>
  <si>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</si>
  <si>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</si>
  <si>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</si>
  <si>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FITB</t>
  </si>
  <si>
    <t>COF</t>
  </si>
  <si>
    <t>DIA</t>
  </si>
  <si>
    <t>EWD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</si>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</sst>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0" fillId="2" borderId="0" xfId="0" applyFill="1" applyBorder="1"/>
    <xf numFmtId="169" fontId="4" fillId="2" borderId="1" xfId="5" applyNumberFormat="1" applyFont="1" applyFill="1" applyBorder="1"/>
    <xf numFmtId="169" fontId="2" fillId="0" borderId="0" xfId="0" applyNumberFormat="1" applyFont="1"/>
    <xf numFmtId="0" fontId="11" fillId="2" borderId="1" xfId="0" applyFont="1" applyFill="1" applyBorder="1" applyAlignment="1">
      <alignment vertical="center" wrapText="1"/>
    </xf>
    <xf numFmtId="44" fontId="2" fillId="2" borderId="1" xfId="1" applyFont="1" applyFill="1" applyBorder="1"/>
    <xf numFmtId="169" fontId="2" fillId="2" borderId="1" xfId="5" applyNumberFormat="1" applyFont="1" applyFill="1" applyBorder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4" fontId="0" fillId="0" borderId="0" xfId="0" applyNumberFormat="1"/>
  </cellXfs>
  <cellStyles count="6">
    <cellStyle name="Currency" xfId="1" builtinId="4"/>
    <cellStyle name="Currency 2" xfId="3"/>
    <cellStyle name="Normal" xfId="0" builtinId="0"/>
    <cellStyle name="Normal 2" xfId="2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55" totalsRowShown="0" headerRowDxfId="13" dataDxfId="11" headerRowBorderDxfId="12" tableBorderDxfId="10" totalsRowBorderDxfId="9">
  <autoFilter ref="A10:I55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zoomScale="96" zoomScaleNormal="96" workbookViewId="0">
      <selection activeCell="F15" sqref="F15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5" bestFit="1" customWidth="1"/>
    <col min="12" max="12" width="10.85546875"/>
    <col min="20" max="16384" width="9.140625" style="1"/>
  </cols>
  <sheetData>
    <row r="1" spans="1:19" s="30" customFormat="1" x14ac:dyDescent="0.25">
      <c r="A1" s="61" t="s">
        <v>0</v>
      </c>
      <c r="B1" s="61"/>
      <c r="C1" s="29">
        <v>44355</v>
      </c>
      <c r="E1" s="31"/>
      <c r="F1" s="31"/>
      <c r="H1" s="32"/>
      <c r="K1" s="33"/>
      <c r="L1" s="33"/>
      <c r="M1" s="33"/>
      <c r="N1" s="33"/>
      <c r="O1" s="33"/>
    </row>
    <row r="2" spans="1:19" s="30" customFormat="1" x14ac:dyDescent="0.25">
      <c r="A2" s="61" t="s">
        <v>12</v>
      </c>
      <c r="B2" s="61"/>
      <c r="C2" s="34">
        <f>C8/C7</f>
        <v>4.289985240347729</v>
      </c>
      <c r="D2" s="35"/>
      <c r="E2" s="36"/>
      <c r="F2" s="37"/>
      <c r="H2" s="38"/>
      <c r="K2" s="39"/>
      <c r="L2" s="33"/>
      <c r="M2" s="33"/>
      <c r="N2" s="39"/>
      <c r="O2" s="33"/>
    </row>
    <row r="3" spans="1:19" s="30" customFormat="1" ht="27" customHeight="1" x14ac:dyDescent="0.25">
      <c r="A3" s="63" t="s">
        <v>13</v>
      </c>
      <c r="B3" s="63"/>
      <c r="C3" s="50">
        <f>(C8-SUM(H36:H40))/C7</f>
        <v>2.6699852403477289</v>
      </c>
      <c r="D3" s="35"/>
      <c r="E3" s="36"/>
      <c r="F3" s="37"/>
      <c r="H3" s="38"/>
      <c r="K3" s="39"/>
      <c r="L3" s="33"/>
      <c r="M3" s="33"/>
      <c r="N3" s="33"/>
      <c r="O3" s="33"/>
    </row>
    <row r="4" spans="1:19" s="30" customFormat="1" x14ac:dyDescent="0.25">
      <c r="A4" s="61" t="s">
        <v>10</v>
      </c>
      <c r="B4" s="61"/>
      <c r="C4" s="40">
        <v>64111944</v>
      </c>
      <c r="D4" s="35"/>
      <c r="E4" s="41"/>
      <c r="F4" s="41"/>
      <c r="H4" s="38"/>
      <c r="K4" s="39"/>
      <c r="L4" s="33"/>
      <c r="M4" s="33"/>
      <c r="N4" s="39"/>
      <c r="O4" s="33"/>
    </row>
    <row r="5" spans="1:19" s="30" customFormat="1" x14ac:dyDescent="0.25">
      <c r="A5" s="61" t="s">
        <v>8</v>
      </c>
      <c r="B5" s="61"/>
      <c r="C5" s="40">
        <v>0</v>
      </c>
      <c r="D5" s="35"/>
      <c r="E5" s="41"/>
      <c r="F5" s="41"/>
      <c r="H5" s="38"/>
      <c r="K5" s="39"/>
      <c r="L5" s="33"/>
      <c r="M5" s="33"/>
      <c r="N5" s="39"/>
      <c r="O5" s="33"/>
    </row>
    <row r="6" spans="1:19" s="30" customFormat="1" x14ac:dyDescent="0.25">
      <c r="A6" s="61" t="s">
        <v>9</v>
      </c>
      <c r="B6" s="61"/>
      <c r="C6" s="40">
        <v>0</v>
      </c>
      <c r="D6" s="35"/>
      <c r="E6" s="41"/>
      <c r="F6" s="41"/>
      <c r="H6" s="38"/>
      <c r="K6" s="39"/>
      <c r="L6" s="33"/>
      <c r="M6" s="33"/>
      <c r="N6" s="39"/>
      <c r="O6" s="33"/>
    </row>
    <row r="7" spans="1:19" s="30" customFormat="1" x14ac:dyDescent="0.25">
      <c r="A7" s="61" t="s">
        <v>11</v>
      </c>
      <c r="B7" s="61"/>
      <c r="C7" s="40">
        <f>C4</f>
        <v>64111944</v>
      </c>
      <c r="D7" s="35"/>
      <c r="E7" s="41"/>
      <c r="F7" s="41"/>
      <c r="G7" s="52"/>
      <c r="H7" s="43"/>
      <c r="K7" s="39"/>
      <c r="L7" s="33"/>
      <c r="M7" s="33"/>
      <c r="N7" s="33"/>
      <c r="O7" s="33"/>
    </row>
    <row r="8" spans="1:19" s="30" customFormat="1" ht="26.25" customHeight="1" x14ac:dyDescent="0.25">
      <c r="A8" s="62" t="s">
        <v>7</v>
      </c>
      <c r="B8" s="62"/>
      <c r="C8" s="26">
        <f>SUM(Table1[Target allocation ($)])</f>
        <v>275039293.49000013</v>
      </c>
      <c r="D8" s="35"/>
      <c r="E8" s="41"/>
      <c r="F8" s="41"/>
      <c r="H8" s="38"/>
      <c r="J8" s="42"/>
      <c r="K8" s="39"/>
      <c r="L8" s="33"/>
      <c r="M8" s="33"/>
      <c r="N8" s="39"/>
      <c r="O8" s="33"/>
    </row>
    <row r="9" spans="1:19" s="14" customFormat="1" x14ac:dyDescent="0.25">
      <c r="A9" s="12"/>
      <c r="B9" s="12"/>
      <c r="C9" s="9"/>
      <c r="D9" s="8"/>
      <c r="E9" s="8"/>
      <c r="F9" s="8"/>
      <c r="G9" s="9"/>
      <c r="H9" s="21"/>
      <c r="I9" s="1"/>
      <c r="K9" s="15"/>
      <c r="L9"/>
      <c r="M9"/>
      <c r="N9" s="15"/>
      <c r="O9"/>
    </row>
    <row r="10" spans="1:19" s="2" customFormat="1" x14ac:dyDescent="0.25">
      <c r="A10" s="18" t="s">
        <v>19</v>
      </c>
      <c r="B10" s="19" t="s">
        <v>20</v>
      </c>
      <c r="C10" s="27" t="s">
        <v>33</v>
      </c>
      <c r="D10" s="19" t="s">
        <v>34</v>
      </c>
      <c r="E10" s="13" t="s">
        <v>35</v>
      </c>
      <c r="F10" s="13" t="s">
        <v>6</v>
      </c>
      <c r="G10" s="19" t="s">
        <v>36</v>
      </c>
      <c r="H10" s="22" t="s">
        <v>37</v>
      </c>
      <c r="I10" s="25" t="s">
        <v>1</v>
      </c>
      <c r="K10" s="15"/>
      <c r="L10"/>
      <c r="M10"/>
      <c r="N10" s="15"/>
      <c r="O10"/>
    </row>
    <row r="11" spans="1:19" s="2" customFormat="1" x14ac:dyDescent="0.25">
      <c r="A11" s="20" t="s">
        <v>14</v>
      </c>
      <c r="B11" s="20" t="s">
        <v>21</v>
      </c>
      <c r="C11" s="51">
        <v>92.24</v>
      </c>
      <c r="D11" s="20">
        <v>15825</v>
      </c>
      <c r="E11" s="20">
        <v>15825</v>
      </c>
      <c r="F11" s="20">
        <f>Table1[[#This Row],[New position]]-Table1[[#This Row],[Old position]]</f>
        <v>0</v>
      </c>
      <c r="G11" s="28">
        <v>0.38500000000000001</v>
      </c>
      <c r="H11" s="23">
        <v>1480975.52</v>
      </c>
      <c r="I11" s="24"/>
      <c r="J11"/>
      <c r="K11" s="17"/>
      <c r="L11"/>
      <c r="M11"/>
      <c r="N11" s="15"/>
      <c r="O11"/>
    </row>
    <row r="12" spans="1:19" s="2" customFormat="1" x14ac:dyDescent="0.25">
      <c r="A12" s="20" t="s">
        <v>16</v>
      </c>
      <c r="B12" s="20" t="s">
        <v>21</v>
      </c>
      <c r="C12" s="51">
        <v>602.38</v>
      </c>
      <c r="D12" s="20">
        <v>2485</v>
      </c>
      <c r="E12" s="20">
        <v>2485</v>
      </c>
      <c r="F12" s="20">
        <f>Table1[[#This Row],[New position]]-Table1[[#This Row],[Old position]]</f>
        <v>0</v>
      </c>
      <c r="G12" s="28">
        <v>0.38500000000000001</v>
      </c>
      <c r="H12" s="23">
        <v>1480975.52</v>
      </c>
      <c r="I12" s="24"/>
      <c r="J12"/>
      <c r="K12" s="17"/>
      <c r="L12"/>
      <c r="M12"/>
      <c r="N12"/>
      <c r="O12"/>
    </row>
    <row r="13" spans="1:19" s="2" customFormat="1" x14ac:dyDescent="0.25">
      <c r="A13" s="20" t="s">
        <v>17</v>
      </c>
      <c r="B13" s="20" t="s">
        <v>21</v>
      </c>
      <c r="C13" s="51">
        <v>182.07</v>
      </c>
      <c r="D13" s="20">
        <v>8116</v>
      </c>
      <c r="E13" s="20">
        <v>8116</v>
      </c>
      <c r="F13" s="20">
        <f>Table1[[#This Row],[New position]]-Table1[[#This Row],[Old position]]</f>
        <v>0</v>
      </c>
      <c r="G13" s="28">
        <v>0.38500000000000001</v>
      </c>
      <c r="H13" s="23">
        <v>1480975.52</v>
      </c>
      <c r="I13" s="24"/>
      <c r="J13"/>
      <c r="K13" s="17"/>
      <c r="L13"/>
      <c r="M13"/>
      <c r="N13" s="15"/>
      <c r="O13"/>
    </row>
    <row r="14" spans="1:19" s="2" customFormat="1" x14ac:dyDescent="0.25">
      <c r="A14" s="20" t="s">
        <v>18</v>
      </c>
      <c r="B14" s="20" t="s">
        <v>21</v>
      </c>
      <c r="C14" s="51">
        <v>211.87</v>
      </c>
      <c r="D14" s="20">
        <v>6792</v>
      </c>
      <c r="E14" s="20">
        <v>6792</v>
      </c>
      <c r="F14" s="20">
        <f>Table1[[#This Row],[New position]]-Table1[[#This Row],[Old position]]</f>
        <v>0</v>
      </c>
      <c r="G14" s="28">
        <v>0.38500000000000001</v>
      </c>
      <c r="H14" s="23">
        <v>1480975.52</v>
      </c>
      <c r="I14" s="24"/>
      <c r="J14"/>
      <c r="K14" s="17"/>
      <c r="L14"/>
      <c r="M14"/>
      <c r="N14"/>
      <c r="O14"/>
    </row>
    <row r="15" spans="1:19" x14ac:dyDescent="0.25">
      <c r="A15" s="20" t="s">
        <v>22</v>
      </c>
      <c r="B15" s="20" t="s">
        <v>21</v>
      </c>
      <c r="C15" s="51">
        <v>28.99</v>
      </c>
      <c r="D15" s="20">
        <v>49135</v>
      </c>
      <c r="E15" s="20">
        <v>51086</v>
      </c>
      <c r="F15" s="20">
        <f>Table1[[#This Row],[New position]]-Table1[[#This Row],[Old position]]</f>
        <v>1951</v>
      </c>
      <c r="G15" s="28">
        <v>0.38500000000000001</v>
      </c>
      <c r="H15" s="23">
        <v>1480975.52</v>
      </c>
      <c r="I15" s="11"/>
      <c r="P15" s="1"/>
      <c r="Q15" s="1"/>
      <c r="R15" s="1"/>
      <c r="S15" s="1"/>
    </row>
    <row r="16" spans="1:19" ht="15" customHeight="1" x14ac:dyDescent="0.25">
      <c r="A16" s="20" t="s">
        <v>48</v>
      </c>
      <c r="B16" s="20" t="s">
        <v>21</v>
      </c>
      <c r="C16" s="51">
        <v>55.18</v>
      </c>
      <c r="D16" s="20">
        <v>27270</v>
      </c>
      <c r="E16" s="20">
        <v>27270</v>
      </c>
      <c r="F16" s="20">
        <f>Table1[[#This Row],[New position]]-Table1[[#This Row],[Old position]]</f>
        <v>0</v>
      </c>
      <c r="G16" s="28">
        <v>0.38500000000000001</v>
      </c>
      <c r="H16" s="23">
        <v>1480975.52</v>
      </c>
      <c r="I16" s="11"/>
      <c r="P16" s="1"/>
      <c r="Q16" s="1"/>
      <c r="R16" s="1"/>
      <c r="S16" s="1"/>
    </row>
    <row r="17" spans="1:19" x14ac:dyDescent="0.25">
      <c r="A17" s="20" t="s">
        <v>49</v>
      </c>
      <c r="B17" s="20" t="s">
        <v>21</v>
      </c>
      <c r="C17" s="51">
        <v>41.99</v>
      </c>
      <c r="D17" s="20">
        <v>34623</v>
      </c>
      <c r="E17" s="20">
        <v>34623</v>
      </c>
      <c r="F17" s="20">
        <f>Table1[[#This Row],[New position]]-Table1[[#This Row],[Old position]]</f>
        <v>0</v>
      </c>
      <c r="G17" s="28">
        <v>0.38500000000000001</v>
      </c>
      <c r="H17" s="23">
        <v>1480975.52</v>
      </c>
      <c r="I17" s="11"/>
      <c r="P17" s="1"/>
      <c r="Q17" s="1"/>
      <c r="R17" s="1"/>
      <c r="S17" s="1"/>
    </row>
    <row r="18" spans="1:19" x14ac:dyDescent="0.25">
      <c r="A18" s="20" t="s">
        <v>50</v>
      </c>
      <c r="B18" s="20" t="s">
        <v>21</v>
      </c>
      <c r="C18" s="51">
        <v>163.55000000000001</v>
      </c>
      <c r="D18" s="20">
        <v>8833</v>
      </c>
      <c r="E18" s="20">
        <v>8833</v>
      </c>
      <c r="F18" s="20">
        <f>Table1[[#This Row],[New position]]-Table1[[#This Row],[Old position]]</f>
        <v>0</v>
      </c>
      <c r="G18" s="28">
        <v>0.38500000000000001</v>
      </c>
      <c r="H18" s="23">
        <v>1480975.52</v>
      </c>
      <c r="I18" s="11"/>
      <c r="P18" s="1"/>
      <c r="Q18" s="1"/>
      <c r="R18" s="1"/>
      <c r="S18" s="1"/>
    </row>
    <row r="19" spans="1:19" x14ac:dyDescent="0.25">
      <c r="A19" s="20" t="s">
        <v>55</v>
      </c>
      <c r="B19" s="20" t="s">
        <v>21</v>
      </c>
      <c r="C19" s="51">
        <v>25.85</v>
      </c>
      <c r="D19" s="20">
        <v>55311</v>
      </c>
      <c r="E19" s="20">
        <v>57291</v>
      </c>
      <c r="F19" s="20">
        <f>Table1[[#This Row],[New position]]-Table1[[#This Row],[Old position]]</f>
        <v>1980</v>
      </c>
      <c r="G19" s="28">
        <v>0.38500000000000001</v>
      </c>
      <c r="H19" s="23">
        <v>1480975.52</v>
      </c>
      <c r="I19" s="11"/>
      <c r="P19" s="1"/>
      <c r="Q19" s="1"/>
      <c r="R19" s="1"/>
      <c r="S19" s="1"/>
    </row>
    <row r="20" spans="1:19" x14ac:dyDescent="0.25">
      <c r="A20" s="20" t="s">
        <v>56</v>
      </c>
      <c r="B20" s="20" t="s">
        <v>21</v>
      </c>
      <c r="C20" s="51">
        <v>69.97</v>
      </c>
      <c r="D20" s="20">
        <v>21232</v>
      </c>
      <c r="E20" s="20">
        <v>21232</v>
      </c>
      <c r="F20" s="20">
        <f>Table1[[#This Row],[New position]]-Table1[[#This Row],[Old position]]</f>
        <v>0</v>
      </c>
      <c r="G20" s="28">
        <v>0.38500000000000001</v>
      </c>
      <c r="H20" s="23">
        <v>1480975.52</v>
      </c>
      <c r="I20" s="11"/>
      <c r="P20" s="1"/>
      <c r="Q20" s="1"/>
      <c r="R20" s="1"/>
      <c r="S20" s="1"/>
    </row>
    <row r="21" spans="1:19" x14ac:dyDescent="0.25">
      <c r="A21" s="20" t="s">
        <v>57</v>
      </c>
      <c r="B21" s="20" t="s">
        <v>21</v>
      </c>
      <c r="C21" s="51">
        <v>386.66</v>
      </c>
      <c r="D21" s="20">
        <v>3707</v>
      </c>
      <c r="E21" s="20">
        <v>3830</v>
      </c>
      <c r="F21" s="20">
        <f>Table1[[#This Row],[New position]]-Table1[[#This Row],[Old position]]</f>
        <v>123</v>
      </c>
      <c r="G21" s="28">
        <v>0.38500000000000001</v>
      </c>
      <c r="H21" s="23">
        <v>1480975.52</v>
      </c>
      <c r="I21" s="11"/>
      <c r="P21" s="1"/>
      <c r="Q21" s="1"/>
      <c r="R21" s="1"/>
      <c r="S21" s="1"/>
    </row>
    <row r="22" spans="1:19" x14ac:dyDescent="0.25">
      <c r="A22" s="20" t="s">
        <v>60</v>
      </c>
      <c r="B22" s="20" t="s">
        <v>21</v>
      </c>
      <c r="C22" s="51">
        <v>46.98</v>
      </c>
      <c r="D22" s="20">
        <v>31132</v>
      </c>
      <c r="E22" s="20">
        <v>31132</v>
      </c>
      <c r="F22" s="20">
        <f>Table1[[#This Row],[New position]]-Table1[[#This Row],[Old position]]</f>
        <v>0</v>
      </c>
      <c r="G22" s="28">
        <v>0.38500000000000001</v>
      </c>
      <c r="H22" s="23">
        <v>1480975.52</v>
      </c>
      <c r="I22" s="11"/>
      <c r="P22" s="1"/>
      <c r="Q22" s="1"/>
      <c r="R22" s="1"/>
      <c r="S22" s="1"/>
    </row>
    <row r="23" spans="1:19" x14ac:dyDescent="0.25">
      <c r="A23" s="20" t="s">
        <v>61</v>
      </c>
      <c r="B23" s="20" t="s">
        <v>21</v>
      </c>
      <c r="C23" s="51">
        <v>33.43</v>
      </c>
      <c r="D23" s="20">
        <v>43139</v>
      </c>
      <c r="E23" s="20">
        <v>43139</v>
      </c>
      <c r="F23" s="20">
        <f>Table1[[#This Row],[New position]]-Table1[[#This Row],[Old position]]</f>
        <v>0</v>
      </c>
      <c r="G23" s="28">
        <v>0.38500000000000001</v>
      </c>
      <c r="H23" s="23">
        <v>1480975.52</v>
      </c>
      <c r="I23" s="11"/>
      <c r="P23" s="1"/>
      <c r="Q23" s="1"/>
      <c r="R23" s="1"/>
      <c r="S23" s="1"/>
    </row>
    <row r="24" spans="1:19" x14ac:dyDescent="0.25">
      <c r="A24" s="20" t="s">
        <v>67</v>
      </c>
      <c r="B24" s="58" t="s">
        <v>21</v>
      </c>
      <c r="C24" s="59">
        <v>45.73</v>
      </c>
      <c r="D24" s="20">
        <v>32231</v>
      </c>
      <c r="E24" s="20">
        <v>32231</v>
      </c>
      <c r="F24" s="20">
        <f>Table1[[#This Row],[New position]]-Table1[[#This Row],[Old position]]</f>
        <v>0</v>
      </c>
      <c r="G24" s="60">
        <v>0.38500000000000001</v>
      </c>
      <c r="H24" s="23">
        <v>1480975.52</v>
      </c>
      <c r="I24" s="11"/>
      <c r="P24" s="1"/>
      <c r="Q24" s="1"/>
      <c r="R24" s="1"/>
      <c r="S24" s="1"/>
    </row>
    <row r="25" spans="1:19" x14ac:dyDescent="0.25">
      <c r="A25" s="20" t="s">
        <v>68</v>
      </c>
      <c r="B25" s="58" t="s">
        <v>21</v>
      </c>
      <c r="C25" s="59">
        <v>108.8</v>
      </c>
      <c r="D25" s="20">
        <v>13552</v>
      </c>
      <c r="E25" s="20">
        <v>13552</v>
      </c>
      <c r="F25" s="20">
        <f>Table1[[#This Row],[New position]]-Table1[[#This Row],[Old position]]</f>
        <v>0</v>
      </c>
      <c r="G25" s="60">
        <v>0.38500000000000001</v>
      </c>
      <c r="H25" s="23">
        <v>1480975.52</v>
      </c>
      <c r="I25" s="11"/>
      <c r="P25" s="1"/>
      <c r="Q25" s="1"/>
      <c r="R25" s="1"/>
      <c r="S25" s="1"/>
    </row>
    <row r="26" spans="1:19" x14ac:dyDescent="0.25">
      <c r="A26" s="20" t="s">
        <v>15</v>
      </c>
      <c r="B26" s="20" t="s">
        <v>21</v>
      </c>
      <c r="C26" s="51">
        <v>337.19</v>
      </c>
      <c r="D26" s="20">
        <v>151677</v>
      </c>
      <c r="E26" s="20">
        <v>151677</v>
      </c>
      <c r="F26" s="20">
        <f>Table1[[#This Row],[New position]]-Table1[[#This Row],[Old position]]</f>
        <v>0</v>
      </c>
      <c r="G26" s="28">
        <v>13.241</v>
      </c>
      <c r="H26" s="23">
        <v>50934375.030000001</v>
      </c>
      <c r="I26" s="11"/>
      <c r="P26" s="1"/>
      <c r="Q26" s="1"/>
      <c r="R26" s="1"/>
      <c r="S26" s="1"/>
    </row>
    <row r="27" spans="1:19" x14ac:dyDescent="0.25">
      <c r="A27" s="20" t="s">
        <v>43</v>
      </c>
      <c r="B27" s="20" t="s">
        <v>21</v>
      </c>
      <c r="C27" s="51">
        <v>109</v>
      </c>
      <c r="D27" s="20">
        <v>47787</v>
      </c>
      <c r="E27" s="20">
        <v>47787</v>
      </c>
      <c r="F27" s="20">
        <f>Table1[[#This Row],[New position]]-Table1[[#This Row],[Old position]]</f>
        <v>0</v>
      </c>
      <c r="G27" s="28">
        <v>1.361</v>
      </c>
      <c r="H27" s="23">
        <v>5236371.88</v>
      </c>
      <c r="I27" s="11"/>
      <c r="P27" s="1"/>
      <c r="Q27" s="1"/>
      <c r="R27" s="1"/>
      <c r="S27" s="1"/>
    </row>
    <row r="28" spans="1:19" x14ac:dyDescent="0.25">
      <c r="A28" s="20" t="s">
        <v>46</v>
      </c>
      <c r="B28" s="20" t="s">
        <v>21</v>
      </c>
      <c r="C28" s="51">
        <v>63.33</v>
      </c>
      <c r="D28" s="20">
        <v>81096</v>
      </c>
      <c r="E28" s="20">
        <v>81096</v>
      </c>
      <c r="F28" s="20">
        <f>Table1[[#This Row],[New position]]-Table1[[#This Row],[Old position]]</f>
        <v>0</v>
      </c>
      <c r="G28" s="28">
        <v>1.361</v>
      </c>
      <c r="H28" s="23">
        <v>5236371.88</v>
      </c>
      <c r="I28" s="11"/>
      <c r="P28" s="1"/>
      <c r="Q28" s="1"/>
      <c r="R28" s="1"/>
      <c r="S28" s="1"/>
    </row>
    <row r="29" spans="1:19" x14ac:dyDescent="0.25">
      <c r="A29" s="20" t="s">
        <v>47</v>
      </c>
      <c r="B29" s="20" t="s">
        <v>21</v>
      </c>
      <c r="C29" s="51">
        <v>55.17</v>
      </c>
      <c r="D29" s="20">
        <v>41770</v>
      </c>
      <c r="E29" s="20">
        <v>43142</v>
      </c>
      <c r="F29" s="20">
        <f>Table1[[#This Row],[New position]]-Table1[[#This Row],[Old position]]</f>
        <v>1372</v>
      </c>
      <c r="G29" s="28">
        <v>0.61899999999999999</v>
      </c>
      <c r="H29" s="23">
        <v>2380169</v>
      </c>
      <c r="I29" s="11"/>
      <c r="P29" s="1"/>
      <c r="Q29" s="1"/>
      <c r="R29" s="1"/>
      <c r="S29" s="1"/>
    </row>
    <row r="30" spans="1:19" x14ac:dyDescent="0.25">
      <c r="A30" s="20" t="s">
        <v>51</v>
      </c>
      <c r="B30" s="20" t="s">
        <v>21</v>
      </c>
      <c r="C30" s="51">
        <v>345.94</v>
      </c>
      <c r="D30" s="20">
        <v>65333</v>
      </c>
      <c r="E30" s="20">
        <v>65333</v>
      </c>
      <c r="F30" s="20">
        <f>Table1[[#This Row],[New position]]-Table1[[#This Row],[Old position]]</f>
        <v>0</v>
      </c>
      <c r="G30" s="28">
        <v>5.94</v>
      </c>
      <c r="H30" s="23">
        <v>22849496.84</v>
      </c>
      <c r="I30" s="11"/>
      <c r="P30" s="1"/>
      <c r="Q30" s="1"/>
      <c r="R30" s="1"/>
      <c r="S30" s="1"/>
    </row>
    <row r="31" spans="1:19" x14ac:dyDescent="0.25">
      <c r="A31" s="20">
        <v>2823</v>
      </c>
      <c r="B31" s="20" t="s">
        <v>21</v>
      </c>
      <c r="C31" s="51">
        <v>2.68</v>
      </c>
      <c r="D31" s="20">
        <v>1906000</v>
      </c>
      <c r="E31" s="20">
        <v>1906000</v>
      </c>
      <c r="F31" s="20">
        <f>Table1[[#This Row],[New position]]-Table1[[#This Row],[Old position]]</f>
        <v>0</v>
      </c>
      <c r="G31" s="28">
        <v>1.361</v>
      </c>
      <c r="H31" s="23">
        <v>5236371.88</v>
      </c>
      <c r="I31" s="11"/>
      <c r="P31" s="1"/>
      <c r="Q31" s="1"/>
      <c r="R31" s="1"/>
      <c r="S31" s="1"/>
    </row>
    <row r="32" spans="1:19" x14ac:dyDescent="0.25">
      <c r="A32" s="20" t="s">
        <v>53</v>
      </c>
      <c r="B32" s="20" t="s">
        <v>21</v>
      </c>
      <c r="C32" s="51">
        <v>51.41</v>
      </c>
      <c r="D32" s="20">
        <v>101636</v>
      </c>
      <c r="E32" s="20">
        <v>101636</v>
      </c>
      <c r="F32" s="20">
        <f>Table1[[#This Row],[New position]]-Table1[[#This Row],[Old position]]</f>
        <v>0</v>
      </c>
      <c r="G32" s="28">
        <v>1.361</v>
      </c>
      <c r="H32" s="23">
        <v>5236371.88</v>
      </c>
      <c r="I32" s="11"/>
      <c r="P32" s="1"/>
      <c r="Q32" s="1"/>
      <c r="R32" s="1"/>
      <c r="S32" s="1"/>
    </row>
    <row r="33" spans="1:19" x14ac:dyDescent="0.25">
      <c r="A33" s="20" t="s">
        <v>52</v>
      </c>
      <c r="B33" s="20" t="s">
        <v>21</v>
      </c>
      <c r="C33" s="51">
        <v>49.2</v>
      </c>
      <c r="D33" s="20">
        <v>105547</v>
      </c>
      <c r="E33" s="20">
        <v>105547</v>
      </c>
      <c r="F33" s="20">
        <f>Table1[[#This Row],[New position]]-Table1[[#This Row],[Old position]]</f>
        <v>0</v>
      </c>
      <c r="G33" s="28">
        <v>1.361</v>
      </c>
      <c r="H33" s="23">
        <v>5236371.88</v>
      </c>
      <c r="I33" s="11"/>
      <c r="P33" s="1"/>
      <c r="Q33" s="1"/>
      <c r="R33" s="1"/>
      <c r="S33" s="1"/>
    </row>
    <row r="34" spans="1:19" x14ac:dyDescent="0.25">
      <c r="A34" s="20" t="s">
        <v>62</v>
      </c>
      <c r="B34" s="20" t="s">
        <v>21</v>
      </c>
      <c r="C34" s="51">
        <v>46.04</v>
      </c>
      <c r="D34" s="20">
        <v>51781</v>
      </c>
      <c r="E34" s="20">
        <v>51781</v>
      </c>
      <c r="F34" s="20">
        <f>Table1[[#This Row],[New position]]-Table1[[#This Row],[Old position]]</f>
        <v>0</v>
      </c>
      <c r="G34" s="28">
        <v>0.61899999999999999</v>
      </c>
      <c r="H34" s="23">
        <v>2380169</v>
      </c>
      <c r="I34" s="11"/>
      <c r="P34" s="1"/>
      <c r="Q34" s="1"/>
      <c r="R34" s="1"/>
      <c r="S34" s="1"/>
    </row>
    <row r="35" spans="1:19" x14ac:dyDescent="0.25">
      <c r="A35" s="20" t="s">
        <v>5</v>
      </c>
      <c r="B35" s="20" t="s">
        <v>21</v>
      </c>
      <c r="C35" s="51">
        <v>36.090000000000003</v>
      </c>
      <c r="D35" s="20">
        <v>105443</v>
      </c>
      <c r="E35" s="20">
        <v>53293</v>
      </c>
      <c r="F35" s="20">
        <f>Table1[[#This Row],[New position]]-Table1[[#This Row],[Old position]]</f>
        <v>-52150</v>
      </c>
      <c r="G35" s="28">
        <v>0.5</v>
      </c>
      <c r="H35" s="23">
        <v>1923358.32</v>
      </c>
      <c r="I35" s="11"/>
      <c r="P35" s="1"/>
      <c r="Q35" s="1"/>
      <c r="R35" s="1"/>
      <c r="S35" s="1"/>
    </row>
    <row r="36" spans="1:19" x14ac:dyDescent="0.25">
      <c r="A36" s="20" t="s">
        <v>45</v>
      </c>
      <c r="B36" s="20" t="s">
        <v>21</v>
      </c>
      <c r="C36" s="51">
        <v>30.64</v>
      </c>
      <c r="D36" s="20">
        <v>746050</v>
      </c>
      <c r="E36" s="20">
        <v>746050</v>
      </c>
      <c r="F36" s="20">
        <f>Table1[[#This Row],[New position]]-Table1[[#This Row],[Old position]]</f>
        <v>0</v>
      </c>
      <c r="G36" s="28">
        <v>6</v>
      </c>
      <c r="H36" s="23">
        <v>23080299.84</v>
      </c>
      <c r="I36" s="11"/>
      <c r="P36" s="1"/>
      <c r="Q36" s="1"/>
      <c r="R36" s="1"/>
      <c r="S36" s="1"/>
    </row>
    <row r="37" spans="1:19" x14ac:dyDescent="0.25">
      <c r="A37" s="20" t="s">
        <v>58</v>
      </c>
      <c r="B37" s="20" t="s">
        <v>21</v>
      </c>
      <c r="C37" s="51">
        <v>5.58</v>
      </c>
      <c r="D37" s="20">
        <v>2040313</v>
      </c>
      <c r="E37" s="20">
        <v>2040313</v>
      </c>
      <c r="F37" s="20">
        <f>Table1[[#This Row],[New position]]-Table1[[#This Row],[Old position]]</f>
        <v>0</v>
      </c>
      <c r="G37" s="28">
        <v>3</v>
      </c>
      <c r="H37" s="23">
        <v>11540149.92</v>
      </c>
      <c r="I37" s="11"/>
      <c r="P37" s="1"/>
      <c r="Q37" s="1"/>
      <c r="R37" s="1"/>
      <c r="S37" s="1"/>
    </row>
    <row r="38" spans="1:19" x14ac:dyDescent="0.25">
      <c r="A38" s="20" t="s">
        <v>24</v>
      </c>
      <c r="B38" s="20" t="s">
        <v>23</v>
      </c>
      <c r="C38" s="51">
        <v>220669.14</v>
      </c>
      <c r="D38" s="20">
        <v>104</v>
      </c>
      <c r="E38" s="20">
        <v>104</v>
      </c>
      <c r="F38" s="20">
        <f>Table1[[#This Row],[New position]]-Table1[[#This Row],[Old position]]</f>
        <v>0</v>
      </c>
      <c r="G38" s="28">
        <v>6</v>
      </c>
      <c r="H38" s="23">
        <v>23080299.84</v>
      </c>
      <c r="I38" s="11"/>
      <c r="P38" s="1"/>
      <c r="Q38" s="1"/>
      <c r="R38" s="1"/>
      <c r="S38" s="1"/>
    </row>
    <row r="39" spans="1:19" x14ac:dyDescent="0.25">
      <c r="A39" s="20" t="s">
        <v>38</v>
      </c>
      <c r="B39" s="20" t="s">
        <v>23</v>
      </c>
      <c r="C39" s="51">
        <v>232143.49</v>
      </c>
      <c r="D39" s="20">
        <v>98</v>
      </c>
      <c r="E39" s="20">
        <v>98</v>
      </c>
      <c r="F39" s="20">
        <f>Table1[[#This Row],[New position]]-Table1[[#This Row],[Old position]]</f>
        <v>0</v>
      </c>
      <c r="G39" s="28">
        <v>6</v>
      </c>
      <c r="H39" s="23">
        <v>23080299.84</v>
      </c>
      <c r="I39" s="11"/>
      <c r="P39" s="1"/>
      <c r="Q39" s="1"/>
      <c r="R39" s="1"/>
      <c r="S39" s="1"/>
    </row>
    <row r="40" spans="1:19" x14ac:dyDescent="0.25">
      <c r="A40" s="20" t="s">
        <v>39</v>
      </c>
      <c r="B40" s="20" t="s">
        <v>23</v>
      </c>
      <c r="C40" s="51">
        <v>99470.12</v>
      </c>
      <c r="D40" s="20">
        <v>229</v>
      </c>
      <c r="E40" s="20">
        <v>229</v>
      </c>
      <c r="F40" s="20">
        <f>Table1[[#This Row],[New position]]-Table1[[#This Row],[Old position]]</f>
        <v>0</v>
      </c>
      <c r="G40" s="28">
        <v>6</v>
      </c>
      <c r="H40" s="23">
        <v>23080299.84</v>
      </c>
      <c r="I40" s="11"/>
      <c r="P40" s="1"/>
      <c r="Q40" s="1"/>
      <c r="R40" s="1"/>
      <c r="S40" s="1"/>
    </row>
    <row r="41" spans="1:19" ht="14.25" customHeight="1" x14ac:dyDescent="0.25">
      <c r="A41" s="20" t="s">
        <v>25</v>
      </c>
      <c r="B41" s="20" t="s">
        <v>23</v>
      </c>
      <c r="C41" s="51">
        <v>112590.9</v>
      </c>
      <c r="D41" s="20">
        <v>31</v>
      </c>
      <c r="E41" s="20">
        <v>31</v>
      </c>
      <c r="F41" s="20">
        <f>Table1[[#This Row],[New position]]-Table1[[#This Row],[Old position]]</f>
        <v>0</v>
      </c>
      <c r="G41" s="28">
        <v>0.91700000000000004</v>
      </c>
      <c r="H41" s="23">
        <v>3526157.05</v>
      </c>
      <c r="I41" s="11"/>
      <c r="P41" s="1"/>
      <c r="Q41" s="1"/>
      <c r="R41" s="1"/>
      <c r="S41" s="1"/>
    </row>
    <row r="42" spans="1:19" x14ac:dyDescent="0.25">
      <c r="A42" s="20" t="s">
        <v>26</v>
      </c>
      <c r="B42" s="20" t="s">
        <v>23</v>
      </c>
      <c r="C42" s="51">
        <v>72683.62</v>
      </c>
      <c r="D42" s="20">
        <v>24</v>
      </c>
      <c r="E42" s="20">
        <v>24</v>
      </c>
      <c r="F42" s="20">
        <f>Table1[[#This Row],[New position]]-Table1[[#This Row],[Old position]]</f>
        <v>0</v>
      </c>
      <c r="G42" s="28">
        <v>0.45800000000000002</v>
      </c>
      <c r="H42" s="23">
        <v>1763078.33</v>
      </c>
      <c r="I42" s="11"/>
      <c r="P42" s="1"/>
      <c r="Q42" s="1"/>
      <c r="R42" s="1"/>
      <c r="S42" s="1"/>
    </row>
    <row r="43" spans="1:19" x14ac:dyDescent="0.25">
      <c r="A43" s="20" t="s">
        <v>27</v>
      </c>
      <c r="B43" s="20" t="s">
        <v>23</v>
      </c>
      <c r="C43" s="51">
        <v>281952.58</v>
      </c>
      <c r="D43" s="20">
        <v>12</v>
      </c>
      <c r="E43" s="20">
        <v>13</v>
      </c>
      <c r="F43" s="20">
        <f>Table1[[#This Row],[New position]]-Table1[[#This Row],[Old position]]</f>
        <v>1</v>
      </c>
      <c r="G43" s="28">
        <v>0.91700000000000004</v>
      </c>
      <c r="H43" s="23">
        <v>3526157.05</v>
      </c>
      <c r="I43" s="11"/>
      <c r="P43" s="1"/>
      <c r="Q43" s="1"/>
      <c r="R43" s="1"/>
      <c r="S43" s="1"/>
    </row>
    <row r="44" spans="1:19" x14ac:dyDescent="0.25">
      <c r="A44" s="20" t="s">
        <v>28</v>
      </c>
      <c r="B44" s="20" t="s">
        <v>23</v>
      </c>
      <c r="C44" s="51">
        <v>20056.66</v>
      </c>
      <c r="D44" s="20">
        <v>91</v>
      </c>
      <c r="E44" s="20">
        <v>88</v>
      </c>
      <c r="F44" s="20">
        <f>Table1[[#This Row],[New position]]-Table1[[#This Row],[Old position]]</f>
        <v>-3</v>
      </c>
      <c r="G44" s="28">
        <v>0.45800000000000002</v>
      </c>
      <c r="H44" s="23">
        <v>1763078.33</v>
      </c>
      <c r="I44" s="11"/>
      <c r="P44" s="1"/>
      <c r="Q44" s="1"/>
      <c r="R44" s="1"/>
      <c r="S44" s="1"/>
    </row>
    <row r="45" spans="1:19" x14ac:dyDescent="0.25">
      <c r="A45" s="20" t="s">
        <v>29</v>
      </c>
      <c r="B45" s="20" t="s">
        <v>23</v>
      </c>
      <c r="C45" s="51">
        <v>30557.21</v>
      </c>
      <c r="D45" s="20">
        <v>115</v>
      </c>
      <c r="E45" s="20">
        <v>115</v>
      </c>
      <c r="F45" s="20">
        <f>Table1[[#This Row],[New position]]-Table1[[#This Row],[Old position]]</f>
        <v>0</v>
      </c>
      <c r="G45" s="28">
        <v>0.91700000000000004</v>
      </c>
      <c r="H45" s="23">
        <v>3526157.05</v>
      </c>
      <c r="I45" s="11"/>
      <c r="P45" s="1"/>
      <c r="Q45" s="1"/>
      <c r="R45" s="1"/>
      <c r="S45" s="1"/>
    </row>
    <row r="46" spans="1:19" x14ac:dyDescent="0.25">
      <c r="A46" s="20" t="s">
        <v>30</v>
      </c>
      <c r="B46" s="20" t="s">
        <v>23</v>
      </c>
      <c r="C46" s="51">
        <v>91324.82</v>
      </c>
      <c r="D46" s="20">
        <v>38</v>
      </c>
      <c r="E46" s="20">
        <v>38</v>
      </c>
      <c r="F46" s="20">
        <f>Table1[[#This Row],[New position]]-Table1[[#This Row],[Old position]]</f>
        <v>0</v>
      </c>
      <c r="G46" s="28">
        <v>0.91700000000000004</v>
      </c>
      <c r="H46" s="23">
        <v>3526157.05</v>
      </c>
      <c r="I46" s="11"/>
      <c r="P46" s="1"/>
      <c r="Q46" s="1"/>
      <c r="R46" s="1"/>
      <c r="S46" s="1"/>
    </row>
    <row r="47" spans="1:19" x14ac:dyDescent="0.25">
      <c r="A47" s="20" t="s">
        <v>31</v>
      </c>
      <c r="B47" s="20" t="s">
        <v>23</v>
      </c>
      <c r="C47" s="51">
        <v>60477.67</v>
      </c>
      <c r="D47" s="20">
        <v>58</v>
      </c>
      <c r="E47" s="20">
        <v>58</v>
      </c>
      <c r="F47" s="20">
        <f>Table1[[#This Row],[New position]]-Table1[[#This Row],[Old position]]</f>
        <v>0</v>
      </c>
      <c r="G47" s="28">
        <v>0.91700000000000004</v>
      </c>
      <c r="H47" s="23">
        <v>3526157.05</v>
      </c>
      <c r="I47" s="11"/>
      <c r="P47" s="1"/>
      <c r="Q47" s="1"/>
      <c r="R47" s="1"/>
      <c r="S47" s="1"/>
    </row>
    <row r="48" spans="1:19" x14ac:dyDescent="0.25">
      <c r="A48" s="20" t="s">
        <v>32</v>
      </c>
      <c r="B48" s="20" t="s">
        <v>23</v>
      </c>
      <c r="C48" s="51">
        <v>106935.25</v>
      </c>
      <c r="D48" s="20">
        <v>16</v>
      </c>
      <c r="E48" s="20">
        <v>16</v>
      </c>
      <c r="F48" s="20">
        <f>Table1[[#This Row],[New position]]-Table1[[#This Row],[Old position]]</f>
        <v>0</v>
      </c>
      <c r="G48" s="28">
        <v>0.45800000000000002</v>
      </c>
      <c r="H48" s="23">
        <v>1763078.33</v>
      </c>
      <c r="I48" s="11"/>
      <c r="P48" s="1"/>
      <c r="Q48" s="1"/>
      <c r="R48" s="1"/>
      <c r="S48" s="1"/>
    </row>
    <row r="49" spans="1:19" x14ac:dyDescent="0.25">
      <c r="A49" s="20" t="s">
        <v>59</v>
      </c>
      <c r="B49" s="20" t="s">
        <v>23</v>
      </c>
      <c r="C49" s="51">
        <v>162305.06</v>
      </c>
      <c r="D49" s="20">
        <v>17</v>
      </c>
      <c r="E49" s="20">
        <v>11</v>
      </c>
      <c r="F49" s="20">
        <f>Table1[[#This Row],[New position]]-Table1[[#This Row],[Old position]]</f>
        <v>-6</v>
      </c>
      <c r="G49" s="28">
        <v>0.45800000000000002</v>
      </c>
      <c r="H49" s="23">
        <v>1763078.33</v>
      </c>
      <c r="I49" s="11"/>
      <c r="P49" s="1"/>
      <c r="Q49" s="1"/>
      <c r="R49" s="1"/>
      <c r="S49" s="1"/>
    </row>
    <row r="50" spans="1:19" x14ac:dyDescent="0.25">
      <c r="A50" s="20" t="s">
        <v>40</v>
      </c>
      <c r="B50" s="20" t="s">
        <v>23</v>
      </c>
      <c r="C50" s="51">
        <v>88128.59</v>
      </c>
      <c r="D50" s="20">
        <v>39</v>
      </c>
      <c r="E50" s="20">
        <v>39</v>
      </c>
      <c r="F50" s="20">
        <f>Table1[[#This Row],[New position]]-Table1[[#This Row],[Old position]]</f>
        <v>0</v>
      </c>
      <c r="G50" s="28">
        <v>0.91700000000000004</v>
      </c>
      <c r="H50" s="23">
        <v>3526157.05</v>
      </c>
      <c r="I50" s="11"/>
      <c r="P50" s="1"/>
      <c r="Q50" s="1"/>
      <c r="R50" s="1"/>
      <c r="S50" s="1"/>
    </row>
    <row r="51" spans="1:19" x14ac:dyDescent="0.25">
      <c r="A51" s="20" t="s">
        <v>41</v>
      </c>
      <c r="B51" s="20" t="s">
        <v>23</v>
      </c>
      <c r="C51" s="51">
        <v>48800</v>
      </c>
      <c r="D51" s="20">
        <v>74</v>
      </c>
      <c r="E51" s="20">
        <v>74</v>
      </c>
      <c r="F51" s="20">
        <f>Table1[[#This Row],[New position]]-Table1[[#This Row],[Old position]]</f>
        <v>0</v>
      </c>
      <c r="G51" s="56">
        <v>0.91700000000000004</v>
      </c>
      <c r="H51" s="23">
        <v>3526157.05</v>
      </c>
      <c r="I51" s="11"/>
      <c r="P51" s="1"/>
      <c r="Q51" s="1"/>
      <c r="R51" s="1"/>
      <c r="S51" s="1"/>
    </row>
    <row r="52" spans="1:19" x14ac:dyDescent="0.25">
      <c r="A52" s="20" t="s">
        <v>44</v>
      </c>
      <c r="B52" s="20" t="s">
        <v>23</v>
      </c>
      <c r="C52" s="51">
        <v>39552.19</v>
      </c>
      <c r="D52" s="20">
        <v>91</v>
      </c>
      <c r="E52" s="20">
        <v>91</v>
      </c>
      <c r="F52" s="20">
        <f>Table1[[#This Row],[New position]]-Table1[[#This Row],[Old position]]</f>
        <v>0</v>
      </c>
      <c r="G52" s="28">
        <v>0.91700000000000004</v>
      </c>
      <c r="H52" s="23">
        <v>3526157.05</v>
      </c>
      <c r="I52" s="11"/>
      <c r="P52" s="1"/>
      <c r="Q52" s="1"/>
      <c r="R52" s="1"/>
      <c r="S52" s="1"/>
    </row>
    <row r="53" spans="1:19" x14ac:dyDescent="0.25">
      <c r="A53" s="58" t="s">
        <v>65</v>
      </c>
      <c r="B53" s="58" t="s">
        <v>23</v>
      </c>
      <c r="C53" s="59">
        <v>61219.17</v>
      </c>
      <c r="D53" s="20">
        <v>58</v>
      </c>
      <c r="E53" s="20">
        <v>58</v>
      </c>
      <c r="F53" s="20">
        <f>Table1[[#This Row],[New position]]-Table1[[#This Row],[Old position]]</f>
        <v>0</v>
      </c>
      <c r="G53" s="60">
        <v>0.91700000000000004</v>
      </c>
      <c r="H53" s="23">
        <v>3526157.05</v>
      </c>
      <c r="I53" s="11"/>
      <c r="P53" s="1"/>
      <c r="Q53" s="1"/>
      <c r="R53" s="1"/>
      <c r="S53" s="1"/>
    </row>
    <row r="54" spans="1:19" x14ac:dyDescent="0.25">
      <c r="A54" s="20" t="s">
        <v>69</v>
      </c>
      <c r="B54" s="58" t="s">
        <v>23</v>
      </c>
      <c r="C54" s="59">
        <v>68080</v>
      </c>
      <c r="D54" s="20">
        <v>51</v>
      </c>
      <c r="E54" s="20">
        <v>51</v>
      </c>
      <c r="F54" s="20">
        <f>Table1[[#This Row],[New position]]-Table1[[#This Row],[Old position]]</f>
        <v>0</v>
      </c>
      <c r="G54" s="60">
        <v>0.91700000000000004</v>
      </c>
      <c r="H54" s="23">
        <v>3526157.05</v>
      </c>
      <c r="I54" s="11"/>
      <c r="P54" s="1"/>
      <c r="Q54" s="1"/>
      <c r="R54" s="1"/>
      <c r="S54" s="1"/>
    </row>
    <row r="55" spans="1:19" x14ac:dyDescent="0.25">
      <c r="A55" s="20" t="s">
        <v>42</v>
      </c>
      <c r="B55" s="20"/>
      <c r="C55" s="51"/>
      <c r="D55" s="20"/>
      <c r="E55" s="20"/>
      <c r="F55" s="20"/>
      <c r="G55" s="56">
        <v>28.5</v>
      </c>
      <c r="H55" s="23"/>
      <c r="I55" s="11"/>
      <c r="J55" s="1"/>
      <c r="P55" s="1"/>
      <c r="Q55" s="1"/>
      <c r="R55" s="1"/>
      <c r="S55" s="1"/>
    </row>
    <row r="56" spans="1:19" x14ac:dyDescent="0.25">
      <c r="A56" s="20" t="s">
        <v>54</v>
      </c>
      <c r="B56" s="20"/>
      <c r="C56" s="51"/>
      <c r="D56" s="20">
        <v>800</v>
      </c>
      <c r="E56" s="20"/>
      <c r="F56" s="20"/>
      <c r="G56" s="56"/>
      <c r="H56" s="23"/>
      <c r="I56" s="11"/>
      <c r="J56" s="1"/>
      <c r="P56" s="1"/>
      <c r="Q56" s="1"/>
      <c r="R56" s="1"/>
      <c r="S56" s="1"/>
    </row>
    <row r="57" spans="1:19" x14ac:dyDescent="0.25">
      <c r="A57" s="55"/>
      <c r="B57" s="44"/>
      <c r="C57" s="54"/>
      <c r="D57" s="45"/>
      <c r="E57" s="46"/>
      <c r="F57" s="47"/>
      <c r="G57" s="48"/>
      <c r="H57" s="49"/>
      <c r="I57" s="9"/>
      <c r="J57" s="16"/>
    </row>
    <row r="58" spans="1:19" x14ac:dyDescent="0.25">
      <c r="B58" s="10" t="s">
        <v>66</v>
      </c>
      <c r="D58" s="7"/>
      <c r="E58" s="10" t="s">
        <v>63</v>
      </c>
      <c r="F58" s="1"/>
      <c r="G58" s="53"/>
      <c r="H58" s="3" t="s">
        <v>3</v>
      </c>
      <c r="J58" s="1"/>
    </row>
    <row r="59" spans="1:19" x14ac:dyDescent="0.25">
      <c r="B59" s="10" t="s">
        <v>2</v>
      </c>
      <c r="D59" s="7"/>
      <c r="E59" s="10" t="s">
        <v>64</v>
      </c>
      <c r="F59" s="1"/>
      <c r="G59" s="53"/>
      <c r="H59" s="3" t="s">
        <v>4</v>
      </c>
      <c r="J59" s="57"/>
    </row>
    <row r="60" spans="1:19" x14ac:dyDescent="0.25">
      <c r="D60" s="1"/>
      <c r="G60"/>
      <c r="H60" s="1"/>
      <c r="J60" s="1"/>
    </row>
    <row r="61" spans="1:19" x14ac:dyDescent="0.25">
      <c r="B61" s="5"/>
      <c r="D61" s="1"/>
      <c r="E61" s="5"/>
      <c r="F61" s="53"/>
      <c r="H61" s="6"/>
      <c r="J61" s="1"/>
    </row>
    <row r="62" spans="1:19" x14ac:dyDescent="0.25">
      <c r="H62" s="1"/>
      <c r="I62" s="1"/>
    </row>
    <row r="63" spans="1:19" x14ac:dyDescent="0.25">
      <c r="A63" s="10"/>
      <c r="G63" s="57"/>
    </row>
    <row r="64" spans="1:19" x14ac:dyDescent="0.25">
      <c r="A64" s="10"/>
      <c r="D64" s="64"/>
    </row>
    <row r="65" spans="1:10" x14ac:dyDescent="0.25">
      <c r="D65" s="64"/>
      <c r="J65" s="53"/>
    </row>
    <row r="66" spans="1:10" x14ac:dyDescent="0.25">
      <c r="A66" s="4"/>
      <c r="D66" s="6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2021-06-07T08:25:51Z</cp:lastPrinted>
  <dcterms:created xsi:type="dcterms:W3CDTF">2020-06-30T03:42:56Z</dcterms:created>
  <dcterms:modified xsi:type="dcterms:W3CDTF">2021-06-08T11:29:22Z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