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en Horse\OneDrive - Golden Horse Fund Management Pte. Ltd\GHFM_Macro\Investment_Thesis\"/>
    </mc:Choice>
  </mc:AlternateContent>
  <bookViews>
    <workbookView xWindow="6495" yWindow="1380" windowWidth="16590" windowHeight="1441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" l="1"/>
  <c r="F23" i="1" l="1"/>
  <c r="F24" i="1"/>
  <c r="F25" i="1"/>
  <c r="F31" i="1" l="1"/>
  <c r="C7" i="1"/>
  <c r="C8" i="1" l="1"/>
  <c r="C3" i="1" s="1"/>
  <c r="C2" i="1" l="1"/>
  <c r="F54" i="1"/>
  <c r="F34" i="1" l="1"/>
  <c r="F52" i="1"/>
  <c r="F21" i="1"/>
  <c r="F22" i="1"/>
  <c r="F51" i="1" l="1"/>
  <c r="F32" i="1" l="1"/>
  <c r="F33" i="1"/>
  <c r="F35" i="1"/>
  <c r="F36" i="1"/>
  <c r="F37" i="1"/>
  <c r="F38" i="1"/>
  <c r="F39" i="1"/>
  <c r="F20" i="1"/>
  <c r="F19" i="1"/>
  <c r="F50" i="1" l="1"/>
  <c r="F49" i="1" l="1"/>
  <c r="F48" i="1"/>
  <c r="F47" i="1"/>
  <c r="F46" i="1"/>
  <c r="F45" i="1"/>
  <c r="F44" i="1"/>
  <c r="F43" i="1"/>
  <c r="F17" i="1"/>
  <c r="F16" i="1"/>
  <c r="F15" i="1"/>
  <c r="F28" i="1" l="1"/>
  <c r="F29" i="1"/>
  <c r="F42" i="1" l="1"/>
  <c r="F41" i="1"/>
  <c r="F40" i="1"/>
  <c r="F30" i="1"/>
  <c r="F27" i="1"/>
  <c r="F26" i="1"/>
  <c r="F18" i="1"/>
  <c r="F14" i="1"/>
  <c r="F13" i="1"/>
  <c r="F12" i="1"/>
  <c r="F11" i="1"/>
</calcChain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<sst xmlns="http://schemas.openxmlformats.org/spreadsheetml/2006/main" count="112" uniqueCount="70">
  <si>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</si>
  <si>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</si>
  <si>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</si>
  <si>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</si>
  <si>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</si>
  <si>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</si>
  <si>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</si>
  <si>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</si>
  <si>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</si>
  <si>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</si>
  <si>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</si>
  <si>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</si>
  <si>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</si>
  <si>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</si>
  <si>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</si>
  <si>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</si>
  <si>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</si>
  <si>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</si>
  <si>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</si>
  <si>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IVZ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</si>
  <si>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</si>
  <si>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</si>
  <si>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</si>
  <si>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</si>
  <si>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</si>
  <si>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</si>
  <si>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</si>
  <si>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</si>
  <si>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</si>
  <si>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</si>
  <si>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</si>
  <si>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</si>
  <si>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</si>
  <si>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</si>
  <si>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</si>
  <si>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</si>
  <si>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</si>
  <si>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</si>
  <si>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</si>
  <si>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</si>
  <si>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</si>
  <si>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</si>
  <si>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</si>
  <si>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</si>
  <si>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</si>
  <si>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COF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</si>
  <si>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</si>
  <si>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</si>
  <si>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</si>
  <si>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</si>
  <si>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</si>
  <si>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</si>
  <si>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</si>
  <si>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</si>
  <si>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</si>
  <si>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</si>
  <si>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</si>
  <si>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</si>
  <si>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</si>
  <si>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</si>
  <si>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</si>
  <si>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</si>
  <si>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</si>
  <si>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</si>
  <si>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</si>
  <si>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</si>
  <si>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</si>
  <si>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</si>
  <si>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</si>
  <si>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Order not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</si>
</sst>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</numFmts>
  <fonts count="1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66" fontId="11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69" fontId="2" fillId="2" borderId="0" xfId="0" applyNumberFormat="1" applyFont="1" applyFill="1" applyBorder="1" applyAlignment="1">
      <alignment vertical="center" wrapText="1"/>
    </xf>
    <xf numFmtId="44" fontId="0" fillId="2" borderId="0" xfId="1" applyNumberFormat="1" applyFont="1" applyFill="1" applyBorder="1"/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44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3" fillId="2" borderId="0" xfId="0" applyFont="1" applyFill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5" totalsRowShown="0" headerRowDxfId="13" dataDxfId="11" headerRowBorderDxfId="12" tableBorderDxfId="10" totalsRowBorderDxfId="9">
  <autoFilter ref="A10:I55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26" zoomScale="96" zoomScaleNormal="96" workbookViewId="0">
      <selection activeCell="J36" sqref="J36"/>
    </sheetView>
  </sheetViews>
  <sheetFormatPr defaultColWidth="9.140625" defaultRowHeight="1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6384" width="9.140625" style="1"/>
  </cols>
  <sheetData>
    <row r="1" spans="1:10" s="28" customFormat="1" ht="12.75">
      <c r="A1" s="56" t="s">
        <v>0</v>
      </c>
      <c r="B1" s="56"/>
      <c r="C1" s="27">
        <v>44372</v>
      </c>
      <c r="E1" s="29"/>
      <c r="F1" s="29"/>
      <c r="H1" s="30"/>
    </row>
    <row r="2" spans="1:10" s="28" customFormat="1" ht="12.75">
      <c r="A2" s="56" t="s">
        <v>11</v>
      </c>
      <c r="B2" s="56"/>
      <c r="C2" s="31">
        <f>C8/C7</f>
        <v>4.5499827662877683</v>
      </c>
      <c r="D2" s="32"/>
      <c r="E2" s="33"/>
      <c r="F2" s="34"/>
      <c r="H2" s="35"/>
    </row>
    <row r="3" spans="1:10" s="28" customFormat="1" ht="27" customHeight="1">
      <c r="A3" s="58" t="s">
        <v>12</v>
      </c>
      <c r="B3" s="58"/>
      <c r="C3" s="46">
        <f>(C8-SUM(H35:H39))/C7</f>
        <v>2.6599827662877691</v>
      </c>
      <c r="D3" s="32"/>
      <c r="E3" s="33"/>
      <c r="F3" s="34"/>
      <c r="H3" s="35"/>
    </row>
    <row r="4" spans="1:10" s="28" customFormat="1" ht="12.75">
      <c r="A4" s="56" t="s">
        <v>9</v>
      </c>
      <c r="B4" s="56"/>
      <c r="C4" s="36">
        <v>62663806</v>
      </c>
      <c r="D4" s="32"/>
      <c r="E4" s="37"/>
      <c r="F4" s="37"/>
      <c r="H4" s="35"/>
    </row>
    <row r="5" spans="1:10" s="28" customFormat="1" ht="12.75">
      <c r="A5" s="56" t="s">
        <v>7</v>
      </c>
      <c r="B5" s="56"/>
      <c r="C5" s="36">
        <v>0</v>
      </c>
      <c r="D5" s="32"/>
      <c r="E5" s="37"/>
      <c r="F5" s="37"/>
      <c r="H5" s="35"/>
    </row>
    <row r="6" spans="1:10" s="28" customFormat="1" ht="12.75">
      <c r="A6" s="56" t="s">
        <v>8</v>
      </c>
      <c r="B6" s="56"/>
      <c r="C6" s="36">
        <v>0</v>
      </c>
      <c r="D6" s="32"/>
      <c r="E6" s="37"/>
      <c r="F6" s="37"/>
      <c r="H6" s="35"/>
    </row>
    <row r="7" spans="1:10" s="28" customFormat="1" ht="12.75">
      <c r="A7" s="56" t="s">
        <v>10</v>
      </c>
      <c r="B7" s="56"/>
      <c r="C7" s="36">
        <f>C4-C6</f>
        <v>62663806</v>
      </c>
      <c r="D7" s="32"/>
      <c r="E7" s="37"/>
      <c r="F7" s="37"/>
      <c r="G7" s="48"/>
      <c r="H7" s="39"/>
    </row>
    <row r="8" spans="1:10" s="28" customFormat="1" ht="26.25" customHeight="1">
      <c r="A8" s="57" t="s">
        <v>6</v>
      </c>
      <c r="B8" s="57"/>
      <c r="C8" s="24">
        <f>SUM(Table1[Target allocation ($)])</f>
        <v>285119237.37000006</v>
      </c>
      <c r="D8" s="32"/>
      <c r="E8" s="37"/>
      <c r="F8" s="37"/>
      <c r="H8" s="35"/>
      <c r="J8" s="38"/>
    </row>
    <row r="9" spans="1:10" s="14" customFormat="1" ht="12.75">
      <c r="A9" s="12"/>
      <c r="B9" s="12"/>
      <c r="C9" s="9"/>
      <c r="D9" s="8"/>
      <c r="E9" s="8"/>
      <c r="F9" s="8"/>
      <c r="G9" s="9"/>
      <c r="H9" s="19"/>
      <c r="I9" s="1"/>
    </row>
    <row r="10" spans="1:10" s="2" customFormat="1" ht="12.75">
      <c r="A10" s="16" t="s">
        <v>16</v>
      </c>
      <c r="B10" s="17" t="s">
        <v>17</v>
      </c>
      <c r="C10" s="25" t="s">
        <v>29</v>
      </c>
      <c r="D10" s="17" t="s">
        <v>30</v>
      </c>
      <c r="E10" s="13" t="s">
        <v>31</v>
      </c>
      <c r="F10" s="13" t="s">
        <v>5</v>
      </c>
      <c r="G10" s="17" t="s">
        <v>32</v>
      </c>
      <c r="H10" s="20" t="s">
        <v>33</v>
      </c>
      <c r="I10" s="23" t="s">
        <v>1</v>
      </c>
    </row>
    <row r="11" spans="1:10" s="2" customFormat="1">
      <c r="A11" s="18" t="s">
        <v>14</v>
      </c>
      <c r="B11" s="18" t="s">
        <v>18</v>
      </c>
      <c r="C11" s="47">
        <v>561.04</v>
      </c>
      <c r="D11" s="18">
        <v>2862</v>
      </c>
      <c r="E11" s="18">
        <v>3010</v>
      </c>
      <c r="F11" s="18">
        <f>Table1[[#This Row],[New position]]-Table1[[#This Row],[Old position]]</f>
        <v>148</v>
      </c>
      <c r="G11" s="26">
        <v>0.38500000000000001</v>
      </c>
      <c r="H11" s="21">
        <v>1688777.73</v>
      </c>
      <c r="I11" s="22"/>
      <c r="J11"/>
    </row>
    <row r="12" spans="1:10" s="2" customFormat="1">
      <c r="A12" s="18" t="s">
        <v>15</v>
      </c>
      <c r="B12" s="18" t="s">
        <v>18</v>
      </c>
      <c r="C12" s="47">
        <v>204.43</v>
      </c>
      <c r="D12" s="18">
        <v>7586</v>
      </c>
      <c r="E12" s="18">
        <v>8261</v>
      </c>
      <c r="F12" s="18">
        <f>Table1[[#This Row],[New position]]-Table1[[#This Row],[Old position]]</f>
        <v>675</v>
      </c>
      <c r="G12" s="26">
        <v>0.38500000000000001</v>
      </c>
      <c r="H12" s="21">
        <v>1688777.73</v>
      </c>
      <c r="I12" s="22"/>
      <c r="J12"/>
    </row>
    <row r="13" spans="1:10">
      <c r="A13" s="18" t="s">
        <v>19</v>
      </c>
      <c r="B13" s="18" t="s">
        <v>18</v>
      </c>
      <c r="C13" s="47">
        <v>27.2</v>
      </c>
      <c r="D13" s="18">
        <v>59936</v>
      </c>
      <c r="E13" s="18">
        <v>62087</v>
      </c>
      <c r="F13" s="18">
        <f>Table1[[#This Row],[New position]]-Table1[[#This Row],[Old position]]</f>
        <v>2151</v>
      </c>
      <c r="G13" s="26">
        <v>0.38500000000000001</v>
      </c>
      <c r="H13" s="21">
        <v>1688777.73</v>
      </c>
      <c r="I13" s="11"/>
    </row>
    <row r="14" spans="1:10" ht="15" customHeight="1">
      <c r="A14" s="18" t="s">
        <v>44</v>
      </c>
      <c r="B14" s="18" t="s">
        <v>18</v>
      </c>
      <c r="C14" s="47">
        <v>55.89</v>
      </c>
      <c r="D14" s="18">
        <v>28698</v>
      </c>
      <c r="E14" s="18">
        <v>30216</v>
      </c>
      <c r="F14" s="18">
        <f>Table1[[#This Row],[New position]]-Table1[[#This Row],[Old position]]</f>
        <v>1518</v>
      </c>
      <c r="G14" s="26">
        <v>0.38500000000000001</v>
      </c>
      <c r="H14" s="21">
        <v>1688777.73</v>
      </c>
      <c r="I14" s="11"/>
    </row>
    <row r="15" spans="1:10">
      <c r="A15" s="18" t="s">
        <v>45</v>
      </c>
      <c r="B15" s="18" t="s">
        <v>18</v>
      </c>
      <c r="C15" s="47">
        <v>158</v>
      </c>
      <c r="D15" s="18">
        <v>10278</v>
      </c>
      <c r="E15" s="18">
        <v>10688</v>
      </c>
      <c r="F15" s="18">
        <f>Table1[[#This Row],[New position]]-Table1[[#This Row],[Old position]]</f>
        <v>410</v>
      </c>
      <c r="G15" s="26">
        <v>0.38500000000000001</v>
      </c>
      <c r="H15" s="21">
        <v>1688777.73</v>
      </c>
      <c r="I15" s="11"/>
    </row>
    <row r="16" spans="1:10">
      <c r="A16" s="18" t="s">
        <v>48</v>
      </c>
      <c r="B16" s="18" t="s">
        <v>18</v>
      </c>
      <c r="C16" s="47">
        <v>25.57</v>
      </c>
      <c r="D16" s="18">
        <v>62378</v>
      </c>
      <c r="E16" s="18">
        <v>66045</v>
      </c>
      <c r="F16" s="18">
        <f>Table1[[#This Row],[New position]]-Table1[[#This Row],[Old position]]</f>
        <v>3667</v>
      </c>
      <c r="G16" s="26">
        <v>0.38500000000000001</v>
      </c>
      <c r="H16" s="21">
        <v>1688777.73</v>
      </c>
      <c r="I16" s="11"/>
    </row>
    <row r="17" spans="1:9">
      <c r="A17" s="18" t="s">
        <v>49</v>
      </c>
      <c r="B17" s="18" t="s">
        <v>18</v>
      </c>
      <c r="C17" s="47">
        <v>66.7</v>
      </c>
      <c r="D17" s="18">
        <v>24270</v>
      </c>
      <c r="E17" s="18">
        <v>25319</v>
      </c>
      <c r="F17" s="18">
        <f>Table1[[#This Row],[New position]]-Table1[[#This Row],[Old position]]</f>
        <v>1049</v>
      </c>
      <c r="G17" s="26">
        <v>0.38500000000000001</v>
      </c>
      <c r="H17" s="21">
        <v>1688777.73</v>
      </c>
      <c r="I17" s="11"/>
    </row>
    <row r="18" spans="1:9">
      <c r="A18" s="18" t="s">
        <v>50</v>
      </c>
      <c r="B18" s="18" t="s">
        <v>18</v>
      </c>
      <c r="C18" s="47">
        <v>369.09</v>
      </c>
      <c r="D18" s="18">
        <v>4452</v>
      </c>
      <c r="E18" s="18">
        <v>4576</v>
      </c>
      <c r="F18" s="18">
        <f>Table1[[#This Row],[New position]]-Table1[[#This Row],[Old position]]</f>
        <v>124</v>
      </c>
      <c r="G18" s="26">
        <v>0.38500000000000001</v>
      </c>
      <c r="H18" s="21">
        <v>1688777.73</v>
      </c>
      <c r="I18" s="11"/>
    </row>
    <row r="19" spans="1:9">
      <c r="A19" s="18" t="s">
        <v>53</v>
      </c>
      <c r="B19" s="18" t="s">
        <v>18</v>
      </c>
      <c r="C19" s="47">
        <v>46</v>
      </c>
      <c r="D19" s="18">
        <v>36562</v>
      </c>
      <c r="E19" s="18">
        <v>36713</v>
      </c>
      <c r="F19" s="18">
        <f>Table1[[#This Row],[New position]]-Table1[[#This Row],[Old position]]</f>
        <v>151</v>
      </c>
      <c r="G19" s="26">
        <v>0.38500000000000001</v>
      </c>
      <c r="H19" s="21">
        <v>1688777.73</v>
      </c>
      <c r="I19" s="11"/>
    </row>
    <row r="20" spans="1:9">
      <c r="A20" s="18" t="s">
        <v>54</v>
      </c>
      <c r="B20" s="18" t="s">
        <v>18</v>
      </c>
      <c r="C20" s="47">
        <v>32.549999999999997</v>
      </c>
      <c r="D20" s="18">
        <v>49840</v>
      </c>
      <c r="E20" s="18">
        <v>51883</v>
      </c>
      <c r="F20" s="18">
        <f>Table1[[#This Row],[New position]]-Table1[[#This Row],[Old position]]</f>
        <v>2043</v>
      </c>
      <c r="G20" s="26">
        <v>0.38500000000000001</v>
      </c>
      <c r="H20" s="21">
        <v>1688777.73</v>
      </c>
      <c r="I20" s="11"/>
    </row>
    <row r="21" spans="1:9">
      <c r="A21" s="18" t="s">
        <v>60</v>
      </c>
      <c r="B21" s="18" t="s">
        <v>18</v>
      </c>
      <c r="C21" s="47">
        <v>43.35</v>
      </c>
      <c r="D21" s="18">
        <v>36378</v>
      </c>
      <c r="E21" s="18">
        <v>38957</v>
      </c>
      <c r="F21" s="18">
        <f>Table1[[#This Row],[New position]]-Table1[[#This Row],[Old position]]</f>
        <v>2579</v>
      </c>
      <c r="G21" s="26">
        <v>0.38500000000000001</v>
      </c>
      <c r="H21" s="21">
        <v>1688777.73</v>
      </c>
      <c r="I21" s="11"/>
    </row>
    <row r="22" spans="1:9">
      <c r="A22" s="18" t="s">
        <v>61</v>
      </c>
      <c r="B22" s="18" t="s">
        <v>18</v>
      </c>
      <c r="C22" s="47">
        <v>99.02</v>
      </c>
      <c r="D22" s="18">
        <v>16638</v>
      </c>
      <c r="E22" s="18">
        <v>17055</v>
      </c>
      <c r="F22" s="18">
        <f>Table1[[#This Row],[New position]]-Table1[[#This Row],[Old position]]</f>
        <v>417</v>
      </c>
      <c r="G22" s="26">
        <v>0.38500000000000001</v>
      </c>
      <c r="H22" s="21">
        <v>1688777.73</v>
      </c>
      <c r="I22" s="11"/>
    </row>
    <row r="23" spans="1:9">
      <c r="A23" s="18" t="s">
        <v>65</v>
      </c>
      <c r="B23" s="18" t="s">
        <v>18</v>
      </c>
      <c r="C23" s="47">
        <v>163.72999999999999</v>
      </c>
      <c r="D23" s="18">
        <v>9770</v>
      </c>
      <c r="E23" s="18">
        <v>10314</v>
      </c>
      <c r="F23" s="18">
        <f>Table1[[#This Row],[New position]]-Table1[[#This Row],[Old position]]</f>
        <v>544</v>
      </c>
      <c r="G23" s="26">
        <v>0.38500000000000001</v>
      </c>
      <c r="H23" s="21">
        <v>1688777.73</v>
      </c>
      <c r="I23" s="11"/>
    </row>
    <row r="24" spans="1:9">
      <c r="A24" s="18" t="s">
        <v>66</v>
      </c>
      <c r="B24" s="18" t="s">
        <v>18</v>
      </c>
      <c r="C24" s="47">
        <v>66.58</v>
      </c>
      <c r="D24" s="18">
        <v>23859</v>
      </c>
      <c r="E24" s="18">
        <v>25365</v>
      </c>
      <c r="F24" s="18">
        <f>Table1[[#This Row],[New position]]-Table1[[#This Row],[Old position]]</f>
        <v>1506</v>
      </c>
      <c r="G24" s="26">
        <v>0.38500000000000001</v>
      </c>
      <c r="H24" s="21">
        <v>1688777.73</v>
      </c>
      <c r="I24" s="11"/>
    </row>
    <row r="25" spans="1:9">
      <c r="A25" s="18" t="s">
        <v>67</v>
      </c>
      <c r="B25" s="18" t="s">
        <v>18</v>
      </c>
      <c r="C25" s="47">
        <v>344.58</v>
      </c>
      <c r="D25" s="18">
        <v>4606</v>
      </c>
      <c r="E25" s="18">
        <v>4901</v>
      </c>
      <c r="F25" s="18">
        <f>Table1[[#This Row],[New position]]-Table1[[#This Row],[Old position]]</f>
        <v>295</v>
      </c>
      <c r="G25" s="26">
        <v>0.38500000000000001</v>
      </c>
      <c r="H25" s="21">
        <v>1688777.73</v>
      </c>
      <c r="I25" s="11"/>
    </row>
    <row r="26" spans="1:9">
      <c r="A26" s="18" t="s">
        <v>13</v>
      </c>
      <c r="B26" s="18" t="s">
        <v>18</v>
      </c>
      <c r="C26" s="47">
        <v>350.55</v>
      </c>
      <c r="D26" s="18">
        <v>235412</v>
      </c>
      <c r="E26" s="18">
        <v>247759</v>
      </c>
      <c r="F26" s="18">
        <f>Table1[[#This Row],[New position]]-Table1[[#This Row],[Old position]]</f>
        <v>12347</v>
      </c>
      <c r="G26" s="26">
        <v>19.8</v>
      </c>
      <c r="H26" s="21">
        <v>86852035.120000005</v>
      </c>
      <c r="I26" s="11"/>
    </row>
    <row r="27" spans="1:9">
      <c r="A27" s="18" t="s">
        <v>39</v>
      </c>
      <c r="B27" s="18" t="s">
        <v>18</v>
      </c>
      <c r="C27" s="47">
        <v>107.11</v>
      </c>
      <c r="D27" s="18">
        <v>29105</v>
      </c>
      <c r="E27" s="18">
        <v>30398</v>
      </c>
      <c r="F27" s="18">
        <f>Table1[[#This Row],[New position]]-Table1[[#This Row],[Old position]]</f>
        <v>1293</v>
      </c>
      <c r="G27" s="26">
        <v>0.74199999999999999</v>
      </c>
      <c r="H27" s="21">
        <v>3255887.6</v>
      </c>
      <c r="I27" s="11"/>
    </row>
    <row r="28" spans="1:9">
      <c r="A28" s="18" t="s">
        <v>42</v>
      </c>
      <c r="B28" s="18" t="s">
        <v>18</v>
      </c>
      <c r="C28" s="47">
        <v>63.3</v>
      </c>
      <c r="D28" s="18">
        <v>88263</v>
      </c>
      <c r="E28" s="18">
        <v>94330</v>
      </c>
      <c r="F28" s="18">
        <f>Table1[[#This Row],[New position]]-Table1[[#This Row],[Old position]]</f>
        <v>6067</v>
      </c>
      <c r="G28" s="26">
        <v>1.361</v>
      </c>
      <c r="H28" s="21">
        <v>5971110.3099999996</v>
      </c>
      <c r="I28" s="11"/>
    </row>
    <row r="29" spans="1:9">
      <c r="A29" s="18" t="s">
        <v>43</v>
      </c>
      <c r="B29" s="18" t="s">
        <v>18</v>
      </c>
      <c r="C29" s="47">
        <v>54.87</v>
      </c>
      <c r="D29" s="18">
        <v>46687</v>
      </c>
      <c r="E29" s="18">
        <v>49465</v>
      </c>
      <c r="F29" s="18">
        <f>Table1[[#This Row],[New position]]-Table1[[#This Row],[Old position]]</f>
        <v>2778</v>
      </c>
      <c r="G29" s="26">
        <v>0.61899999999999999</v>
      </c>
      <c r="H29" s="21">
        <v>2714141.01</v>
      </c>
      <c r="I29" s="11"/>
    </row>
    <row r="30" spans="1:9">
      <c r="A30" s="18">
        <v>2823</v>
      </c>
      <c r="B30" s="18" t="s">
        <v>18</v>
      </c>
      <c r="C30" s="47">
        <v>2.62</v>
      </c>
      <c r="D30" s="18">
        <v>1103600</v>
      </c>
      <c r="E30" s="18">
        <v>1139500</v>
      </c>
      <c r="F30" s="18">
        <f>Table1[[#This Row],[New position]]-Table1[[#This Row],[Old position]]</f>
        <v>35900</v>
      </c>
      <c r="G30" s="26">
        <v>0.68100000000000005</v>
      </c>
      <c r="H30" s="21">
        <v>2985554.94</v>
      </c>
      <c r="I30" s="11"/>
    </row>
    <row r="31" spans="1:9">
      <c r="A31" s="18">
        <v>2800</v>
      </c>
      <c r="B31" s="18" t="s">
        <v>18</v>
      </c>
      <c r="C31" s="47">
        <v>3.82</v>
      </c>
      <c r="D31" s="18">
        <v>748000</v>
      </c>
      <c r="E31" s="18">
        <v>781500</v>
      </c>
      <c r="F31" s="18">
        <f>Table1[[#This Row],[New position]]-Table1[[#This Row],[Old position]]</f>
        <v>33500</v>
      </c>
      <c r="G31" s="26">
        <v>0.68100000000000005</v>
      </c>
      <c r="H31" s="21">
        <v>2985554.94</v>
      </c>
      <c r="I31" s="11"/>
    </row>
    <row r="32" spans="1:9">
      <c r="A32" s="18" t="s">
        <v>46</v>
      </c>
      <c r="B32" s="18" t="s">
        <v>18</v>
      </c>
      <c r="C32" s="47">
        <v>50.11</v>
      </c>
      <c r="D32" s="18">
        <v>112751</v>
      </c>
      <c r="E32" s="18">
        <v>119160</v>
      </c>
      <c r="F32" s="18">
        <f>Table1[[#This Row],[New position]]-Table1[[#This Row],[Old position]]</f>
        <v>6409</v>
      </c>
      <c r="G32" s="26">
        <v>1.361</v>
      </c>
      <c r="H32" s="21">
        <v>5971110.3099999996</v>
      </c>
      <c r="I32" s="11"/>
    </row>
    <row r="33" spans="1:10">
      <c r="A33" s="18" t="s">
        <v>55</v>
      </c>
      <c r="B33" s="18" t="s">
        <v>18</v>
      </c>
      <c r="C33" s="47">
        <v>44.28</v>
      </c>
      <c r="D33" s="18">
        <v>58067</v>
      </c>
      <c r="E33" s="18">
        <v>61295</v>
      </c>
      <c r="F33" s="18">
        <f>Table1[[#This Row],[New position]]-Table1[[#This Row],[Old position]]</f>
        <v>3228</v>
      </c>
      <c r="G33" s="26">
        <v>0.61899999999999999</v>
      </c>
      <c r="H33" s="21">
        <v>2714141.01</v>
      </c>
      <c r="I33" s="11"/>
    </row>
    <row r="34" spans="1:10">
      <c r="A34" s="18" t="s">
        <v>63</v>
      </c>
      <c r="B34" s="18" t="s">
        <v>18</v>
      </c>
      <c r="C34" s="47">
        <v>37.58</v>
      </c>
      <c r="D34" s="18">
        <v>149735</v>
      </c>
      <c r="E34" s="18">
        <v>158891</v>
      </c>
      <c r="F34" s="18">
        <f>Table1[[#This Row],[New position]]-Table1[[#This Row],[Old position]]</f>
        <v>9156</v>
      </c>
      <c r="G34" s="26">
        <v>1.361</v>
      </c>
      <c r="H34" s="21">
        <v>5971110.3099999996</v>
      </c>
      <c r="I34" s="55"/>
    </row>
    <row r="35" spans="1:10">
      <c r="A35" s="18" t="s">
        <v>41</v>
      </c>
      <c r="B35" s="18" t="s">
        <v>18</v>
      </c>
      <c r="C35" s="47">
        <v>30.65</v>
      </c>
      <c r="D35" s="18">
        <v>809161</v>
      </c>
      <c r="E35" s="18">
        <v>858688</v>
      </c>
      <c r="F35" s="18">
        <f>Table1[[#This Row],[New position]]-Table1[[#This Row],[Old position]]</f>
        <v>49527</v>
      </c>
      <c r="G35" s="26">
        <v>6</v>
      </c>
      <c r="H35" s="21">
        <v>26318798.52</v>
      </c>
      <c r="I35" s="11"/>
    </row>
    <row r="36" spans="1:10">
      <c r="A36" s="18" t="s">
        <v>51</v>
      </c>
      <c r="B36" s="18" t="s">
        <v>18</v>
      </c>
      <c r="C36" s="47">
        <v>5.54</v>
      </c>
      <c r="D36" s="18">
        <v>2247180</v>
      </c>
      <c r="E36" s="18">
        <v>2375343</v>
      </c>
      <c r="F36" s="18">
        <f>Table1[[#This Row],[New position]]-Table1[[#This Row],[Old position]]</f>
        <v>128163</v>
      </c>
      <c r="G36" s="26">
        <v>3</v>
      </c>
      <c r="H36" s="21">
        <v>13159399.26</v>
      </c>
      <c r="I36" s="11"/>
    </row>
    <row r="37" spans="1:10">
      <c r="A37" s="18" t="s">
        <v>21</v>
      </c>
      <c r="B37" s="18" t="s">
        <v>20</v>
      </c>
      <c r="C37" s="47">
        <v>220221.66</v>
      </c>
      <c r="D37" s="18">
        <v>113</v>
      </c>
      <c r="E37" s="18">
        <v>120</v>
      </c>
      <c r="F37" s="18">
        <f>Table1[[#This Row],[New position]]-Table1[[#This Row],[Old position]]</f>
        <v>7</v>
      </c>
      <c r="G37" s="26">
        <v>6</v>
      </c>
      <c r="H37" s="21">
        <v>26318798.52</v>
      </c>
      <c r="I37" s="11"/>
    </row>
    <row r="38" spans="1:10">
      <c r="A38" s="18" t="s">
        <v>34</v>
      </c>
      <c r="B38" s="18" t="s">
        <v>20</v>
      </c>
      <c r="C38" s="47">
        <v>231166.98</v>
      </c>
      <c r="D38" s="18">
        <v>107</v>
      </c>
      <c r="E38" s="18">
        <v>114</v>
      </c>
      <c r="F38" s="18">
        <f>Table1[[#This Row],[New position]]-Table1[[#This Row],[Old position]]</f>
        <v>7</v>
      </c>
      <c r="G38" s="26">
        <v>6</v>
      </c>
      <c r="H38" s="21">
        <v>26318798.52</v>
      </c>
      <c r="I38" s="11"/>
    </row>
    <row r="39" spans="1:10">
      <c r="A39" s="18" t="s">
        <v>35</v>
      </c>
      <c r="B39" s="18" t="s">
        <v>20</v>
      </c>
      <c r="C39" s="47">
        <v>97458.48</v>
      </c>
      <c r="D39" s="18">
        <v>256</v>
      </c>
      <c r="E39" s="18">
        <v>270</v>
      </c>
      <c r="F39" s="18">
        <f>Table1[[#This Row],[New position]]-Table1[[#This Row],[Old position]]</f>
        <v>14</v>
      </c>
      <c r="G39" s="26">
        <v>6</v>
      </c>
      <c r="H39" s="21">
        <v>26318798.52</v>
      </c>
      <c r="I39" s="11"/>
    </row>
    <row r="40" spans="1:10" ht="14.25" customHeight="1">
      <c r="A40" s="18" t="s">
        <v>22</v>
      </c>
      <c r="B40" s="18" t="s">
        <v>20</v>
      </c>
      <c r="C40" s="47">
        <v>107990.31</v>
      </c>
      <c r="D40" s="18">
        <v>16</v>
      </c>
      <c r="E40" s="18">
        <v>17</v>
      </c>
      <c r="F40" s="18">
        <f>Table1[[#This Row],[New position]]-Table1[[#This Row],[Old position]]</f>
        <v>1</v>
      </c>
      <c r="G40" s="26">
        <v>0.41699999999999998</v>
      </c>
      <c r="H40" s="21">
        <v>1827694.49</v>
      </c>
      <c r="I40" s="11"/>
    </row>
    <row r="41" spans="1:10">
      <c r="A41" s="18" t="s">
        <v>23</v>
      </c>
      <c r="B41" s="18" t="s">
        <v>20</v>
      </c>
      <c r="C41" s="47">
        <v>64854</v>
      </c>
      <c r="D41" s="18">
        <v>14</v>
      </c>
      <c r="E41" s="18">
        <v>14</v>
      </c>
      <c r="F41" s="18">
        <f>Table1[[#This Row],[New position]]-Table1[[#This Row],[Old position]]</f>
        <v>0</v>
      </c>
      <c r="G41" s="26">
        <v>0.20799999999999999</v>
      </c>
      <c r="H41" s="21">
        <v>913847.02</v>
      </c>
      <c r="I41" s="11"/>
    </row>
    <row r="42" spans="1:10">
      <c r="A42" s="18" t="s">
        <v>24</v>
      </c>
      <c r="B42" s="18" t="s">
        <v>20</v>
      </c>
      <c r="C42" s="47">
        <v>263990.14</v>
      </c>
      <c r="D42" s="18">
        <v>7</v>
      </c>
      <c r="E42" s="18">
        <v>7</v>
      </c>
      <c r="F42" s="18">
        <f>Table1[[#This Row],[New position]]-Table1[[#This Row],[Old position]]</f>
        <v>0</v>
      </c>
      <c r="G42" s="26">
        <v>0.41699999999999998</v>
      </c>
      <c r="H42" s="21">
        <v>1827694.49</v>
      </c>
      <c r="I42" s="11"/>
    </row>
    <row r="43" spans="1:10">
      <c r="A43" s="18" t="s">
        <v>25</v>
      </c>
      <c r="B43" s="18" t="s">
        <v>20</v>
      </c>
      <c r="C43" s="47">
        <v>21151.41</v>
      </c>
      <c r="D43" s="18">
        <v>41</v>
      </c>
      <c r="E43" s="18">
        <v>43</v>
      </c>
      <c r="F43" s="18">
        <f>Table1[[#This Row],[New position]]-Table1[[#This Row],[Old position]]</f>
        <v>2</v>
      </c>
      <c r="G43" s="26">
        <v>0.20799999999999999</v>
      </c>
      <c r="H43" s="21">
        <v>913847.02</v>
      </c>
      <c r="I43" s="11"/>
      <c r="J43" s="54"/>
    </row>
    <row r="44" spans="1:10">
      <c r="A44" s="18" t="s">
        <v>26</v>
      </c>
      <c r="B44" s="18" t="s">
        <v>20</v>
      </c>
      <c r="C44" s="47">
        <v>26875</v>
      </c>
      <c r="D44" s="18">
        <v>66</v>
      </c>
      <c r="E44" s="18">
        <v>68</v>
      </c>
      <c r="F44" s="18">
        <f>Table1[[#This Row],[New position]]-Table1[[#This Row],[Old position]]</f>
        <v>2</v>
      </c>
      <c r="G44" s="26">
        <v>0.41699999999999998</v>
      </c>
      <c r="H44" s="21">
        <v>1827694.49</v>
      </c>
      <c r="I44" s="11"/>
    </row>
    <row r="45" spans="1:10">
      <c r="A45" s="18" t="s">
        <v>27</v>
      </c>
      <c r="B45" s="18" t="s">
        <v>20</v>
      </c>
      <c r="C45" s="47">
        <v>94248</v>
      </c>
      <c r="D45" s="18">
        <v>18</v>
      </c>
      <c r="E45" s="18">
        <v>19</v>
      </c>
      <c r="F45" s="18">
        <f>Table1[[#This Row],[New position]]-Table1[[#This Row],[Old position]]</f>
        <v>1</v>
      </c>
      <c r="G45" s="26">
        <v>0.41699999999999998</v>
      </c>
      <c r="H45" s="21">
        <v>1827694.49</v>
      </c>
      <c r="I45" s="11"/>
    </row>
    <row r="46" spans="1:10">
      <c r="A46" s="18" t="s">
        <v>28</v>
      </c>
      <c r="B46" s="18" t="s">
        <v>20</v>
      </c>
      <c r="C46" s="47">
        <v>61653.760000000002</v>
      </c>
      <c r="D46" s="18">
        <v>29</v>
      </c>
      <c r="E46" s="18">
        <v>30</v>
      </c>
      <c r="F46" s="18">
        <f>Table1[[#This Row],[New position]]-Table1[[#This Row],[Old position]]</f>
        <v>1</v>
      </c>
      <c r="G46" s="26">
        <v>0.41699999999999998</v>
      </c>
      <c r="H46" s="21">
        <v>1827694.49</v>
      </c>
      <c r="I46" s="11"/>
    </row>
    <row r="47" spans="1:10">
      <c r="A47" s="18" t="s">
        <v>52</v>
      </c>
      <c r="B47" s="18" t="s">
        <v>20</v>
      </c>
      <c r="C47" s="47">
        <v>162199</v>
      </c>
      <c r="D47" s="18">
        <v>5</v>
      </c>
      <c r="E47" s="18">
        <v>6</v>
      </c>
      <c r="F47" s="18">
        <f>Table1[[#This Row],[New position]]-Table1[[#This Row],[Old position]]</f>
        <v>1</v>
      </c>
      <c r="G47" s="26">
        <v>0.20799999999999999</v>
      </c>
      <c r="H47" s="21">
        <v>913847.02</v>
      </c>
      <c r="I47" s="11" t="s">
        <v>69</v>
      </c>
    </row>
    <row r="48" spans="1:10">
      <c r="A48" s="18" t="s">
        <v>36</v>
      </c>
      <c r="B48" s="18" t="s">
        <v>20</v>
      </c>
      <c r="C48" s="47">
        <v>90820.79</v>
      </c>
      <c r="D48" s="18">
        <v>19</v>
      </c>
      <c r="E48" s="18">
        <v>20</v>
      </c>
      <c r="F48" s="18">
        <f>Table1[[#This Row],[New position]]-Table1[[#This Row],[Old position]]</f>
        <v>1</v>
      </c>
      <c r="G48" s="26">
        <v>0.41699999999999998</v>
      </c>
      <c r="H48" s="21">
        <v>1827694.49</v>
      </c>
      <c r="I48" s="11"/>
    </row>
    <row r="49" spans="1:10">
      <c r="A49" s="18" t="s">
        <v>37</v>
      </c>
      <c r="B49" s="18" t="s">
        <v>20</v>
      </c>
      <c r="C49" s="47">
        <v>39240</v>
      </c>
      <c r="D49" s="18">
        <v>22</v>
      </c>
      <c r="E49" s="18">
        <v>23</v>
      </c>
      <c r="F49" s="18">
        <f>Table1[[#This Row],[New position]]-Table1[[#This Row],[Old position]]</f>
        <v>1</v>
      </c>
      <c r="G49" s="52">
        <v>0.20799999999999999</v>
      </c>
      <c r="H49" s="21">
        <v>913847.02</v>
      </c>
      <c r="I49" s="11"/>
    </row>
    <row r="50" spans="1:10">
      <c r="A50" s="18" t="s">
        <v>40</v>
      </c>
      <c r="B50" s="18" t="s">
        <v>20</v>
      </c>
      <c r="C50" s="47">
        <v>36672</v>
      </c>
      <c r="D50" s="18">
        <v>49</v>
      </c>
      <c r="E50" s="18">
        <v>50</v>
      </c>
      <c r="F50" s="18">
        <f>Table1[[#This Row],[New position]]-Table1[[#This Row],[Old position]]</f>
        <v>1</v>
      </c>
      <c r="G50" s="26">
        <v>0.41699999999999998</v>
      </c>
      <c r="H50" s="21">
        <v>1827694.49</v>
      </c>
      <c r="I50" s="11"/>
    </row>
    <row r="51" spans="1:10">
      <c r="A51" s="18" t="s">
        <v>58</v>
      </c>
      <c r="B51" s="18" t="s">
        <v>20</v>
      </c>
      <c r="C51" s="47">
        <v>58256.27</v>
      </c>
      <c r="D51" s="18">
        <v>30</v>
      </c>
      <c r="E51" s="18">
        <v>31</v>
      </c>
      <c r="F51" s="18">
        <f>Table1[[#This Row],[New position]]-Table1[[#This Row],[Old position]]</f>
        <v>1</v>
      </c>
      <c r="G51" s="18">
        <v>0.41699999999999998</v>
      </c>
      <c r="H51" s="21">
        <v>1827694.49</v>
      </c>
      <c r="I51" s="11"/>
    </row>
    <row r="52" spans="1:10">
      <c r="A52" s="18" t="s">
        <v>62</v>
      </c>
      <c r="B52" s="18" t="s">
        <v>20</v>
      </c>
      <c r="C52" s="47">
        <v>72240</v>
      </c>
      <c r="D52" s="18">
        <v>24</v>
      </c>
      <c r="E52" s="18">
        <v>25</v>
      </c>
      <c r="F52" s="18">
        <f>Table1[[#This Row],[New position]]-Table1[[#This Row],[Old position]]</f>
        <v>1</v>
      </c>
      <c r="G52" s="18">
        <v>0.41699999999999998</v>
      </c>
      <c r="H52" s="21">
        <v>1827694.49</v>
      </c>
      <c r="I52" s="11"/>
      <c r="J52" s="1"/>
    </row>
    <row r="53" spans="1:10">
      <c r="A53" s="18" t="s">
        <v>64</v>
      </c>
      <c r="B53" s="18" t="s">
        <v>20</v>
      </c>
      <c r="C53" s="47">
        <v>55659.94</v>
      </c>
      <c r="D53" s="18">
        <v>16</v>
      </c>
      <c r="E53" s="18">
        <v>16</v>
      </c>
      <c r="F53" s="18">
        <f>Table1[[#This Row],[New position]]-Table1[[#This Row],[Old position]]</f>
        <v>0</v>
      </c>
      <c r="G53" s="18">
        <v>0.20799999999999999</v>
      </c>
      <c r="H53" s="21">
        <v>913847.02</v>
      </c>
      <c r="I53" s="11"/>
      <c r="J53" s="1"/>
    </row>
    <row r="54" spans="1:10">
      <c r="A54" s="18" t="s">
        <v>68</v>
      </c>
      <c r="B54" s="18" t="s">
        <v>20</v>
      </c>
      <c r="C54" s="47">
        <v>43555.65</v>
      </c>
      <c r="D54" s="18">
        <v>20</v>
      </c>
      <c r="E54" s="18">
        <v>21</v>
      </c>
      <c r="F54" s="18">
        <f>Table1[[#This Row],[New position]]-Table1[[#This Row],[Old position]]</f>
        <v>1</v>
      </c>
      <c r="G54" s="18">
        <v>0.20799999999999999</v>
      </c>
      <c r="H54" s="21">
        <v>913847.02</v>
      </c>
      <c r="I54" s="11"/>
      <c r="J54" s="15"/>
    </row>
    <row r="55" spans="1:10">
      <c r="A55" s="18" t="s">
        <v>38</v>
      </c>
      <c r="B55" s="18"/>
      <c r="C55" s="47"/>
      <c r="D55" s="18"/>
      <c r="E55" s="18"/>
      <c r="F55" s="18"/>
      <c r="G55" s="52">
        <v>35</v>
      </c>
      <c r="H55" s="21"/>
      <c r="I55" s="11"/>
      <c r="J55" s="1"/>
    </row>
    <row r="56" spans="1:10">
      <c r="A56" s="18" t="s">
        <v>47</v>
      </c>
      <c r="B56" s="18"/>
      <c r="C56" s="47"/>
      <c r="D56" s="18">
        <v>500</v>
      </c>
      <c r="E56" s="18"/>
      <c r="F56" s="18"/>
      <c r="G56" s="52"/>
      <c r="H56" s="21"/>
      <c r="I56" s="11"/>
      <c r="J56" s="53"/>
    </row>
    <row r="57" spans="1:10">
      <c r="A57" s="51"/>
      <c r="B57" s="40"/>
      <c r="C57" s="50"/>
      <c r="D57" s="41"/>
      <c r="E57" s="42"/>
      <c r="F57" s="43"/>
      <c r="G57" s="44"/>
      <c r="H57" s="45"/>
      <c r="I57" s="9"/>
      <c r="J57" s="1"/>
    </row>
    <row r="58" spans="1:10">
      <c r="B58" s="10" t="s">
        <v>59</v>
      </c>
      <c r="D58" s="7"/>
      <c r="E58" s="10" t="s">
        <v>56</v>
      </c>
      <c r="F58" s="1"/>
      <c r="G58" s="49"/>
      <c r="H58" s="3" t="s">
        <v>3</v>
      </c>
      <c r="J58" s="1"/>
    </row>
    <row r="59" spans="1:10">
      <c r="B59" s="10" t="s">
        <v>2</v>
      </c>
      <c r="D59" s="7"/>
      <c r="E59" s="10" t="s">
        <v>57</v>
      </c>
      <c r="F59" s="1"/>
      <c r="G59" s="49"/>
      <c r="H59" s="3" t="s">
        <v>4</v>
      </c>
    </row>
    <row r="60" spans="1:10">
      <c r="D60" s="1"/>
      <c r="G60"/>
      <c r="H60" s="1"/>
    </row>
    <row r="61" spans="1:10">
      <c r="B61" s="5"/>
      <c r="D61" s="1"/>
      <c r="E61" s="5"/>
      <c r="F61" s="49"/>
      <c r="H61" s="6"/>
    </row>
    <row r="62" spans="1:10">
      <c r="H62" s="1"/>
      <c r="I62" s="1"/>
      <c r="J62" s="49"/>
    </row>
    <row r="63" spans="1:10">
      <c r="A63" s="10"/>
      <c r="G63" s="53"/>
    </row>
    <row r="64" spans="1:10">
      <c r="A64" s="10"/>
      <c r="D64" s="54"/>
      <c r="H64" s="54"/>
    </row>
    <row r="65" spans="1:7">
      <c r="D65" s="54"/>
      <c r="G65" s="53"/>
    </row>
    <row r="66" spans="1:7">
      <c r="A66" s="4"/>
      <c r="D66" s="54"/>
    </row>
    <row r="67" spans="1:7">
      <c r="G67" s="5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ColWidth="8.85546875" defaultRowHeight="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2021-06-28T08:21:00Z</cp:lastPrinted>
  <dcterms:created xsi:type="dcterms:W3CDTF">2020-06-30T03:42:56Z</dcterms:created>
  <dcterms:modified xsi:type="dcterms:W3CDTF">2021-06-28T08:27:26Z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