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goldenhorsefm-my.sharepoint.com/personal/xm_ghfm_fund/Documents/GHFM_Macro/Investment_Thesis/2021/08-2021/"/>
    </mc:Choice>
  </mc:AlternateContent>
  <xr:revisionPtr revIDLastSave="1" documentId="11_64964DF49A2437250935318AB82E5BBC70550D19" xr6:coauthVersionLast="47" xr6:coauthVersionMax="47" xr10:uidLastSave="{E45A4912-8217-4DB5-8FC2-46AC0A46C081}"/>
  <bookViews>
    <workbookView xWindow="2340" yWindow="615" windowWidth="21465" windowHeight="15585" xr2:uid="{00000000-000D-0000-FFFF-FFFF00000000}"/>
  </bookViews>
  <sheets>
    <sheet name="Sheet1" sheetId="1" r:id="rId1"/>
    <sheet name="Sheet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8" i="1" l="1"/>
  <c r="F46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C7" i="1" l="1"/>
  <c r="C2" i="1" l="1"/>
</calcChain>
</file>

<file path=xl/sharedStrings.xml><?xml version="1.0" encoding="utf-8"?>
<sst xmlns="http://schemas.openxmlformats.org/spreadsheetml/2006/main" count="229" uniqueCount="77">
  <si>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</si>
  <si>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</si>
  <si>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</si>
  <si>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</si>
  <si>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</si>
  <si>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</si>
  <si>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</si>
  <si>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</si>
  <si>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</si>
  <si>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</si>
  <si>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</si>
  <si>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</si>
  <si>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</si>
  <si>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</si>
  <si>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</si>
  <si>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</si>
  <si>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</si>
  <si>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</si>
  <si>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</si>
  <si>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</si>
  <si>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</si>
  <si>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</si>
  <si>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</si>
  <si>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</si>
  <si>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</si>
  <si>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</si>
  <si>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</si>
  <si>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</si>
  <si>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</si>
  <si>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</si>
  <si>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</si>
  <si>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</si>
  <si>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</si>
  <si>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</si>
  <si>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</si>
  <si>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</si>
  <si>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FLRN</t>
  </si>
  <si>
    <t>XLE</t>
  </si>
  <si>
    <t>COF</t>
  </si>
  <si>
    <t>EZU</t>
  </si>
  <si>
    <t>ES Bear Put</t>
  </si>
  <si>
    <t>GS</t>
  </si>
  <si>
    <t>CYBA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</si>
  <si>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</si>
  <si>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</si>
  <si>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</si>
  <si>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</si>
  <si>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</si>
  <si>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</si>
  <si>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</si>
  <si>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</si>
  <si>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</si>
  <si>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</si>
  <si>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</si>
  <si>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</si>
  <si>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</si>
  <si>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</si>
  <si>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</si>
  <si>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</si>
  <si>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</si>
  <si>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</si>
  <si>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</si>
  <si>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</si>
  <si>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</si>
  <si>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</si>
  <si>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</si>
  <si>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</si>
  <si>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</si>
  <si>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</si>
  <si>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</si>
  <si>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</si>
  <si>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</si>
  <si>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</si>
  <si>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GBL</t>
  </si>
  <si>
    <t>KE</t>
  </si>
  <si>
    <t>SB</t>
  </si>
  <si>
    <t>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</si>
</sst>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</numFmts>
  <fonts count="17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/>
    <xf numFmtId="0" fontId="2" fillId="0" borderId="0" xfId="0" applyFont="1" applyFill="1" applyBorder="1" applyAlignment="1">
      <alignment vertical="center"/>
    </xf>
    <xf numFmtId="0" fontId="15" fillId="2" borderId="0" xfId="0" applyFont="1" applyFill="1"/>
    <xf numFmtId="0" fontId="16" fillId="2" borderId="0" xfId="0" applyFont="1" applyFill="1"/>
    <xf numFmtId="0" fontId="1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6" xr:uid="{00000000-0005-0000-0000-000004000000}"/>
    <cellStyle name="Percent" xfId="5" builtinId="5"/>
    <cellStyle name="Percent 2" xfId="4" xr:uid="{00000000-0005-0000-0000-000006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63" totalsRowShown="0" headerRowDxfId="13" dataDxfId="11" headerRowBorderDxfId="12" tableBorderDxfId="10" totalsRowBorderDxfId="9">
  <autoFilter ref="A10:I63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00000000-0010-0000-0000-000003000000}" name="Target allocation ($)" dataDxfId="1" dataCellStyle="Currency"/>
    <tableColumn id="8" xr3:uid="{00000000-0010-0000-0000-000008000000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5"/>
  <sheetViews>
    <sheetView tabSelected="1" topLeftCell="C1" zoomScale="91" zoomScaleNormal="91" workbookViewId="0">
      <selection activeCell="L17" sqref="L17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2" width="17.28515625" style="1" bestFit="1" customWidth="1"/>
    <col min="13" max="13" width="17.140625" style="1" bestFit="1" customWidth="1"/>
    <col min="14" max="14" width="15.42578125" style="1" bestFit="1" customWidth="1"/>
    <col min="15" max="16384" width="9.140625" style="1"/>
  </cols>
  <sheetData>
    <row r="1" spans="1:13" s="28" customFormat="1" ht="12.75">
      <c r="A1" s="57" t="s">
        <v>0</v>
      </c>
      <c r="B1" s="57"/>
      <c r="C1" s="27">
        <v>44426</v>
      </c>
      <c r="E1" s="29"/>
      <c r="F1" s="29"/>
      <c r="H1" s="30"/>
    </row>
    <row r="2" spans="1:13" s="28" customFormat="1" ht="12.75">
      <c r="A2" s="57" t="s">
        <v>11</v>
      </c>
      <c r="B2" s="57"/>
      <c r="C2" s="31">
        <f>C8/C7</f>
        <v>5.9611388525969842</v>
      </c>
      <c r="D2" s="54"/>
      <c r="E2" s="33"/>
      <c r="F2" s="34"/>
      <c r="H2" s="35"/>
    </row>
    <row r="3" spans="1:13" s="28" customFormat="1" ht="27" customHeight="1">
      <c r="A3" s="59" t="s">
        <v>12</v>
      </c>
      <c r="B3" s="59"/>
      <c r="C3" s="40">
        <f>(C8-SUM(H35:H46))/C7</f>
        <v>2.7096164539111252</v>
      </c>
      <c r="D3" s="32"/>
      <c r="E3" s="33"/>
      <c r="F3" s="34"/>
      <c r="H3" s="35"/>
    </row>
    <row r="4" spans="1:13" s="28" customFormat="1" ht="12.75">
      <c r="A4" s="57" t="s">
        <v>9</v>
      </c>
      <c r="B4" s="57"/>
      <c r="C4" s="36">
        <v>67164065</v>
      </c>
      <c r="D4" s="32"/>
      <c r="E4" s="37"/>
      <c r="F4" s="37"/>
      <c r="H4" s="35"/>
    </row>
    <row r="5" spans="1:13" s="28" customFormat="1" ht="12.75">
      <c r="A5" s="57" t="s">
        <v>7</v>
      </c>
      <c r="B5" s="57"/>
      <c r="C5" s="36">
        <v>0</v>
      </c>
      <c r="D5" s="32"/>
      <c r="E5" s="37"/>
      <c r="F5" s="37"/>
      <c r="H5" s="35"/>
    </row>
    <row r="6" spans="1:13" s="28" customFormat="1" ht="12.75">
      <c r="A6" s="57" t="s">
        <v>8</v>
      </c>
      <c r="B6" s="57"/>
      <c r="C6" s="36">
        <v>50000000</v>
      </c>
      <c r="D6" s="32"/>
      <c r="E6" s="37"/>
      <c r="F6" s="37"/>
      <c r="H6" s="35"/>
    </row>
    <row r="7" spans="1:13" s="28" customFormat="1" ht="12.75">
      <c r="A7" s="57" t="s">
        <v>10</v>
      </c>
      <c r="B7" s="57"/>
      <c r="C7" s="36">
        <f>C4-C6+C5</f>
        <v>17164065</v>
      </c>
      <c r="D7" s="32"/>
      <c r="E7" s="37"/>
      <c r="F7" s="37"/>
      <c r="G7" s="42"/>
      <c r="H7" s="39"/>
    </row>
    <row r="8" spans="1:13" s="28" customFormat="1" ht="25.5" customHeight="1">
      <c r="A8" s="58" t="s">
        <v>6</v>
      </c>
      <c r="B8" s="58"/>
      <c r="C8" s="24">
        <f>SUM(Table1[Target allocation ($)])</f>
        <v>102317374.74000005</v>
      </c>
      <c r="D8" s="32"/>
      <c r="E8" s="37"/>
      <c r="F8" s="37"/>
      <c r="H8" s="35"/>
      <c r="J8" s="38"/>
    </row>
    <row r="9" spans="1:13" s="14" customFormat="1" ht="12.75" hidden="1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15</v>
      </c>
      <c r="B10" s="17" t="s">
        <v>16</v>
      </c>
      <c r="C10" s="25" t="s">
        <v>25</v>
      </c>
      <c r="D10" s="17" t="s">
        <v>26</v>
      </c>
      <c r="E10" s="13" t="s">
        <v>27</v>
      </c>
      <c r="F10" s="13" t="s">
        <v>5</v>
      </c>
      <c r="G10" s="17" t="s">
        <v>28</v>
      </c>
      <c r="H10" s="20" t="s">
        <v>29</v>
      </c>
      <c r="I10" s="23" t="s">
        <v>1</v>
      </c>
      <c r="L10" s="52"/>
    </row>
    <row r="11" spans="1:13" s="2" customFormat="1">
      <c r="A11" s="18" t="s">
        <v>14</v>
      </c>
      <c r="B11" s="18" t="s">
        <v>17</v>
      </c>
      <c r="C11" s="41">
        <v>245.03</v>
      </c>
      <c r="D11" s="18">
        <v>1447</v>
      </c>
      <c r="E11" s="18">
        <v>1447</v>
      </c>
      <c r="F11" s="18">
        <f>Table1[[#This Row],[New position]]-Table1[[#This Row],[Old position]]</f>
        <v>0</v>
      </c>
      <c r="G11" s="26">
        <v>0.29799999999999999</v>
      </c>
      <c r="H11" s="21">
        <v>345901.65</v>
      </c>
      <c r="I11" s="22"/>
      <c r="J11"/>
      <c r="K11" s="51"/>
      <c r="L11" s="51"/>
      <c r="M11"/>
    </row>
    <row r="12" spans="1:13">
      <c r="A12" s="18" t="s">
        <v>38</v>
      </c>
      <c r="B12" s="18" t="s">
        <v>17</v>
      </c>
      <c r="C12" s="41">
        <v>173.28</v>
      </c>
      <c r="D12" s="18">
        <v>1980</v>
      </c>
      <c r="E12" s="18">
        <v>1980</v>
      </c>
      <c r="F12" s="18">
        <f>Table1[[#This Row],[New position]]-Table1[[#This Row],[Old position]]</f>
        <v>0</v>
      </c>
      <c r="G12" s="26">
        <v>0.29799999999999999</v>
      </c>
      <c r="H12" s="21">
        <v>345901.65</v>
      </c>
      <c r="I12" s="11"/>
      <c r="K12" s="51"/>
      <c r="L12" s="51"/>
      <c r="M12"/>
    </row>
    <row r="13" spans="1:13">
      <c r="A13" s="18" t="s">
        <v>41</v>
      </c>
      <c r="B13" s="18" t="s">
        <v>17</v>
      </c>
      <c r="C13" s="41">
        <v>404.97</v>
      </c>
      <c r="D13" s="18">
        <v>857</v>
      </c>
      <c r="E13" s="18">
        <v>857</v>
      </c>
      <c r="F13" s="18">
        <f>Table1[[#This Row],[New position]]-Table1[[#This Row],[Old position]]</f>
        <v>0</v>
      </c>
      <c r="G13" s="26">
        <v>0.29799999999999999</v>
      </c>
      <c r="H13" s="21">
        <v>345901.65</v>
      </c>
      <c r="I13" s="11"/>
      <c r="K13" s="51"/>
      <c r="L13" s="51"/>
      <c r="M13"/>
    </row>
    <row r="14" spans="1:13">
      <c r="A14" s="18" t="s">
        <v>43</v>
      </c>
      <c r="B14" s="18" t="s">
        <v>17</v>
      </c>
      <c r="C14" s="41">
        <v>48.71</v>
      </c>
      <c r="D14" s="18">
        <v>7046</v>
      </c>
      <c r="E14" s="18">
        <v>7046</v>
      </c>
      <c r="F14" s="18">
        <f>Table1[[#This Row],[New position]]-Table1[[#This Row],[Old position]]</f>
        <v>0</v>
      </c>
      <c r="G14" s="26">
        <v>0.29799999999999999</v>
      </c>
      <c r="H14" s="21">
        <v>345901.65</v>
      </c>
      <c r="I14" s="11"/>
      <c r="K14" s="51"/>
      <c r="L14" s="51"/>
      <c r="M14"/>
    </row>
    <row r="15" spans="1:13">
      <c r="A15" s="18" t="s">
        <v>44</v>
      </c>
      <c r="B15" s="18" t="s">
        <v>17</v>
      </c>
      <c r="C15" s="41">
        <v>37.450000000000003</v>
      </c>
      <c r="D15" s="18">
        <v>9371</v>
      </c>
      <c r="E15" s="18">
        <v>9371</v>
      </c>
      <c r="F15" s="18">
        <f>Table1[[#This Row],[New position]]-Table1[[#This Row],[Old position]]</f>
        <v>0</v>
      </c>
      <c r="G15" s="26">
        <v>0.29799999999999999</v>
      </c>
      <c r="H15" s="21">
        <v>345901.65</v>
      </c>
      <c r="I15" s="11"/>
      <c r="K15" s="51"/>
      <c r="L15" s="51"/>
      <c r="M15"/>
    </row>
    <row r="16" spans="1:13">
      <c r="A16" s="18" t="s">
        <v>50</v>
      </c>
      <c r="B16" s="18" t="s">
        <v>17</v>
      </c>
      <c r="C16" s="41">
        <v>45.61</v>
      </c>
      <c r="D16" s="18">
        <v>7627</v>
      </c>
      <c r="E16" s="18">
        <v>7627</v>
      </c>
      <c r="F16" s="18">
        <f>Table1[[#This Row],[New position]]-Table1[[#This Row],[Old position]]</f>
        <v>0</v>
      </c>
      <c r="G16" s="26">
        <v>0.29799999999999999</v>
      </c>
      <c r="H16" s="21">
        <v>345901.65</v>
      </c>
      <c r="I16" s="11"/>
      <c r="K16" s="51"/>
      <c r="L16" s="51"/>
      <c r="M16"/>
    </row>
    <row r="17" spans="1:13">
      <c r="A17" s="18" t="s">
        <v>51</v>
      </c>
      <c r="B17" s="18" t="s">
        <v>17</v>
      </c>
      <c r="C17" s="41">
        <v>118</v>
      </c>
      <c r="D17" s="18">
        <v>2849</v>
      </c>
      <c r="E17" s="18">
        <v>2849</v>
      </c>
      <c r="F17" s="18">
        <f>Table1[[#This Row],[New position]]-Table1[[#This Row],[Old position]]</f>
        <v>0</v>
      </c>
      <c r="G17" s="26">
        <v>0.29799999999999999</v>
      </c>
      <c r="H17" s="21">
        <v>345901.65</v>
      </c>
      <c r="I17" s="11"/>
      <c r="K17" s="51"/>
      <c r="L17" s="51"/>
      <c r="M17"/>
    </row>
    <row r="18" spans="1:13">
      <c r="A18" s="18" t="s">
        <v>55</v>
      </c>
      <c r="B18" s="18" t="s">
        <v>17</v>
      </c>
      <c r="C18" s="41">
        <v>176.38</v>
      </c>
      <c r="D18" s="18">
        <v>2001</v>
      </c>
      <c r="E18" s="18">
        <v>2001</v>
      </c>
      <c r="F18" s="18">
        <f>Table1[[#This Row],[New position]]-Table1[[#This Row],[Old position]]</f>
        <v>0</v>
      </c>
      <c r="G18" s="26">
        <v>0.29799999999999999</v>
      </c>
      <c r="H18" s="21">
        <v>345901.65</v>
      </c>
      <c r="I18" s="11"/>
      <c r="K18" s="51"/>
      <c r="L18" s="51"/>
      <c r="M18"/>
    </row>
    <row r="19" spans="1:13">
      <c r="A19" s="18" t="s">
        <v>56</v>
      </c>
      <c r="B19" s="18" t="s">
        <v>17</v>
      </c>
      <c r="C19" s="41">
        <v>73</v>
      </c>
      <c r="D19" s="18">
        <v>4828</v>
      </c>
      <c r="E19" s="18">
        <v>4828</v>
      </c>
      <c r="F19" s="18">
        <f>Table1[[#This Row],[New position]]-Table1[[#This Row],[Old position]]</f>
        <v>0</v>
      </c>
      <c r="G19" s="26">
        <v>0.29799999999999999</v>
      </c>
      <c r="H19" s="21">
        <v>345901.65</v>
      </c>
      <c r="I19" s="11"/>
      <c r="K19" s="51"/>
      <c r="L19" s="51"/>
      <c r="M19"/>
    </row>
    <row r="20" spans="1:13">
      <c r="A20" s="18" t="s">
        <v>57</v>
      </c>
      <c r="B20" s="18" t="s">
        <v>17</v>
      </c>
      <c r="C20" s="41">
        <v>406.12</v>
      </c>
      <c r="D20" s="18">
        <v>868</v>
      </c>
      <c r="E20" s="18">
        <v>868</v>
      </c>
      <c r="F20" s="18">
        <f>Table1[[#This Row],[New position]]-Table1[[#This Row],[Old position]]</f>
        <v>0</v>
      </c>
      <c r="G20" s="26">
        <v>0.29799999999999999</v>
      </c>
      <c r="H20" s="21">
        <v>345901.65</v>
      </c>
      <c r="I20" s="11"/>
      <c r="K20" s="51"/>
      <c r="L20" s="51"/>
      <c r="M20"/>
    </row>
    <row r="21" spans="1:13">
      <c r="A21" s="18" t="s">
        <v>60</v>
      </c>
      <c r="B21" s="18" t="s">
        <v>17</v>
      </c>
      <c r="C21" s="41">
        <v>309.83</v>
      </c>
      <c r="D21" s="18">
        <v>1153</v>
      </c>
      <c r="E21" s="18">
        <v>1116</v>
      </c>
      <c r="F21" s="18">
        <f>Table1[[#This Row],[New position]]-Table1[[#This Row],[Old position]]</f>
        <v>-37</v>
      </c>
      <c r="G21" s="26">
        <v>0.29799999999999999</v>
      </c>
      <c r="H21" s="21">
        <v>345901.65</v>
      </c>
      <c r="I21" s="50"/>
      <c r="K21" s="51"/>
      <c r="L21" s="51"/>
      <c r="M21"/>
    </row>
    <row r="22" spans="1:13">
      <c r="A22" s="18" t="s">
        <v>64</v>
      </c>
      <c r="B22" s="18" t="s">
        <v>17</v>
      </c>
      <c r="C22" s="41">
        <v>258.99</v>
      </c>
      <c r="D22" s="18">
        <v>1344</v>
      </c>
      <c r="E22" s="18">
        <v>1344</v>
      </c>
      <c r="F22" s="18">
        <f>Table1[[#This Row],[New position]]-Table1[[#This Row],[Old position]]</f>
        <v>0</v>
      </c>
      <c r="G22" s="26">
        <v>0.29799999999999999</v>
      </c>
      <c r="H22" s="21">
        <v>345901.65</v>
      </c>
      <c r="I22" s="11"/>
      <c r="K22" s="51"/>
      <c r="L22" s="51"/>
      <c r="M22"/>
    </row>
    <row r="23" spans="1:13">
      <c r="A23" s="18" t="s">
        <v>67</v>
      </c>
      <c r="B23" s="18" t="s">
        <v>17</v>
      </c>
      <c r="C23" s="41">
        <v>124.19</v>
      </c>
      <c r="D23" s="18">
        <v>2838</v>
      </c>
      <c r="E23" s="18">
        <v>2838</v>
      </c>
      <c r="F23" s="18">
        <f>Table1[[#This Row],[New position]]-Table1[[#This Row],[Old position]]</f>
        <v>0</v>
      </c>
      <c r="G23" s="26">
        <v>0.29799999999999999</v>
      </c>
      <c r="H23" s="21">
        <v>345901.65</v>
      </c>
      <c r="I23" s="11"/>
      <c r="K23" s="51"/>
      <c r="L23" s="51"/>
      <c r="M23"/>
    </row>
    <row r="24" spans="1:13">
      <c r="A24" s="18" t="s">
        <v>68</v>
      </c>
      <c r="B24" s="18" t="s">
        <v>17</v>
      </c>
      <c r="C24" s="41">
        <v>189.23</v>
      </c>
      <c r="D24" s="18">
        <v>1867</v>
      </c>
      <c r="E24" s="18">
        <v>1867</v>
      </c>
      <c r="F24" s="18">
        <f>Table1[[#This Row],[New position]]-Table1[[#This Row],[Old position]]</f>
        <v>0</v>
      </c>
      <c r="G24" s="26">
        <v>0.29799999999999999</v>
      </c>
      <c r="H24" s="21">
        <v>345901.65</v>
      </c>
      <c r="I24" s="11"/>
      <c r="K24" s="51"/>
      <c r="L24" s="51"/>
      <c r="M24"/>
    </row>
    <row r="25" spans="1:13">
      <c r="A25" s="18" t="s">
        <v>72</v>
      </c>
      <c r="B25" s="18" t="s">
        <v>17</v>
      </c>
      <c r="C25" s="41">
        <v>409.05</v>
      </c>
      <c r="D25" s="18">
        <v>950</v>
      </c>
      <c r="E25" s="18">
        <v>846</v>
      </c>
      <c r="F25" s="18">
        <f>Table1[[#This Row],[New position]]-Table1[[#This Row],[Old position]]</f>
        <v>-104</v>
      </c>
      <c r="G25" s="26">
        <v>0.29799999999999999</v>
      </c>
      <c r="H25" s="21">
        <v>345901.65</v>
      </c>
      <c r="I25" s="55"/>
      <c r="K25" s="51"/>
      <c r="L25" s="51"/>
      <c r="M25"/>
    </row>
    <row r="26" spans="1:13">
      <c r="A26" s="18" t="s">
        <v>13</v>
      </c>
      <c r="B26" s="18" t="s">
        <v>17</v>
      </c>
      <c r="C26" s="41">
        <v>365.55</v>
      </c>
      <c r="D26" s="18">
        <v>84375</v>
      </c>
      <c r="E26" s="18">
        <v>84375</v>
      </c>
      <c r="F26" s="18">
        <f>Table1[[#This Row],[New position]]-Table1[[#This Row],[Old position]]</f>
        <v>0</v>
      </c>
      <c r="G26" s="26">
        <v>26.25</v>
      </c>
      <c r="H26" s="21">
        <v>30520733.809999999</v>
      </c>
      <c r="I26" s="11"/>
      <c r="K26" s="51"/>
      <c r="L26" s="51"/>
      <c r="M26"/>
    </row>
    <row r="27" spans="1:13">
      <c r="A27" s="18" t="s">
        <v>37</v>
      </c>
      <c r="B27" s="18" t="s">
        <v>17</v>
      </c>
      <c r="C27" s="41">
        <v>48.15</v>
      </c>
      <c r="D27" s="18">
        <v>11621</v>
      </c>
      <c r="E27" s="18">
        <v>11621</v>
      </c>
      <c r="F27" s="18">
        <f>Table1[[#This Row],[New position]]-Table1[[#This Row],[Old position]]</f>
        <v>0</v>
      </c>
      <c r="G27" s="26">
        <v>0.48099999999999998</v>
      </c>
      <c r="H27" s="21">
        <v>559422.73</v>
      </c>
      <c r="I27" s="11"/>
      <c r="K27" s="51"/>
      <c r="L27" s="51"/>
      <c r="M27"/>
    </row>
    <row r="28" spans="1:13">
      <c r="A28" s="18" t="s">
        <v>59</v>
      </c>
      <c r="B28" s="18" t="s">
        <v>17</v>
      </c>
      <c r="C28" s="41">
        <v>75.94</v>
      </c>
      <c r="D28" s="18">
        <v>7313</v>
      </c>
      <c r="E28" s="18">
        <v>7313</v>
      </c>
      <c r="F28" s="18">
        <f>Table1[[#This Row],[New position]]-Table1[[#This Row],[Old position]]</f>
        <v>0</v>
      </c>
      <c r="G28" s="26">
        <v>0.48099999999999998</v>
      </c>
      <c r="H28" s="21">
        <v>559422.73</v>
      </c>
      <c r="I28" s="49"/>
      <c r="K28" s="51"/>
      <c r="L28" s="51"/>
      <c r="M28"/>
    </row>
    <row r="29" spans="1:13">
      <c r="A29" s="18">
        <v>2823</v>
      </c>
      <c r="B29" s="18" t="s">
        <v>17</v>
      </c>
      <c r="C29" s="41">
        <v>2.3199999999999998</v>
      </c>
      <c r="D29" s="18">
        <v>249500</v>
      </c>
      <c r="E29" s="18">
        <v>241200</v>
      </c>
      <c r="F29" s="18">
        <f>Table1[[#This Row],[New position]]-Table1[[#This Row],[Old position]]</f>
        <v>-8300</v>
      </c>
      <c r="G29" s="26">
        <v>0.48099999999999998</v>
      </c>
      <c r="H29" s="21">
        <v>559422.73</v>
      </c>
      <c r="I29" s="11"/>
      <c r="K29" s="51"/>
      <c r="L29" s="51"/>
      <c r="M29"/>
    </row>
    <row r="30" spans="1:13">
      <c r="A30" s="18">
        <v>2800</v>
      </c>
      <c r="B30" s="18" t="s">
        <v>17</v>
      </c>
      <c r="C30" s="41">
        <v>3.38</v>
      </c>
      <c r="D30" s="18">
        <v>165500</v>
      </c>
      <c r="E30" s="18">
        <v>165500</v>
      </c>
      <c r="F30" s="18">
        <f>Table1[[#This Row],[New position]]-Table1[[#This Row],[Old position]]</f>
        <v>0</v>
      </c>
      <c r="G30" s="26">
        <v>0.48099999999999998</v>
      </c>
      <c r="H30" s="21">
        <v>559422.73</v>
      </c>
      <c r="I30" s="11"/>
      <c r="K30" s="51"/>
      <c r="L30" s="51"/>
      <c r="M30"/>
    </row>
    <row r="31" spans="1:13">
      <c r="A31" s="18" t="s">
        <v>39</v>
      </c>
      <c r="B31" s="18" t="s">
        <v>17</v>
      </c>
      <c r="C31" s="41">
        <v>50.46</v>
      </c>
      <c r="D31" s="18">
        <v>22339</v>
      </c>
      <c r="E31" s="18">
        <v>22339</v>
      </c>
      <c r="F31" s="18">
        <f>Table1[[#This Row],[New position]]-Table1[[#This Row],[Old position]]</f>
        <v>0</v>
      </c>
      <c r="G31" s="26">
        <v>0.96199999999999997</v>
      </c>
      <c r="H31" s="21">
        <v>1118845.45</v>
      </c>
      <c r="I31" s="11"/>
      <c r="K31" s="51"/>
      <c r="L31" s="51"/>
      <c r="M31"/>
    </row>
    <row r="32" spans="1:13">
      <c r="A32" s="18" t="s">
        <v>45</v>
      </c>
      <c r="B32" s="18" t="s">
        <v>17</v>
      </c>
      <c r="C32" s="41">
        <v>45.37</v>
      </c>
      <c r="D32" s="18">
        <v>11386</v>
      </c>
      <c r="E32" s="18">
        <v>11386</v>
      </c>
      <c r="F32" s="18">
        <f>Table1[[#This Row],[New position]]-Table1[[#This Row],[Old position]]</f>
        <v>0</v>
      </c>
      <c r="G32" s="26">
        <v>0.439</v>
      </c>
      <c r="H32" s="21">
        <v>509919.49</v>
      </c>
      <c r="I32" s="11"/>
      <c r="K32" s="51"/>
      <c r="L32" s="51"/>
      <c r="M32"/>
    </row>
    <row r="33" spans="1:14">
      <c r="A33" s="18" t="s">
        <v>53</v>
      </c>
      <c r="B33" s="18" t="s">
        <v>17</v>
      </c>
      <c r="C33" s="41">
        <v>37.1</v>
      </c>
      <c r="D33" s="18">
        <v>15079</v>
      </c>
      <c r="E33" s="18">
        <v>15079</v>
      </c>
      <c r="F33" s="18">
        <f>Table1[[#This Row],[New position]]-Table1[[#This Row],[Old position]]</f>
        <v>0</v>
      </c>
      <c r="G33" s="26">
        <v>0.48099999999999998</v>
      </c>
      <c r="H33" s="21">
        <v>559422.73</v>
      </c>
      <c r="I33" s="48"/>
      <c r="K33" s="51"/>
      <c r="L33" s="51"/>
      <c r="M33"/>
    </row>
    <row r="34" spans="1:14">
      <c r="A34" s="18" t="s">
        <v>65</v>
      </c>
      <c r="B34" s="18" t="s">
        <v>17</v>
      </c>
      <c r="C34" s="41">
        <v>41.48</v>
      </c>
      <c r="D34" s="18">
        <v>13815</v>
      </c>
      <c r="E34" s="18">
        <v>13815</v>
      </c>
      <c r="F34" s="18">
        <f>Table1[[#This Row],[New position]]-Table1[[#This Row],[Old position]]</f>
        <v>0</v>
      </c>
      <c r="G34" s="26">
        <v>0.48099999999999998</v>
      </c>
      <c r="H34" s="21">
        <v>559422.73</v>
      </c>
      <c r="I34" s="11"/>
      <c r="K34" s="51"/>
      <c r="L34" s="51"/>
      <c r="M34"/>
      <c r="N34" s="53"/>
    </row>
    <row r="35" spans="1:14">
      <c r="A35" s="18" t="s">
        <v>36</v>
      </c>
      <c r="B35" s="18" t="s">
        <v>17</v>
      </c>
      <c r="C35" s="41">
        <v>30.65</v>
      </c>
      <c r="D35" s="18">
        <v>231505</v>
      </c>
      <c r="E35" s="18">
        <v>231505</v>
      </c>
      <c r="F35" s="18">
        <f>Table1[[#This Row],[New position]]-Table1[[#This Row],[Old position]]</f>
        <v>0</v>
      </c>
      <c r="G35" s="26">
        <v>6</v>
      </c>
      <c r="H35" s="21">
        <v>6976167.7300000004</v>
      </c>
      <c r="I35" s="11"/>
      <c r="K35" s="51"/>
      <c r="L35" s="51"/>
      <c r="M35"/>
    </row>
    <row r="36" spans="1:14">
      <c r="A36" s="18" t="s">
        <v>61</v>
      </c>
      <c r="B36" s="18" t="s">
        <v>17</v>
      </c>
      <c r="C36" s="41">
        <v>106.11</v>
      </c>
      <c r="D36" s="18">
        <v>66820</v>
      </c>
      <c r="E36" s="18">
        <v>66820</v>
      </c>
      <c r="F36" s="18">
        <f>Table1[[#This Row],[New position]]-Table1[[#This Row],[Old position]]</f>
        <v>0</v>
      </c>
      <c r="G36" s="26">
        <v>6</v>
      </c>
      <c r="H36" s="21">
        <v>6976167.7300000004</v>
      </c>
      <c r="I36" s="50"/>
      <c r="K36" s="51"/>
      <c r="L36" s="51"/>
      <c r="M36"/>
    </row>
    <row r="37" spans="1:14">
      <c r="A37" s="18" t="s">
        <v>42</v>
      </c>
      <c r="B37" s="18" t="s">
        <v>17</v>
      </c>
      <c r="C37" s="41">
        <v>5.61</v>
      </c>
      <c r="D37" s="18">
        <v>631995</v>
      </c>
      <c r="E37" s="18">
        <v>631995</v>
      </c>
      <c r="F37" s="18">
        <f>Table1[[#This Row],[New position]]-Table1[[#This Row],[Old position]]</f>
        <v>0</v>
      </c>
      <c r="G37" s="26">
        <v>3</v>
      </c>
      <c r="H37" s="21">
        <v>3488083.86</v>
      </c>
      <c r="I37" s="11"/>
      <c r="K37" s="51"/>
      <c r="L37" s="51"/>
      <c r="M37"/>
    </row>
    <row r="38" spans="1:14">
      <c r="A38" s="18" t="s">
        <v>70</v>
      </c>
      <c r="B38" s="18" t="s">
        <v>18</v>
      </c>
      <c r="C38" s="41">
        <v>134234.38</v>
      </c>
      <c r="D38" s="18">
        <v>26</v>
      </c>
      <c r="E38" s="18">
        <v>26</v>
      </c>
      <c r="F38" s="18">
        <f>Table1[[#This Row],[New position]]-Table1[[#This Row],[Old position]]</f>
        <v>0</v>
      </c>
      <c r="G38" s="26">
        <v>3</v>
      </c>
      <c r="H38" s="21">
        <v>3488083.86</v>
      </c>
      <c r="I38" s="11"/>
      <c r="K38" s="51"/>
      <c r="L38" s="51"/>
      <c r="M38"/>
    </row>
    <row r="39" spans="1:14">
      <c r="A39" s="18" t="s">
        <v>69</v>
      </c>
      <c r="B39" s="18" t="s">
        <v>18</v>
      </c>
      <c r="C39" s="41">
        <v>164937.5</v>
      </c>
      <c r="D39" s="18">
        <v>22</v>
      </c>
      <c r="E39" s="18">
        <v>22</v>
      </c>
      <c r="F39" s="18">
        <f>Table1[[#This Row],[New position]]-Table1[[#This Row],[Old position]]</f>
        <v>0</v>
      </c>
      <c r="G39" s="26">
        <v>3</v>
      </c>
      <c r="H39" s="21">
        <v>3488083.86</v>
      </c>
      <c r="I39" s="11"/>
      <c r="K39" s="51"/>
      <c r="L39" s="51"/>
      <c r="M39"/>
    </row>
    <row r="40" spans="1:14">
      <c r="A40" s="18" t="s">
        <v>19</v>
      </c>
      <c r="B40" s="18" t="s">
        <v>18</v>
      </c>
      <c r="C40" s="41">
        <v>220531.25</v>
      </c>
      <c r="D40" s="18">
        <v>32</v>
      </c>
      <c r="E40" s="18">
        <v>32</v>
      </c>
      <c r="F40" s="18">
        <f>Table1[[#This Row],[New position]]-Table1[[#This Row],[Old position]]</f>
        <v>0</v>
      </c>
      <c r="G40" s="26">
        <v>6</v>
      </c>
      <c r="H40" s="21">
        <v>6976167.7300000004</v>
      </c>
      <c r="I40" s="11"/>
      <c r="K40" s="51"/>
      <c r="L40" s="51"/>
      <c r="M40"/>
    </row>
    <row r="41" spans="1:14" ht="14.25" customHeight="1">
      <c r="A41" s="18" t="s">
        <v>30</v>
      </c>
      <c r="B41" s="18" t="s">
        <v>18</v>
      </c>
      <c r="C41" s="41">
        <v>231877.9</v>
      </c>
      <c r="D41" s="18">
        <v>31</v>
      </c>
      <c r="E41" s="18">
        <v>31</v>
      </c>
      <c r="F41" s="18">
        <f>Table1[[#This Row],[New position]]-Table1[[#This Row],[Old position]]</f>
        <v>0</v>
      </c>
      <c r="G41" s="26">
        <v>6</v>
      </c>
      <c r="H41" s="21">
        <v>6976167.7300000004</v>
      </c>
      <c r="I41" s="11"/>
      <c r="K41" s="51"/>
      <c r="L41" s="51"/>
      <c r="M41"/>
    </row>
    <row r="42" spans="1:14" ht="14.25" customHeight="1">
      <c r="A42" s="18" t="s">
        <v>31</v>
      </c>
      <c r="B42" s="18" t="s">
        <v>18</v>
      </c>
      <c r="C42" s="41">
        <v>94568.11</v>
      </c>
      <c r="D42" s="18">
        <v>37</v>
      </c>
      <c r="E42" s="18">
        <v>37</v>
      </c>
      <c r="F42" s="18">
        <f>Table1[[#This Row],[New position]]-Table1[[#This Row],[Old position]]</f>
        <v>0</v>
      </c>
      <c r="G42" s="26">
        <v>3</v>
      </c>
      <c r="H42" s="21">
        <v>3488083.86</v>
      </c>
      <c r="I42" s="11"/>
      <c r="K42" s="51"/>
      <c r="L42" s="51"/>
      <c r="M42"/>
    </row>
    <row r="43" spans="1:14" ht="14.25" customHeight="1">
      <c r="A43" s="18" t="s">
        <v>66</v>
      </c>
      <c r="B43" s="18" t="s">
        <v>18</v>
      </c>
      <c r="C43" s="41">
        <v>255131.86</v>
      </c>
      <c r="D43" s="18">
        <v>14</v>
      </c>
      <c r="E43" s="18">
        <v>14</v>
      </c>
      <c r="F43" s="18">
        <f>Table1[[#This Row],[New position]]-Table1[[#This Row],[Old position]]</f>
        <v>0</v>
      </c>
      <c r="G43" s="26">
        <v>3</v>
      </c>
      <c r="H43" s="21">
        <v>3488083.86</v>
      </c>
      <c r="I43" s="11"/>
      <c r="K43" s="51"/>
      <c r="L43" s="51"/>
      <c r="M43"/>
    </row>
    <row r="44" spans="1:14" ht="14.25" customHeight="1">
      <c r="A44" s="18" t="s">
        <v>71</v>
      </c>
      <c r="B44" s="18" t="s">
        <v>18</v>
      </c>
      <c r="C44" s="41">
        <v>181821.63</v>
      </c>
      <c r="D44" s="18">
        <v>19</v>
      </c>
      <c r="E44" s="18">
        <v>19</v>
      </c>
      <c r="F44" s="18">
        <f>Table1[[#This Row],[New position]]-Table1[[#This Row],[Old position]]</f>
        <v>0</v>
      </c>
      <c r="G44" s="26">
        <v>3</v>
      </c>
      <c r="H44" s="21">
        <v>3488083.86</v>
      </c>
      <c r="I44" s="11"/>
      <c r="K44" s="51"/>
      <c r="L44" s="51"/>
      <c r="M44"/>
    </row>
    <row r="45" spans="1:14" ht="14.25" customHeight="1">
      <c r="A45" s="18" t="s">
        <v>73</v>
      </c>
      <c r="B45" s="18" t="s">
        <v>18</v>
      </c>
      <c r="C45" s="41">
        <v>207386.47</v>
      </c>
      <c r="D45" s="18">
        <v>17</v>
      </c>
      <c r="E45" s="18">
        <v>17</v>
      </c>
      <c r="F45" s="18">
        <f>Table1[[#This Row],[New position]]-Table1[[#This Row],[Old position]]</f>
        <v>0</v>
      </c>
      <c r="G45" s="26">
        <v>3</v>
      </c>
      <c r="H45" s="21">
        <v>3488083.86</v>
      </c>
      <c r="I45" s="11"/>
      <c r="K45" s="51"/>
      <c r="L45" s="51"/>
      <c r="M45"/>
    </row>
    <row r="46" spans="1:14" ht="14.25" customHeight="1">
      <c r="A46" s="18" t="s">
        <v>76</v>
      </c>
      <c r="B46" s="18" t="s">
        <v>18</v>
      </c>
      <c r="C46" s="41">
        <v>190389.74</v>
      </c>
      <c r="D46" s="18">
        <v>19</v>
      </c>
      <c r="E46" s="18">
        <v>19</v>
      </c>
      <c r="F46" s="18">
        <f>Table1[[#This Row],[New position]]-Table1[[#This Row],[Old position]]</f>
        <v>0</v>
      </c>
      <c r="G46" s="26">
        <v>3</v>
      </c>
      <c r="H46" s="21">
        <v>3488083.86</v>
      </c>
      <c r="I46" s="56"/>
      <c r="K46" s="51"/>
      <c r="L46" s="51"/>
      <c r="M46"/>
    </row>
    <row r="47" spans="1:14">
      <c r="A47" s="18" t="s">
        <v>62</v>
      </c>
      <c r="B47" s="18" t="s">
        <v>17</v>
      </c>
      <c r="C47" s="41">
        <v>34.04</v>
      </c>
      <c r="D47" s="18">
        <v>34955</v>
      </c>
      <c r="E47" s="18">
        <v>34955</v>
      </c>
      <c r="F47" s="18">
        <f>Table1[[#This Row],[New position]]-Table1[[#This Row],[Old position]]</f>
        <v>0</v>
      </c>
      <c r="G47" s="26">
        <v>1</v>
      </c>
      <c r="H47" s="21">
        <v>1162694.6200000001</v>
      </c>
      <c r="I47" s="50"/>
      <c r="K47" s="51"/>
      <c r="L47" s="51"/>
      <c r="M47"/>
    </row>
    <row r="48" spans="1:14">
      <c r="A48" s="18" t="s">
        <v>20</v>
      </c>
      <c r="B48" s="18" t="s">
        <v>18</v>
      </c>
      <c r="C48" s="41">
        <v>104389.25</v>
      </c>
      <c r="D48" s="18">
        <v>4</v>
      </c>
      <c r="E48" s="18">
        <v>4</v>
      </c>
      <c r="F48" s="18">
        <f>Table1[[#This Row],[New position]]-Table1[[#This Row],[Old position]]</f>
        <v>0</v>
      </c>
      <c r="G48" s="26">
        <v>0.33300000000000002</v>
      </c>
      <c r="H48" s="21">
        <v>387564.84</v>
      </c>
      <c r="I48" s="11"/>
      <c r="K48" s="51"/>
      <c r="L48" s="51"/>
      <c r="M48"/>
    </row>
    <row r="49" spans="1:13">
      <c r="A49" s="18" t="s">
        <v>21</v>
      </c>
      <c r="B49" s="18" t="s">
        <v>18</v>
      </c>
      <c r="C49" s="41">
        <v>14836.17</v>
      </c>
      <c r="D49" s="18">
        <v>12</v>
      </c>
      <c r="E49" s="18">
        <v>13</v>
      </c>
      <c r="F49" s="18">
        <f>Table1[[#This Row],[New position]]-Table1[[#This Row],[Old position]]</f>
        <v>1</v>
      </c>
      <c r="G49" s="26">
        <v>0.16700000000000001</v>
      </c>
      <c r="H49" s="21">
        <v>193782.48</v>
      </c>
      <c r="I49" s="11"/>
      <c r="K49" s="51"/>
      <c r="L49" s="51"/>
      <c r="M49"/>
    </row>
    <row r="50" spans="1:13">
      <c r="A50" s="18" t="s">
        <v>22</v>
      </c>
      <c r="B50" s="18" t="s">
        <v>18</v>
      </c>
      <c r="C50" s="41">
        <v>28225</v>
      </c>
      <c r="D50" s="18">
        <v>14</v>
      </c>
      <c r="E50" s="18">
        <v>14</v>
      </c>
      <c r="F50" s="18">
        <f>Table1[[#This Row],[New position]]-Table1[[#This Row],[Old position]]</f>
        <v>0</v>
      </c>
      <c r="G50" s="26">
        <v>0.33300000000000002</v>
      </c>
      <c r="H50" s="21">
        <v>387564.84</v>
      </c>
      <c r="I50" s="11"/>
      <c r="K50" s="51"/>
      <c r="L50" s="51"/>
      <c r="M50"/>
    </row>
    <row r="51" spans="1:13">
      <c r="A51" s="18" t="s">
        <v>23</v>
      </c>
      <c r="B51" s="18" t="s">
        <v>18</v>
      </c>
      <c r="C51" s="41">
        <v>86116.800000000003</v>
      </c>
      <c r="D51" s="18">
        <v>5</v>
      </c>
      <c r="E51" s="18">
        <v>5</v>
      </c>
      <c r="F51" s="18">
        <f>Table1[[#This Row],[New position]]-Table1[[#This Row],[Old position]]</f>
        <v>0</v>
      </c>
      <c r="G51" s="26">
        <v>0.33300000000000002</v>
      </c>
      <c r="H51" s="21">
        <v>387564.84</v>
      </c>
      <c r="I51" s="11"/>
      <c r="K51" s="51"/>
      <c r="L51" s="51"/>
      <c r="M51"/>
    </row>
    <row r="52" spans="1:13">
      <c r="A52" s="18" t="s">
        <v>24</v>
      </c>
      <c r="B52" s="18" t="s">
        <v>18</v>
      </c>
      <c r="C52" s="41">
        <v>64025.5</v>
      </c>
      <c r="D52" s="18">
        <v>6</v>
      </c>
      <c r="E52" s="18">
        <v>6</v>
      </c>
      <c r="F52" s="18">
        <f>Table1[[#This Row],[New position]]-Table1[[#This Row],[Old position]]</f>
        <v>0</v>
      </c>
      <c r="G52" s="26">
        <v>0.33300000000000002</v>
      </c>
      <c r="H52" s="21">
        <v>387564.84</v>
      </c>
      <c r="I52" s="11"/>
      <c r="K52" s="51"/>
      <c r="L52" s="51"/>
      <c r="M52"/>
    </row>
    <row r="53" spans="1:13">
      <c r="A53" s="18" t="s">
        <v>32</v>
      </c>
      <c r="B53" s="18" t="s">
        <v>18</v>
      </c>
      <c r="C53" s="41">
        <v>86171.4</v>
      </c>
      <c r="D53" s="18">
        <v>5</v>
      </c>
      <c r="E53" s="18">
        <v>4</v>
      </c>
      <c r="F53" s="18">
        <f>Table1[[#This Row],[New position]]-Table1[[#This Row],[Old position]]</f>
        <v>-1</v>
      </c>
      <c r="G53" s="26">
        <v>0.33300000000000002</v>
      </c>
      <c r="H53" s="21">
        <v>387564.84</v>
      </c>
      <c r="I53" s="11"/>
      <c r="K53" s="51"/>
      <c r="L53" s="51"/>
      <c r="M53"/>
    </row>
    <row r="54" spans="1:13">
      <c r="A54" s="18" t="s">
        <v>33</v>
      </c>
      <c r="B54" s="18" t="s">
        <v>18</v>
      </c>
      <c r="C54" s="41">
        <v>35110</v>
      </c>
      <c r="D54" s="18">
        <v>11</v>
      </c>
      <c r="E54" s="18">
        <v>11</v>
      </c>
      <c r="F54" s="18">
        <f>Table1[[#This Row],[New position]]-Table1[[#This Row],[Old position]]</f>
        <v>0</v>
      </c>
      <c r="G54" s="26">
        <v>0.33300000000000002</v>
      </c>
      <c r="H54" s="21">
        <v>387564.84</v>
      </c>
      <c r="I54" s="11"/>
      <c r="K54" s="51"/>
      <c r="L54" s="51"/>
      <c r="M54"/>
    </row>
    <row r="55" spans="1:13">
      <c r="A55" s="18" t="s">
        <v>35</v>
      </c>
      <c r="B55" s="18" t="s">
        <v>18</v>
      </c>
      <c r="C55" s="41">
        <v>36906</v>
      </c>
      <c r="D55" s="18">
        <v>11</v>
      </c>
      <c r="E55" s="18">
        <v>11</v>
      </c>
      <c r="F55" s="18">
        <f>Table1[[#This Row],[New position]]-Table1[[#This Row],[Old position]]</f>
        <v>0</v>
      </c>
      <c r="G55" s="26">
        <v>0.33300000000000002</v>
      </c>
      <c r="H55" s="21">
        <v>387564.84</v>
      </c>
      <c r="I55" s="11"/>
      <c r="J55" s="1"/>
      <c r="K55" s="51"/>
      <c r="L55" s="51"/>
      <c r="M55"/>
    </row>
    <row r="56" spans="1:13">
      <c r="A56" s="18" t="s">
        <v>48</v>
      </c>
      <c r="B56" s="18" t="s">
        <v>18</v>
      </c>
      <c r="C56" s="41">
        <v>68725.67</v>
      </c>
      <c r="D56" s="18">
        <v>3</v>
      </c>
      <c r="E56" s="18">
        <v>3</v>
      </c>
      <c r="F56" s="18">
        <f>Table1[[#This Row],[New position]]-Table1[[#This Row],[Old position]]</f>
        <v>0</v>
      </c>
      <c r="G56" s="26">
        <v>0.16700000000000001</v>
      </c>
      <c r="H56" s="21">
        <v>193782.48</v>
      </c>
      <c r="I56" s="11"/>
      <c r="J56" s="1"/>
      <c r="K56" s="51"/>
      <c r="L56" s="51"/>
      <c r="M56"/>
    </row>
    <row r="57" spans="1:13">
      <c r="A57" s="18" t="s">
        <v>52</v>
      </c>
      <c r="B57" s="18" t="s">
        <v>18</v>
      </c>
      <c r="C57" s="41">
        <v>66753</v>
      </c>
      <c r="D57" s="18">
        <v>6</v>
      </c>
      <c r="E57" s="18">
        <v>6</v>
      </c>
      <c r="F57" s="18">
        <f>Table1[[#This Row],[New position]]-Table1[[#This Row],[Old position]]</f>
        <v>0</v>
      </c>
      <c r="G57" s="26">
        <v>0.33300000000000002</v>
      </c>
      <c r="H57" s="21">
        <v>387564.84</v>
      </c>
      <c r="I57" s="11"/>
      <c r="J57" s="15"/>
      <c r="K57" s="51"/>
      <c r="L57" s="51"/>
      <c r="M57"/>
    </row>
    <row r="58" spans="1:13">
      <c r="A58" s="18" t="s">
        <v>54</v>
      </c>
      <c r="B58" s="18" t="s">
        <v>18</v>
      </c>
      <c r="C58" s="41">
        <v>57037.67</v>
      </c>
      <c r="D58" s="18">
        <v>3</v>
      </c>
      <c r="E58" s="18">
        <v>3</v>
      </c>
      <c r="F58" s="18">
        <f>Table1[[#This Row],[New position]]-Table1[[#This Row],[Old position]]</f>
        <v>0</v>
      </c>
      <c r="G58" s="26">
        <v>0.16700000000000001</v>
      </c>
      <c r="H58" s="21">
        <v>193782.48</v>
      </c>
      <c r="I58" s="11"/>
      <c r="J58" s="1"/>
      <c r="K58" s="51"/>
      <c r="L58" s="51"/>
      <c r="M58"/>
    </row>
    <row r="59" spans="1:13">
      <c r="A59" s="18" t="s">
        <v>58</v>
      </c>
      <c r="B59" s="18" t="s">
        <v>18</v>
      </c>
      <c r="C59" s="41">
        <v>47285</v>
      </c>
      <c r="D59" s="18">
        <v>4</v>
      </c>
      <c r="E59" s="18">
        <v>4</v>
      </c>
      <c r="F59" s="18">
        <f>Table1[[#This Row],[New position]]-Table1[[#This Row],[Old position]]</f>
        <v>0</v>
      </c>
      <c r="G59" s="26">
        <v>0.16700000000000001</v>
      </c>
      <c r="H59" s="21">
        <v>193782.48</v>
      </c>
      <c r="I59" s="11"/>
      <c r="J59" s="46"/>
      <c r="K59" s="51"/>
      <c r="L59" s="51"/>
      <c r="M59"/>
    </row>
    <row r="60" spans="1:13">
      <c r="A60" s="18" t="s">
        <v>63</v>
      </c>
      <c r="B60" s="18" t="s">
        <v>18</v>
      </c>
      <c r="C60" s="41">
        <v>24850</v>
      </c>
      <c r="D60" s="18">
        <v>8</v>
      </c>
      <c r="E60" s="18">
        <v>8</v>
      </c>
      <c r="F60" s="18">
        <f>Table1[[#This Row],[New position]]-Table1[[#This Row],[Old position]]</f>
        <v>0</v>
      </c>
      <c r="G60" s="26">
        <v>0.16700000000000001</v>
      </c>
      <c r="H60" s="21">
        <v>193782.48</v>
      </c>
      <c r="I60" s="11"/>
      <c r="J60" s="1"/>
      <c r="K60" s="51"/>
      <c r="L60" s="51"/>
      <c r="M60"/>
    </row>
    <row r="61" spans="1:13">
      <c r="A61" s="18" t="s">
        <v>74</v>
      </c>
      <c r="B61" s="18" t="s">
        <v>18</v>
      </c>
      <c r="C61" s="41">
        <v>36326.6</v>
      </c>
      <c r="D61" s="18">
        <v>5</v>
      </c>
      <c r="E61" s="18">
        <v>5</v>
      </c>
      <c r="F61" s="18">
        <f>Table1[[#This Row],[New position]]-Table1[[#This Row],[Old position]]</f>
        <v>0</v>
      </c>
      <c r="G61" s="26">
        <v>0.16700000000000001</v>
      </c>
      <c r="H61" s="21">
        <v>193782.48</v>
      </c>
      <c r="I61" s="11"/>
      <c r="J61" s="1"/>
      <c r="K61" s="51"/>
      <c r="L61" s="51"/>
      <c r="M61"/>
    </row>
    <row r="62" spans="1:13">
      <c r="A62" s="18" t="s">
        <v>75</v>
      </c>
      <c r="B62" s="18" t="s">
        <v>18</v>
      </c>
      <c r="C62" s="41">
        <v>22530.76</v>
      </c>
      <c r="D62" s="18">
        <v>17</v>
      </c>
      <c r="E62" s="18">
        <v>17</v>
      </c>
      <c r="F62" s="18">
        <f>Table1[[#This Row],[New position]]-Table1[[#This Row],[Old position]]</f>
        <v>0</v>
      </c>
      <c r="G62" s="26">
        <v>0.33300000000000002</v>
      </c>
      <c r="H62" s="21">
        <v>387564.84</v>
      </c>
      <c r="I62" s="11"/>
      <c r="J62" s="1"/>
      <c r="K62" s="51"/>
      <c r="L62" s="51"/>
      <c r="M62"/>
    </row>
    <row r="63" spans="1:13">
      <c r="A63" s="18" t="s">
        <v>34</v>
      </c>
      <c r="B63" s="18"/>
      <c r="C63" s="41"/>
      <c r="D63" s="18"/>
      <c r="E63" s="18"/>
      <c r="F63" s="18"/>
      <c r="G63" s="45">
        <v>12</v>
      </c>
      <c r="H63" s="21"/>
      <c r="I63" s="11"/>
      <c r="J63" s="1"/>
    </row>
    <row r="64" spans="1:13">
      <c r="A64" s="18" t="s">
        <v>40</v>
      </c>
      <c r="B64" s="18"/>
      <c r="C64" s="41"/>
      <c r="D64" s="18">
        <v>400</v>
      </c>
      <c r="E64" s="18">
        <v>300</v>
      </c>
      <c r="F64" s="18">
        <v>-100</v>
      </c>
      <c r="G64" s="45"/>
      <c r="H64" s="21"/>
      <c r="I64" s="11"/>
    </row>
    <row r="65" spans="1:10">
      <c r="A65" s="44"/>
      <c r="B65" s="10" t="s">
        <v>49</v>
      </c>
      <c r="D65" s="7"/>
      <c r="E65" s="10" t="s">
        <v>46</v>
      </c>
      <c r="F65" s="1"/>
      <c r="G65" s="43"/>
      <c r="H65" s="3" t="s">
        <v>3</v>
      </c>
      <c r="I65" s="9"/>
    </row>
    <row r="66" spans="1:10">
      <c r="B66" s="10" t="s">
        <v>2</v>
      </c>
      <c r="D66" s="7"/>
      <c r="E66" s="10" t="s">
        <v>47</v>
      </c>
      <c r="F66" s="1"/>
      <c r="G66" s="43"/>
      <c r="H66" s="3" t="s">
        <v>4</v>
      </c>
    </row>
    <row r="67" spans="1:10">
      <c r="B67" s="5"/>
      <c r="D67" s="1"/>
      <c r="E67" s="5"/>
      <c r="F67" s="43"/>
      <c r="H67" s="6"/>
      <c r="J67" s="43"/>
    </row>
    <row r="68" spans="1:10">
      <c r="D68" s="1"/>
      <c r="E68" s="1"/>
      <c r="F68" s="1"/>
      <c r="H68" s="1"/>
    </row>
    <row r="69" spans="1:10">
      <c r="D69" s="1"/>
      <c r="E69" s="1"/>
      <c r="F69" s="1"/>
      <c r="H69" s="1"/>
    </row>
    <row r="70" spans="1:10">
      <c r="H70" s="1"/>
      <c r="I70" s="1"/>
    </row>
    <row r="71" spans="1:10">
      <c r="A71" s="10"/>
      <c r="G71" s="46"/>
    </row>
    <row r="72" spans="1:10">
      <c r="A72" s="10"/>
      <c r="D72" s="47"/>
      <c r="H72" s="47"/>
    </row>
    <row r="73" spans="1:10">
      <c r="D73" s="47"/>
      <c r="G73" s="46"/>
    </row>
    <row r="74" spans="1:10">
      <c r="A74" s="4"/>
      <c r="D74" s="47"/>
    </row>
    <row r="75" spans="1:10">
      <c r="G75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4:I65"/>
  <sheetViews>
    <sheetView workbookViewId="0">
      <selection activeCell="E14" sqref="E14:I65"/>
    </sheetView>
  </sheetViews>
  <sheetFormatPr defaultRowHeight="15"/>
  <sheetData>
    <row r="14" spans="5:9">
      <c r="E14" s="51" t="s">
        <v>14</v>
      </c>
      <c r="F14" s="51" t="s">
        <v>17</v>
      </c>
      <c r="G14" s="51">
        <v>246.31</v>
      </c>
      <c r="H14" s="51">
        <v>1447</v>
      </c>
      <c r="I14" s="51">
        <v>1428</v>
      </c>
    </row>
    <row r="15" spans="5:9">
      <c r="E15" s="51" t="s">
        <v>38</v>
      </c>
      <c r="F15" s="51" t="s">
        <v>17</v>
      </c>
      <c r="G15" s="51">
        <v>176.43</v>
      </c>
      <c r="H15" s="51">
        <v>1980</v>
      </c>
      <c r="I15" s="51">
        <v>1994</v>
      </c>
    </row>
    <row r="16" spans="5:9">
      <c r="E16" s="51" t="s">
        <v>41</v>
      </c>
      <c r="F16" s="51" t="s">
        <v>17</v>
      </c>
      <c r="G16" s="51">
        <v>404.02</v>
      </c>
      <c r="H16" s="51">
        <v>857</v>
      </c>
      <c r="I16" s="51">
        <v>871</v>
      </c>
    </row>
    <row r="17" spans="5:9">
      <c r="E17" s="51" t="s">
        <v>43</v>
      </c>
      <c r="F17" s="51" t="s">
        <v>17</v>
      </c>
      <c r="G17" s="51">
        <v>48.95</v>
      </c>
      <c r="H17" s="51">
        <v>7046</v>
      </c>
      <c r="I17" s="51">
        <v>7187</v>
      </c>
    </row>
    <row r="18" spans="5:9">
      <c r="E18" s="51" t="s">
        <v>44</v>
      </c>
      <c r="F18" s="51" t="s">
        <v>17</v>
      </c>
      <c r="G18" s="51">
        <v>37.6</v>
      </c>
      <c r="H18" s="51">
        <v>9371</v>
      </c>
      <c r="I18" s="51">
        <v>9356</v>
      </c>
    </row>
    <row r="19" spans="5:9">
      <c r="E19" s="51" t="s">
        <v>50</v>
      </c>
      <c r="F19" s="51" t="s">
        <v>17</v>
      </c>
      <c r="G19" s="51">
        <v>45.85</v>
      </c>
      <c r="H19" s="51">
        <v>7627</v>
      </c>
      <c r="I19" s="51">
        <v>7673</v>
      </c>
    </row>
    <row r="20" spans="5:9">
      <c r="E20" s="51" t="s">
        <v>51</v>
      </c>
      <c r="F20" s="51" t="s">
        <v>17</v>
      </c>
      <c r="G20" s="51">
        <v>123.5</v>
      </c>
      <c r="H20" s="51">
        <v>2849</v>
      </c>
      <c r="I20" s="51">
        <v>2848</v>
      </c>
    </row>
    <row r="21" spans="5:9">
      <c r="E21" s="51" t="s">
        <v>55</v>
      </c>
      <c r="F21" s="51" t="s">
        <v>17</v>
      </c>
      <c r="G21" s="51">
        <v>175.3</v>
      </c>
      <c r="H21" s="51">
        <v>2001</v>
      </c>
      <c r="I21" s="51">
        <v>2007</v>
      </c>
    </row>
    <row r="22" spans="5:9">
      <c r="E22" s="51" t="s">
        <v>56</v>
      </c>
      <c r="F22" s="51" t="s">
        <v>17</v>
      </c>
      <c r="G22" s="51">
        <v>73.510000000000005</v>
      </c>
      <c r="H22" s="51">
        <v>4828</v>
      </c>
      <c r="I22" s="51">
        <v>4786</v>
      </c>
    </row>
    <row r="23" spans="5:9">
      <c r="E23" s="51" t="s">
        <v>57</v>
      </c>
      <c r="F23" s="51" t="s">
        <v>17</v>
      </c>
      <c r="G23" s="51">
        <v>408.13</v>
      </c>
      <c r="H23" s="51">
        <v>868</v>
      </c>
      <c r="I23" s="51">
        <v>862</v>
      </c>
    </row>
    <row r="24" spans="5:9">
      <c r="E24" s="51" t="s">
        <v>60</v>
      </c>
      <c r="F24" s="51" t="s">
        <v>17</v>
      </c>
      <c r="G24" s="51">
        <v>308</v>
      </c>
      <c r="H24" s="51">
        <v>1153</v>
      </c>
      <c r="I24" s="51">
        <v>1142</v>
      </c>
    </row>
    <row r="25" spans="5:9">
      <c r="E25" s="51" t="s">
        <v>64</v>
      </c>
      <c r="F25" s="51" t="s">
        <v>17</v>
      </c>
      <c r="G25" s="51">
        <v>262</v>
      </c>
      <c r="H25" s="51">
        <v>1344</v>
      </c>
      <c r="I25" s="51">
        <v>1343</v>
      </c>
    </row>
    <row r="26" spans="5:9">
      <c r="E26" s="51" t="s">
        <v>67</v>
      </c>
      <c r="F26" s="51" t="s">
        <v>17</v>
      </c>
      <c r="G26" s="51">
        <v>125.53</v>
      </c>
      <c r="H26" s="51">
        <v>2838</v>
      </c>
      <c r="I26" s="51">
        <v>2802</v>
      </c>
    </row>
    <row r="27" spans="5:9">
      <c r="E27" s="51" t="s">
        <v>68</v>
      </c>
      <c r="F27" s="51" t="s">
        <v>17</v>
      </c>
      <c r="G27" s="51">
        <v>189.55</v>
      </c>
      <c r="H27" s="51">
        <v>1867</v>
      </c>
      <c r="I27" s="51">
        <v>1856</v>
      </c>
    </row>
    <row r="28" spans="5:9">
      <c r="E28" s="51" t="s">
        <v>72</v>
      </c>
      <c r="F28" s="51" t="s">
        <v>17</v>
      </c>
      <c r="G28" s="51">
        <v>370.11</v>
      </c>
      <c r="H28" s="51">
        <v>916</v>
      </c>
      <c r="I28" s="51">
        <v>950</v>
      </c>
    </row>
    <row r="29" spans="5:9">
      <c r="E29" s="51" t="s">
        <v>13</v>
      </c>
      <c r="F29" s="51" t="s">
        <v>17</v>
      </c>
      <c r="G29" s="51">
        <v>367.73</v>
      </c>
      <c r="H29" s="51">
        <v>84375</v>
      </c>
      <c r="I29" s="51">
        <v>84409</v>
      </c>
    </row>
    <row r="30" spans="5:9">
      <c r="E30" s="51" t="s">
        <v>37</v>
      </c>
      <c r="F30" s="51" t="s">
        <v>17</v>
      </c>
      <c r="G30" s="51">
        <v>48.06</v>
      </c>
      <c r="H30" s="51">
        <v>11621</v>
      </c>
      <c r="I30" s="51">
        <v>11838</v>
      </c>
    </row>
    <row r="31" spans="5:9">
      <c r="E31" s="51" t="s">
        <v>59</v>
      </c>
      <c r="F31" s="51" t="s">
        <v>17</v>
      </c>
      <c r="G31" s="51">
        <v>77.8</v>
      </c>
      <c r="H31" s="51">
        <v>6985</v>
      </c>
      <c r="I31" s="51">
        <v>7313</v>
      </c>
    </row>
    <row r="32" spans="5:9">
      <c r="E32" s="51">
        <v>2823</v>
      </c>
      <c r="F32" s="51" t="s">
        <v>17</v>
      </c>
      <c r="G32" s="51">
        <v>2.2799999999999998</v>
      </c>
      <c r="H32" s="51">
        <v>241900</v>
      </c>
      <c r="I32" s="51">
        <v>249534</v>
      </c>
    </row>
    <row r="33" spans="5:9">
      <c r="E33" s="51">
        <v>2800</v>
      </c>
      <c r="F33" s="51" t="s">
        <v>17</v>
      </c>
      <c r="G33" s="51">
        <v>3.37</v>
      </c>
      <c r="H33" s="51">
        <v>165500</v>
      </c>
      <c r="I33" s="51">
        <v>168824</v>
      </c>
    </row>
    <row r="34" spans="5:9">
      <c r="E34" s="51" t="s">
        <v>39</v>
      </c>
      <c r="F34" s="51" t="s">
        <v>17</v>
      </c>
      <c r="G34" s="51">
        <v>50.73</v>
      </c>
      <c r="H34" s="51">
        <v>22339</v>
      </c>
      <c r="I34" s="51">
        <v>22430</v>
      </c>
    </row>
    <row r="35" spans="5:9">
      <c r="E35" s="51" t="s">
        <v>45</v>
      </c>
      <c r="F35" s="51" t="s">
        <v>17</v>
      </c>
      <c r="G35" s="51">
        <v>45.38</v>
      </c>
      <c r="H35" s="51">
        <v>11386</v>
      </c>
      <c r="I35" s="51">
        <v>11428</v>
      </c>
    </row>
    <row r="36" spans="5:9">
      <c r="E36" s="51" t="s">
        <v>53</v>
      </c>
      <c r="F36" s="51" t="s">
        <v>17</v>
      </c>
      <c r="G36" s="51">
        <v>37.49</v>
      </c>
      <c r="H36" s="51">
        <v>15079</v>
      </c>
      <c r="I36" s="51">
        <v>15176</v>
      </c>
    </row>
    <row r="37" spans="5:9">
      <c r="E37" s="51" t="s">
        <v>65</v>
      </c>
      <c r="F37" s="51" t="s">
        <v>17</v>
      </c>
      <c r="G37" s="51">
        <v>41.39</v>
      </c>
      <c r="H37" s="51">
        <v>13815</v>
      </c>
      <c r="I37" s="51">
        <v>13746</v>
      </c>
    </row>
    <row r="38" spans="5:9">
      <c r="E38" s="51" t="s">
        <v>36</v>
      </c>
      <c r="F38" s="51" t="s">
        <v>17</v>
      </c>
      <c r="G38" s="51">
        <v>30.64</v>
      </c>
      <c r="H38" s="51">
        <v>231505</v>
      </c>
      <c r="I38" s="51">
        <v>231554</v>
      </c>
    </row>
    <row r="39" spans="5:9">
      <c r="E39" s="51" t="s">
        <v>61</v>
      </c>
      <c r="F39" s="51" t="s">
        <v>17</v>
      </c>
      <c r="G39" s="51">
        <v>106.2</v>
      </c>
      <c r="H39" s="51">
        <v>66820</v>
      </c>
      <c r="I39" s="51">
        <v>66806</v>
      </c>
    </row>
    <row r="40" spans="5:9">
      <c r="E40" s="51" t="s">
        <v>42</v>
      </c>
      <c r="F40" s="51" t="s">
        <v>17</v>
      </c>
      <c r="G40" s="51">
        <v>5.6</v>
      </c>
      <c r="H40" s="51">
        <v>631995</v>
      </c>
      <c r="I40" s="51">
        <v>633467</v>
      </c>
    </row>
    <row r="41" spans="5:9">
      <c r="E41" s="51" t="s">
        <v>70</v>
      </c>
      <c r="F41" s="51" t="s">
        <v>18</v>
      </c>
      <c r="G41" s="51">
        <v>134519.15</v>
      </c>
      <c r="H41" s="51">
        <v>26</v>
      </c>
      <c r="I41" s="51">
        <v>26</v>
      </c>
    </row>
    <row r="42" spans="5:9">
      <c r="E42" s="51" t="s">
        <v>69</v>
      </c>
      <c r="F42" s="51" t="s">
        <v>18</v>
      </c>
      <c r="G42" s="51">
        <v>165625</v>
      </c>
      <c r="H42" s="51">
        <v>22</v>
      </c>
      <c r="I42" s="51">
        <v>21</v>
      </c>
    </row>
    <row r="43" spans="5:9">
      <c r="E43" s="51" t="s">
        <v>19</v>
      </c>
      <c r="F43" s="51" t="s">
        <v>18</v>
      </c>
      <c r="G43" s="51">
        <v>220570.31</v>
      </c>
      <c r="H43" s="51">
        <v>32</v>
      </c>
      <c r="I43" s="51">
        <v>32</v>
      </c>
    </row>
    <row r="44" spans="5:9">
      <c r="E44" s="51" t="s">
        <v>30</v>
      </c>
      <c r="F44" s="51" t="s">
        <v>18</v>
      </c>
      <c r="G44" s="51">
        <v>232004.71</v>
      </c>
      <c r="H44" s="51">
        <v>31</v>
      </c>
      <c r="I44" s="51">
        <v>31</v>
      </c>
    </row>
    <row r="45" spans="5:9">
      <c r="E45" s="51" t="s">
        <v>31</v>
      </c>
      <c r="F45" s="51" t="s">
        <v>18</v>
      </c>
      <c r="G45" s="51">
        <v>94044.73</v>
      </c>
      <c r="H45" s="51">
        <v>37</v>
      </c>
      <c r="I45" s="51">
        <v>38</v>
      </c>
    </row>
    <row r="46" spans="5:9">
      <c r="E46" s="51" t="s">
        <v>66</v>
      </c>
      <c r="F46" s="51" t="s">
        <v>18</v>
      </c>
      <c r="G46" s="51">
        <v>256672.93</v>
      </c>
      <c r="H46" s="51">
        <v>14</v>
      </c>
      <c r="I46" s="51">
        <v>14</v>
      </c>
    </row>
    <row r="47" spans="5:9">
      <c r="E47" s="51" t="s">
        <v>71</v>
      </c>
      <c r="F47" s="51" t="s">
        <v>18</v>
      </c>
      <c r="G47" s="51">
        <v>182550.74</v>
      </c>
      <c r="H47" s="51">
        <v>19</v>
      </c>
      <c r="I47" s="51">
        <v>19</v>
      </c>
    </row>
    <row r="48" spans="5:9">
      <c r="E48" s="51" t="s">
        <v>73</v>
      </c>
      <c r="F48" s="51" t="s">
        <v>18</v>
      </c>
      <c r="G48" s="51">
        <v>208347.12</v>
      </c>
      <c r="H48" s="51">
        <v>17</v>
      </c>
      <c r="I48" s="51">
        <v>17</v>
      </c>
    </row>
    <row r="49" spans="5:9">
      <c r="E49" s="51" t="s">
        <v>76</v>
      </c>
      <c r="F49" s="51" t="s">
        <v>18</v>
      </c>
      <c r="G49" s="51">
        <v>191268.09599999999</v>
      </c>
      <c r="H49" s="51">
        <v>0</v>
      </c>
      <c r="I49" s="51">
        <v>19</v>
      </c>
    </row>
    <row r="50" spans="5:9">
      <c r="E50" s="51" t="s">
        <v>62</v>
      </c>
      <c r="F50" s="51" t="s">
        <v>17</v>
      </c>
      <c r="G50" s="51">
        <v>34.17</v>
      </c>
      <c r="H50" s="51">
        <v>34955</v>
      </c>
      <c r="I50" s="51">
        <v>34606</v>
      </c>
    </row>
    <row r="51" spans="5:9">
      <c r="E51" s="51" t="s">
        <v>20</v>
      </c>
      <c r="F51" s="51" t="s">
        <v>18</v>
      </c>
      <c r="G51" s="51">
        <v>107320.5</v>
      </c>
      <c r="H51" s="51">
        <v>4</v>
      </c>
      <c r="I51" s="51">
        <v>4</v>
      </c>
    </row>
    <row r="52" spans="5:9">
      <c r="E52" s="51" t="s">
        <v>21</v>
      </c>
      <c r="F52" s="51" t="s">
        <v>18</v>
      </c>
      <c r="G52" s="51">
        <v>15832.17</v>
      </c>
      <c r="H52" s="51">
        <v>12</v>
      </c>
      <c r="I52" s="51">
        <v>12</v>
      </c>
    </row>
    <row r="53" spans="5:9">
      <c r="E53" s="51" t="s">
        <v>22</v>
      </c>
      <c r="F53" s="51" t="s">
        <v>18</v>
      </c>
      <c r="G53" s="51">
        <v>28487.5</v>
      </c>
      <c r="H53" s="51">
        <v>14</v>
      </c>
      <c r="I53" s="51">
        <v>14</v>
      </c>
    </row>
    <row r="54" spans="5:9">
      <c r="E54" s="51" t="s">
        <v>23</v>
      </c>
      <c r="F54" s="51" t="s">
        <v>18</v>
      </c>
      <c r="G54" s="51">
        <v>86595.5</v>
      </c>
      <c r="H54" s="51">
        <v>4</v>
      </c>
      <c r="I54" s="51">
        <v>5</v>
      </c>
    </row>
    <row r="55" spans="5:9">
      <c r="E55" s="51" t="s">
        <v>24</v>
      </c>
      <c r="F55" s="51" t="s">
        <v>18</v>
      </c>
      <c r="G55" s="51">
        <v>65494.33</v>
      </c>
      <c r="H55" s="51">
        <v>6</v>
      </c>
      <c r="I55" s="51">
        <v>6</v>
      </c>
    </row>
    <row r="56" spans="5:9">
      <c r="E56" s="51" t="s">
        <v>32</v>
      </c>
      <c r="F56" s="51" t="s">
        <v>18</v>
      </c>
      <c r="G56" s="51">
        <v>85772.800000000003</v>
      </c>
      <c r="H56" s="51">
        <v>5</v>
      </c>
      <c r="I56" s="51">
        <v>5</v>
      </c>
    </row>
    <row r="57" spans="5:9">
      <c r="E57" s="51" t="s">
        <v>33</v>
      </c>
      <c r="F57" s="51" t="s">
        <v>18</v>
      </c>
      <c r="G57" s="51">
        <v>35650</v>
      </c>
      <c r="H57" s="51">
        <v>11</v>
      </c>
      <c r="I57" s="51">
        <v>11</v>
      </c>
    </row>
    <row r="58" spans="5:9">
      <c r="E58" s="51" t="s">
        <v>35</v>
      </c>
      <c r="F58" s="51" t="s">
        <v>18</v>
      </c>
      <c r="G58" s="51">
        <v>37536</v>
      </c>
      <c r="H58" s="51">
        <v>10</v>
      </c>
      <c r="I58" s="51">
        <v>11</v>
      </c>
    </row>
    <row r="59" spans="5:9">
      <c r="E59" s="51" t="s">
        <v>48</v>
      </c>
      <c r="F59" s="51" t="s">
        <v>18</v>
      </c>
      <c r="G59" s="51">
        <v>68864.33</v>
      </c>
      <c r="H59" s="51">
        <v>3</v>
      </c>
      <c r="I59" s="51">
        <v>3</v>
      </c>
    </row>
    <row r="60" spans="5:9">
      <c r="E60" s="51" t="s">
        <v>52</v>
      </c>
      <c r="F60" s="51" t="s">
        <v>18</v>
      </c>
      <c r="G60" s="51">
        <v>66530</v>
      </c>
      <c r="H60" s="51">
        <v>6</v>
      </c>
      <c r="I60" s="51">
        <v>6</v>
      </c>
    </row>
    <row r="61" spans="5:9">
      <c r="E61" s="51" t="s">
        <v>54</v>
      </c>
      <c r="F61" s="51" t="s">
        <v>18</v>
      </c>
      <c r="G61" s="51">
        <v>57639.33</v>
      </c>
      <c r="H61" s="51">
        <v>3</v>
      </c>
      <c r="I61" s="51">
        <v>3</v>
      </c>
    </row>
    <row r="62" spans="5:9">
      <c r="E62" s="51" t="s">
        <v>58</v>
      </c>
      <c r="F62" s="51" t="s">
        <v>18</v>
      </c>
      <c r="G62" s="51">
        <v>47321.5</v>
      </c>
      <c r="H62" s="51">
        <v>4</v>
      </c>
      <c r="I62" s="51">
        <v>4</v>
      </c>
    </row>
    <row r="63" spans="5:9">
      <c r="E63" s="51" t="s">
        <v>63</v>
      </c>
      <c r="F63" s="51" t="s">
        <v>18</v>
      </c>
      <c r="G63" s="51">
        <v>25525</v>
      </c>
      <c r="H63" s="51">
        <v>8</v>
      </c>
      <c r="I63" s="51">
        <v>8</v>
      </c>
    </row>
    <row r="64" spans="5:9">
      <c r="E64" s="51" t="s">
        <v>74</v>
      </c>
      <c r="F64" s="51" t="s">
        <v>18</v>
      </c>
      <c r="G64" s="51">
        <v>37022.6</v>
      </c>
      <c r="H64" s="51">
        <v>5</v>
      </c>
      <c r="I64" s="51">
        <v>5</v>
      </c>
    </row>
    <row r="65" spans="5:9">
      <c r="E65" s="51" t="s">
        <v>75</v>
      </c>
      <c r="F65" s="51" t="s">
        <v>18</v>
      </c>
      <c r="G65" s="51">
        <v>22783.94</v>
      </c>
      <c r="H65" s="51">
        <v>18</v>
      </c>
      <c r="I65" s="51">
        <v>17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Jiayun Tang</cp:lastModifiedBy>
  <cp:lastPrinted>2021-08-19T06:50:42Z</cp:lastPrinted>
  <dcterms:created xsi:type="dcterms:W3CDTF">2020-06-30T03:42:56Z</dcterms:created>
  <dcterms:modified xsi:type="dcterms:W3CDTF">2022-02-21T05:49:10Z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