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OneDrive\OneDrive - Golden Horse Fund Management Pte. Ltd\GHFM_Macro\Investment_Thesis\"/>
    </mc:Choice>
  </mc:AlternateContent>
  <bookViews>
    <workbookView xWindow="8175" yWindow="720" windowWidth="13695" windowHeight="14130"/>
  </bookViews>
  <sheets>
    <sheet name="Sheet1" sheetId="1" r:id="rId1"/>
    <sheet name="Sheet2" sheetId="8" r:id="rId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1" l="1"/>
  <c r="F12" i="1" l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11" i="1" l="1"/>
  <c r="C8" i="1" l="1"/>
  <c r="C2" i="1" l="1"/>
  <c r="C3" i="1"/>
</calcChain>
</file>

<file path=xl/sharedStrings.xml><?xml version="1.0" encoding="utf-8"?>
<sst xmlns="http://schemas.openxmlformats.org/spreadsheetml/2006/main" count="130" uniqueCount="79">
  <si>
    <t>Date</t>
  </si>
  <si>
    <t>Comments</t>
  </si>
  <si>
    <t>Li Xiaoman</t>
  </si>
  <si>
    <t>Approved by:</t>
  </si>
  <si>
    <t>Lawrence Chen</t>
  </si>
  <si>
    <t>Change</t>
  </si>
  <si>
    <t>Total Current value Allocation (USD)</t>
  </si>
  <si>
    <t>Subscription</t>
  </si>
  <si>
    <t>Redemption</t>
  </si>
  <si>
    <t>Current NAV</t>
  </si>
  <si>
    <t>Final NAV</t>
  </si>
  <si>
    <t>Leverage</t>
  </si>
  <si>
    <t>Leverage for Equities and Commodities</t>
  </si>
  <si>
    <t>QQQ</t>
  </si>
  <si>
    <t>HCA</t>
  </si>
  <si>
    <t>Symbol</t>
  </si>
  <si>
    <t>SecType</t>
  </si>
  <si>
    <t>STK</t>
  </si>
  <si>
    <t>FUT</t>
  </si>
  <si>
    <t>ZT</t>
  </si>
  <si>
    <t>HG</t>
  </si>
  <si>
    <t>SCI</t>
  </si>
  <si>
    <t>ZC</t>
  </si>
  <si>
    <t>RB</t>
  </si>
  <si>
    <t>AH</t>
  </si>
  <si>
    <t>Last_Price</t>
  </si>
  <si>
    <t>Old position</t>
  </si>
  <si>
    <t>New position</t>
  </si>
  <si>
    <t>Weights (%)</t>
  </si>
  <si>
    <t>Target allocation ($)</t>
  </si>
  <si>
    <t>Z3N</t>
  </si>
  <si>
    <t>3KTB</t>
  </si>
  <si>
    <t>HO</t>
  </si>
  <si>
    <t>HE</t>
  </si>
  <si>
    <t>Cash</t>
  </si>
  <si>
    <t>ZL</t>
  </si>
  <si>
    <t>XLE</t>
  </si>
  <si>
    <t>COF</t>
  </si>
  <si>
    <t>EZU</t>
  </si>
  <si>
    <t>ES Bear Put</t>
  </si>
  <si>
    <t>GS</t>
  </si>
  <si>
    <t>IPG</t>
  </si>
  <si>
    <t>Prepared and Checked by:</t>
  </si>
  <si>
    <t>Tang Jiayun</t>
  </si>
  <si>
    <t>KC</t>
  </si>
  <si>
    <t>Recommended by:</t>
  </si>
  <si>
    <t>IRM</t>
  </si>
  <si>
    <t>NUE</t>
  </si>
  <si>
    <t>EWC</t>
  </si>
  <si>
    <t>PB</t>
  </si>
  <si>
    <t>EXR</t>
  </si>
  <si>
    <t>JCI</t>
  </si>
  <si>
    <t>WAT</t>
  </si>
  <si>
    <t>CT</t>
  </si>
  <si>
    <t>PBW</t>
  </si>
  <si>
    <t>IT</t>
  </si>
  <si>
    <t>STIP</t>
  </si>
  <si>
    <t>IAU</t>
  </si>
  <si>
    <t>ZO</t>
  </si>
  <si>
    <t>TGT</t>
  </si>
  <si>
    <t>KSA</t>
  </si>
  <si>
    <t>GBX</t>
  </si>
  <si>
    <t>EXPD</t>
  </si>
  <si>
    <t>MAA</t>
  </si>
  <si>
    <t>ZB</t>
  </si>
  <si>
    <t>ZN</t>
  </si>
  <si>
    <t>BTP</t>
  </si>
  <si>
    <t>MRNA</t>
  </si>
  <si>
    <t>GBL</t>
  </si>
  <si>
    <t>KE</t>
  </si>
  <si>
    <t>SB</t>
  </si>
  <si>
    <t>OAT</t>
  </si>
  <si>
    <t>MMC</t>
  </si>
  <si>
    <t>NG</t>
  </si>
  <si>
    <t>OTIS</t>
  </si>
  <si>
    <t>CYBA</t>
  </si>
  <si>
    <t>(Not considering subscription)</t>
  </si>
  <si>
    <t>(22.7m subscription not used yet)</t>
  </si>
  <si>
    <t>CARR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</si>
</sst>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4" formatCode="_(&quot;$&quot;* #,##0.00_);_(&quot;$&quot;* \(#,##0.00\);_(&quot;$&quot;* &quot;-&quot;??_);_(@_)"/>
    <numFmt numFmtId="164" formatCode="_ &quot;¥&quot;* #,##0.00_ ;_ &quot;¥&quot;* \-#,##0.00_ ;_ &quot;¥&quot;* &quot;-&quot;??_ ;_ @_ "/>
    <numFmt numFmtId="165" formatCode="&quot;$&quot;#,##0.00"/>
    <numFmt numFmtId="166" formatCode="mm/dd/yyyy"/>
    <numFmt numFmtId="167" formatCode="\$#,##0.00"/>
    <numFmt numFmtId="168" formatCode="&quot;$&quot;#,##0"/>
    <numFmt numFmtId="169" formatCode="&quot; $&quot;* #,##0.00\ ;&quot; $&quot;* \(#,##0.00\);&quot; $&quot;* \-#\ ;@\ "/>
    <numFmt numFmtId="170" formatCode="0.000"/>
    <numFmt numFmtId="171" formatCode="_(&quot;$&quot;* #,##0.0000_);_(&quot;$&quot;* \(#,##0.0000\);_(&quot;$&quot;* &quot;-&quot;??_);_(@_)"/>
  </numFmts>
  <fonts count="18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0"/>
      <name val="Calibri"/>
      <family val="2"/>
      <charset val="1"/>
      <scheme val="minor"/>
    </font>
    <font>
      <b/>
      <sz val="10"/>
      <color theme="0"/>
      <name val="Calibri"/>
      <family val="2"/>
      <charset val="1"/>
      <scheme val="minor"/>
    </font>
    <font>
      <b/>
      <sz val="10"/>
      <color rgb="FFFFFFFF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0"/>
      <color theme="0"/>
      <name val="Calibri"/>
      <family val="2"/>
      <scheme val="minor"/>
    </font>
    <font>
      <sz val="9"/>
      <name val="Calibri"/>
      <family val="3"/>
      <charset val="134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1F4E79"/>
        <bgColor rgb="FF003366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7">
    <xf numFmtId="0" fontId="0" fillId="0" borderId="0"/>
    <xf numFmtId="44" fontId="4" fillId="0" borderId="0" applyFont="0" applyFill="0" applyBorder="0" applyAlignment="0" applyProtection="0"/>
    <xf numFmtId="0" fontId="9" fillId="0" borderId="0"/>
    <xf numFmtId="169" fontId="9" fillId="0" borderId="0" applyBorder="0" applyProtection="0"/>
    <xf numFmtId="9" fontId="9" fillId="0" borderId="0" applyBorder="0" applyProtection="0"/>
    <xf numFmtId="9" fontId="4" fillId="0" borderId="0" applyFont="0" applyFill="0" applyBorder="0" applyAlignment="0" applyProtection="0"/>
    <xf numFmtId="0" fontId="4" fillId="0" borderId="0"/>
  </cellStyleXfs>
  <cellXfs count="60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/>
    </xf>
    <xf numFmtId="0" fontId="3" fillId="0" borderId="0" xfId="0" applyFont="1" applyBorder="1"/>
    <xf numFmtId="0" fontId="3" fillId="0" borderId="2" xfId="0" applyFont="1" applyBorder="1"/>
    <xf numFmtId="0" fontId="2" fillId="0" borderId="2" xfId="0" applyFont="1" applyBorder="1"/>
    <xf numFmtId="0" fontId="2" fillId="0" borderId="0" xfId="0" applyFont="1" applyAlignment="1"/>
    <xf numFmtId="0" fontId="2" fillId="0" borderId="0" xfId="0" applyFont="1" applyBorder="1"/>
    <xf numFmtId="0" fontId="2" fillId="2" borderId="0" xfId="0" applyFont="1" applyFill="1" applyBorder="1"/>
    <xf numFmtId="0" fontId="2" fillId="0" borderId="0" xfId="0" applyFont="1" applyAlignment="1">
      <alignment horizontal="center" vertical="center"/>
    </xf>
    <xf numFmtId="0" fontId="2" fillId="2" borderId="0" xfId="0" applyFont="1" applyFill="1"/>
    <xf numFmtId="0" fontId="1" fillId="2" borderId="0" xfId="0" applyFont="1" applyFill="1" applyBorder="1" applyAlignment="1">
      <alignment horizontal="left"/>
    </xf>
    <xf numFmtId="0" fontId="6" fillId="3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168" fontId="2" fillId="2" borderId="0" xfId="0" applyNumberFormat="1" applyFont="1" applyFill="1" applyBorder="1" applyAlignment="1">
      <alignment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 wrapText="1"/>
    </xf>
    <xf numFmtId="0" fontId="0" fillId="2" borderId="1" xfId="0" applyFill="1" applyBorder="1"/>
    <xf numFmtId="44" fontId="2" fillId="2" borderId="0" xfId="1" applyNumberFormat="1" applyFont="1" applyFill="1" applyBorder="1"/>
    <xf numFmtId="44" fontId="6" fillId="3" borderId="1" xfId="1" applyNumberFormat="1" applyFont="1" applyFill="1" applyBorder="1" applyAlignment="1">
      <alignment horizontal="center" vertical="center" wrapText="1"/>
    </xf>
    <xf numFmtId="44" fontId="0" fillId="2" borderId="1" xfId="1" applyNumberFormat="1" applyFont="1" applyFill="1" applyBorder="1"/>
    <xf numFmtId="0" fontId="2" fillId="2" borderId="0" xfId="0" applyFont="1" applyFill="1" applyAlignment="1">
      <alignment vertical="center" wrapText="1"/>
    </xf>
    <xf numFmtId="0" fontId="10" fillId="3" borderId="4" xfId="0" applyFont="1" applyFill="1" applyBorder="1" applyAlignment="1">
      <alignment horizontal="center" vertical="center" wrapText="1"/>
    </xf>
    <xf numFmtId="167" fontId="8" fillId="0" borderId="1" xfId="1" applyNumberFormat="1" applyFont="1" applyBorder="1" applyAlignment="1" applyProtection="1">
      <alignment vertical="center"/>
    </xf>
    <xf numFmtId="0" fontId="7" fillId="4" borderId="4" xfId="1" applyNumberFormat="1" applyFont="1" applyFill="1" applyBorder="1" applyAlignment="1">
      <alignment horizontal="center" vertical="center" wrapText="1"/>
    </xf>
    <xf numFmtId="170" fontId="0" fillId="2" borderId="1" xfId="5" applyNumberFormat="1" applyFont="1" applyFill="1" applyBorder="1"/>
    <xf numFmtId="166" fontId="8" fillId="0" borderId="1" xfId="0" applyNumberFormat="1" applyFont="1" applyBorder="1" applyAlignment="1">
      <alignment horizontal="right" vertical="center"/>
    </xf>
    <xf numFmtId="0" fontId="2" fillId="0" borderId="0" xfId="0" applyFont="1" applyAlignment="1">
      <alignment vertical="center"/>
    </xf>
    <xf numFmtId="165" fontId="1" fillId="2" borderId="0" xfId="0" applyNumberFormat="1" applyFont="1" applyFill="1" applyBorder="1" applyAlignment="1">
      <alignment vertical="center" wrapText="1"/>
    </xf>
    <xf numFmtId="44" fontId="2" fillId="0" borderId="0" xfId="1" applyNumberFormat="1" applyFont="1" applyAlignment="1">
      <alignment vertical="center"/>
    </xf>
    <xf numFmtId="170" fontId="8" fillId="0" borderId="1" xfId="0" applyNumberFormat="1" applyFont="1" applyBorder="1" applyAlignment="1">
      <alignment vertical="center"/>
    </xf>
    <xf numFmtId="0" fontId="2" fillId="0" borderId="0" xfId="0" applyFont="1" applyBorder="1" applyAlignment="1">
      <alignment vertical="center"/>
    </xf>
    <xf numFmtId="165" fontId="2" fillId="2" borderId="0" xfId="0" applyNumberFormat="1" applyFont="1" applyFill="1" applyBorder="1" applyAlignment="1">
      <alignment vertical="center"/>
    </xf>
    <xf numFmtId="0" fontId="2" fillId="2" borderId="0" xfId="0" applyNumberFormat="1" applyFont="1" applyFill="1" applyBorder="1" applyAlignment="1">
      <alignment vertical="center"/>
    </xf>
    <xf numFmtId="44" fontId="2" fillId="0" borderId="0" xfId="1" applyNumberFormat="1" applyFont="1" applyBorder="1" applyAlignment="1">
      <alignment vertical="center"/>
    </xf>
    <xf numFmtId="167" fontId="8" fillId="0" borderId="1" xfId="3" applyNumberFormat="1" applyFont="1" applyBorder="1" applyAlignment="1" applyProtection="1">
      <alignment vertical="center"/>
    </xf>
    <xf numFmtId="0" fontId="2" fillId="2" borderId="0" xfId="0" applyFont="1" applyFill="1" applyBorder="1" applyAlignment="1">
      <alignment vertical="center"/>
    </xf>
    <xf numFmtId="171" fontId="2" fillId="0" borderId="0" xfId="1" applyNumberFormat="1" applyFont="1" applyAlignment="1">
      <alignment vertical="center"/>
    </xf>
    <xf numFmtId="10" fontId="2" fillId="0" borderId="0" xfId="5" applyNumberFormat="1" applyFont="1" applyBorder="1" applyAlignment="1">
      <alignment vertical="center"/>
    </xf>
    <xf numFmtId="170" fontId="1" fillId="0" borderId="1" xfId="0" applyNumberFormat="1" applyFont="1" applyBorder="1" applyAlignment="1">
      <alignment vertical="center"/>
    </xf>
    <xf numFmtId="44" fontId="0" fillId="2" borderId="1" xfId="1" applyFont="1" applyFill="1" applyBorder="1"/>
    <xf numFmtId="170" fontId="2" fillId="0" borderId="0" xfId="0" applyNumberFormat="1" applyFont="1" applyAlignment="1">
      <alignment vertical="center"/>
    </xf>
    <xf numFmtId="170" fontId="0" fillId="0" borderId="0" xfId="0" applyNumberFormat="1"/>
    <xf numFmtId="0" fontId="0" fillId="2" borderId="0" xfId="0" applyFill="1" applyBorder="1"/>
    <xf numFmtId="170" fontId="4" fillId="2" borderId="1" xfId="5" applyNumberFormat="1" applyFont="1" applyFill="1" applyBorder="1"/>
    <xf numFmtId="170" fontId="2" fillId="0" borderId="0" xfId="0" applyNumberFormat="1" applyFont="1"/>
    <xf numFmtId="44" fontId="0" fillId="0" borderId="0" xfId="0" applyNumberFormat="1"/>
    <xf numFmtId="0" fontId="12" fillId="2" borderId="0" xfId="0" applyFont="1" applyFill="1"/>
    <xf numFmtId="0" fontId="13" fillId="2" borderId="0" xfId="0" applyFont="1" applyFill="1"/>
    <xf numFmtId="0" fontId="14" fillId="2" borderId="0" xfId="0" applyFont="1" applyFill="1"/>
    <xf numFmtId="0" fontId="0" fillId="0" borderId="0" xfId="0" applyAlignment="1">
      <alignment vertical="center"/>
    </xf>
    <xf numFmtId="164" fontId="2" fillId="0" borderId="0" xfId="0" applyNumberFormat="1" applyFont="1"/>
    <xf numFmtId="0" fontId="15" fillId="2" borderId="0" xfId="0" applyFont="1" applyFill="1"/>
    <xf numFmtId="0" fontId="16" fillId="2" borderId="0" xfId="0" applyFont="1" applyFill="1"/>
    <xf numFmtId="170" fontId="2" fillId="0" borderId="0" xfId="0" applyNumberFormat="1" applyFont="1" applyFill="1" applyBorder="1" applyAlignment="1">
      <alignment vertical="center"/>
    </xf>
    <xf numFmtId="170" fontId="2" fillId="0" borderId="0" xfId="0" applyNumberFormat="1" applyFont="1" applyBorder="1" applyAlignment="1">
      <alignment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vertical="center" wrapText="1"/>
    </xf>
    <xf numFmtId="0" fontId="17" fillId="0" borderId="1" xfId="0" applyFont="1" applyBorder="1" applyAlignment="1">
      <alignment vertical="center" wrapText="1"/>
    </xf>
  </cellXfs>
  <cellStyles count="7">
    <cellStyle name="Currency" xfId="1" builtinId="4"/>
    <cellStyle name="Currency 2" xfId="3"/>
    <cellStyle name="Normal" xfId="0" builtinId="0"/>
    <cellStyle name="Normal 2" xfId="2"/>
    <cellStyle name="Normal 4" xfId="6"/>
    <cellStyle name="Percent" xfId="5" builtinId="5"/>
    <cellStyle name="Percent 2" xfId="4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</dxf>
    <dxf>
      <numFmt numFmtId="34" formatCode="_(&quot;$&quot;* #,##0.00_);_(&quot;$&quot;* \(#,##0.00\);_(&quot;$&quot;* &quot;-&quot;??_);_(@_)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</font>
      <numFmt numFmtId="170" formatCode="0.000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numFmt numFmtId="0" formatCode="General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0"/>
        <name val="Calibri"/>
      </font>
      <numFmt numFmtId="165" formatCode="&quot;$&quot;#,##0.00"/>
      <fill>
        <patternFill patternType="solid">
          <fgColor indexed="64"/>
          <bgColor theme="0"/>
        </patternFill>
      </fill>
      <alignment horizontal="general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rgb="FF000000"/>
        <name val="Calibri"/>
        <scheme val="none"/>
      </font>
      <numFmt numFmtId="167" formatCode="\$#,##0.00"/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name val="Calibri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rgb="FF000000"/>
        <name val="Calibri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rgb="FF000000"/>
        <name val="Calibri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scheme val="minor"/>
      </font>
      <fill>
        <patternFill patternType="solid">
          <fgColor indexed="64"/>
          <bgColor theme="4" tint="-0.49998474074526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438979</xdr:colOff>
      <xdr:row>2</xdr:row>
      <xdr:rowOff>57978</xdr:rowOff>
    </xdr:from>
    <xdr:to>
      <xdr:col>8</xdr:col>
      <xdr:colOff>1175026</xdr:colOff>
      <xdr:row>4</xdr:row>
      <xdr:rowOff>145804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59457" y="438978"/>
          <a:ext cx="2872960" cy="60580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10:I63" totalsRowShown="0" headerRowDxfId="13" dataDxfId="11" headerRowBorderDxfId="12" tableBorderDxfId="10" totalsRowBorderDxfId="9">
  <autoFilter ref="A10:I63"/>
  <tableColumns count="9">
    <tableColumn id="1" name="Symbol" dataDxfId="8"/>
    <tableColumn id="2" name="SecType" dataDxfId="7"/>
    <tableColumn id="5" name="Last_Price" dataDxfId="6" dataCellStyle="Currency"/>
    <tableColumn id="12" name="Old position" dataDxfId="5" dataCellStyle="Currency"/>
    <tableColumn id="13" name="New position" dataDxfId="4" dataCellStyle="Currency"/>
    <tableColumn id="7" name="Change" dataDxfId="3">
      <calculatedColumnFormula>ROUND(Table1[[#This Row],[New position]]-Table1[[#This Row],[Old position]], -2)</calculatedColumnFormula>
    </tableColumn>
    <tableColumn id="4" name="Weights (%)" dataDxfId="2"/>
    <tableColumn id="3" name="Target allocation ($)" dataDxfId="1" dataCellStyle="Currency"/>
    <tableColumn id="8" name="Comments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5"/>
  <sheetViews>
    <sheetView tabSelected="1" zoomScale="91" zoomScaleNormal="91" workbookViewId="0">
      <selection activeCell="A8" sqref="A8:B8"/>
    </sheetView>
  </sheetViews>
  <sheetFormatPr defaultColWidth="9.140625" defaultRowHeight="15"/>
  <cols>
    <col min="1" max="2" width="11.28515625" style="1" customWidth="1"/>
    <col min="3" max="3" width="15.42578125" style="1" customWidth="1"/>
    <col min="4" max="4" width="11.7109375" customWidth="1"/>
    <col min="5" max="5" width="12.140625" customWidth="1"/>
    <col min="7" max="7" width="11.140625" style="1" customWidth="1"/>
    <col min="8" max="8" width="20.85546875" customWidth="1"/>
    <col min="9" max="9" width="22.140625" customWidth="1"/>
    <col min="10" max="10" width="16.28515625" customWidth="1"/>
    <col min="11" max="11" width="15.42578125" style="1" bestFit="1" customWidth="1"/>
    <col min="12" max="16384" width="9.140625" style="1"/>
  </cols>
  <sheetData>
    <row r="1" spans="1:13" s="28" customFormat="1" ht="12.75">
      <c r="A1" s="57" t="s">
        <v>0</v>
      </c>
      <c r="B1" s="57"/>
      <c r="C1" s="27">
        <v>44449</v>
      </c>
      <c r="E1" s="29"/>
      <c r="F1" s="29"/>
      <c r="H1" s="30"/>
    </row>
    <row r="2" spans="1:13" s="28" customFormat="1" ht="12.75">
      <c r="A2" s="57" t="s">
        <v>11</v>
      </c>
      <c r="B2" s="57"/>
      <c r="C2" s="31">
        <f>C8/C7</f>
        <v>2.4231658459305323</v>
      </c>
      <c r="D2" s="55">
        <v>5.4476139610135288</v>
      </c>
      <c r="E2" s="33" t="s">
        <v>76</v>
      </c>
      <c r="F2" s="34"/>
      <c r="H2" s="35"/>
    </row>
    <row r="3" spans="1:13" s="28" customFormat="1" ht="27.75" customHeight="1">
      <c r="A3" s="58" t="s">
        <v>12</v>
      </c>
      <c r="B3" s="58"/>
      <c r="C3" s="40">
        <f>(C8-SUM(H36:H47))/C7</f>
        <v>1.166709170318496</v>
      </c>
      <c r="D3" s="56">
        <v>2.6229245411920346</v>
      </c>
      <c r="E3" s="33" t="s">
        <v>76</v>
      </c>
      <c r="F3" s="34"/>
      <c r="H3" s="35"/>
    </row>
    <row r="4" spans="1:13" s="28" customFormat="1" ht="12.75">
      <c r="A4" s="57" t="s">
        <v>9</v>
      </c>
      <c r="B4" s="57"/>
      <c r="C4" s="36">
        <v>18187075</v>
      </c>
      <c r="D4" s="32"/>
      <c r="E4" s="37"/>
      <c r="F4" s="37"/>
      <c r="H4" s="35"/>
    </row>
    <row r="5" spans="1:13" s="28" customFormat="1" ht="12.75">
      <c r="A5" s="57" t="s">
        <v>7</v>
      </c>
      <c r="B5" s="57"/>
      <c r="C5" s="36">
        <v>0</v>
      </c>
      <c r="D5" s="32"/>
      <c r="E5" s="32"/>
      <c r="F5" s="37"/>
      <c r="H5" s="35"/>
    </row>
    <row r="6" spans="1:13" s="28" customFormat="1" ht="12.75">
      <c r="A6" s="57" t="s">
        <v>8</v>
      </c>
      <c r="B6" s="57"/>
      <c r="C6" s="36">
        <v>0</v>
      </c>
      <c r="D6" s="32"/>
      <c r="E6" s="37"/>
      <c r="F6" s="37"/>
      <c r="H6" s="35"/>
    </row>
    <row r="7" spans="1:13" s="28" customFormat="1" ht="12.75">
      <c r="A7" s="57" t="s">
        <v>10</v>
      </c>
      <c r="B7" s="57"/>
      <c r="C7" s="36">
        <f>C4+C5-C6+22700000</f>
        <v>40887075</v>
      </c>
      <c r="D7" s="32"/>
      <c r="E7" s="37"/>
      <c r="F7" s="37"/>
      <c r="G7" s="42"/>
      <c r="H7" s="39"/>
    </row>
    <row r="8" spans="1:13" s="28" customFormat="1" ht="12" customHeight="1">
      <c r="A8" s="59" t="s">
        <v>6</v>
      </c>
      <c r="B8" s="59"/>
      <c r="C8" s="24">
        <f>SUM(Table1[Target allocation ($)])</f>
        <v>99076163.680000126</v>
      </c>
      <c r="D8" s="32"/>
      <c r="E8" s="37" t="s">
        <v>77</v>
      </c>
      <c r="F8" s="37"/>
      <c r="H8" s="35"/>
      <c r="J8" s="38"/>
    </row>
    <row r="9" spans="1:13" s="14" customFormat="1" ht="2.25" customHeight="1">
      <c r="A9" s="12"/>
      <c r="B9" s="12"/>
      <c r="C9" s="9"/>
      <c r="D9" s="8"/>
      <c r="E9" s="8"/>
      <c r="F9" s="8"/>
      <c r="G9" s="9"/>
      <c r="H9" s="19"/>
      <c r="I9" s="1"/>
    </row>
    <row r="10" spans="1:13" s="2" customFormat="1" ht="12.75">
      <c r="A10" s="16" t="s">
        <v>15</v>
      </c>
      <c r="B10" s="17" t="s">
        <v>16</v>
      </c>
      <c r="C10" s="25" t="s">
        <v>25</v>
      </c>
      <c r="D10" s="17" t="s">
        <v>26</v>
      </c>
      <c r="E10" s="13" t="s">
        <v>27</v>
      </c>
      <c r="F10" s="13" t="s">
        <v>5</v>
      </c>
      <c r="G10" s="17" t="s">
        <v>28</v>
      </c>
      <c r="H10" s="20" t="s">
        <v>29</v>
      </c>
      <c r="I10" s="23" t="s">
        <v>1</v>
      </c>
    </row>
    <row r="11" spans="1:13" s="2" customFormat="1">
      <c r="A11" s="18" t="s">
        <v>14</v>
      </c>
      <c r="B11" s="18" t="s">
        <v>17</v>
      </c>
      <c r="C11" s="41">
        <v>258.26</v>
      </c>
      <c r="D11" s="18">
        <v>1377</v>
      </c>
      <c r="E11" s="18">
        <v>1409</v>
      </c>
      <c r="F11" s="18">
        <f>Table1[[#This Row],[New position]]-Table1[[#This Row],[Old position]]</f>
        <v>32</v>
      </c>
      <c r="G11" s="26">
        <v>0.29799999999999999</v>
      </c>
      <c r="H11" s="21">
        <v>363890.94</v>
      </c>
      <c r="I11" s="22"/>
      <c r="J11"/>
      <c r="L11"/>
    </row>
    <row r="12" spans="1:13">
      <c r="A12" s="18" t="s">
        <v>37</v>
      </c>
      <c r="B12" s="18" t="s">
        <v>17</v>
      </c>
      <c r="C12" s="41">
        <v>155.78</v>
      </c>
      <c r="D12" s="18">
        <v>1094</v>
      </c>
      <c r="E12" s="18">
        <v>1168</v>
      </c>
      <c r="F12" s="18">
        <f>Table1[[#This Row],[New position]]-Table1[[#This Row],[Old position]]</f>
        <v>74</v>
      </c>
      <c r="G12" s="26">
        <v>0.14899999999999999</v>
      </c>
      <c r="H12" s="21">
        <v>181945.47</v>
      </c>
      <c r="I12" s="11"/>
      <c r="L12"/>
      <c r="M12" s="2"/>
    </row>
    <row r="13" spans="1:13">
      <c r="A13" s="18" t="s">
        <v>40</v>
      </c>
      <c r="B13" s="18" t="s">
        <v>17</v>
      </c>
      <c r="C13" s="41">
        <v>405.55</v>
      </c>
      <c r="D13" s="18">
        <v>841</v>
      </c>
      <c r="E13" s="18">
        <v>897</v>
      </c>
      <c r="F13" s="18">
        <f>Table1[[#This Row],[New position]]-Table1[[#This Row],[Old position]]</f>
        <v>56</v>
      </c>
      <c r="G13" s="26">
        <v>0.29799999999999999</v>
      </c>
      <c r="H13" s="21">
        <v>363890.94</v>
      </c>
      <c r="I13" s="11"/>
      <c r="L13"/>
      <c r="M13" s="2"/>
    </row>
    <row r="14" spans="1:13">
      <c r="A14" s="18" t="s">
        <v>41</v>
      </c>
      <c r="B14" s="18" t="s">
        <v>17</v>
      </c>
      <c r="C14" s="41">
        <v>36.82</v>
      </c>
      <c r="D14" s="18">
        <v>9366</v>
      </c>
      <c r="E14" s="18">
        <v>9883</v>
      </c>
      <c r="F14" s="18">
        <f>Table1[[#This Row],[New position]]-Table1[[#This Row],[Old position]]</f>
        <v>517</v>
      </c>
      <c r="G14" s="26">
        <v>0.29799999999999999</v>
      </c>
      <c r="H14" s="21">
        <v>363890.94</v>
      </c>
      <c r="I14" s="11"/>
      <c r="L14"/>
      <c r="M14" s="2"/>
    </row>
    <row r="15" spans="1:13">
      <c r="A15" s="18" t="s">
        <v>46</v>
      </c>
      <c r="B15" s="18" t="s">
        <v>17</v>
      </c>
      <c r="C15" s="41">
        <v>47.82</v>
      </c>
      <c r="D15" s="18">
        <v>7195</v>
      </c>
      <c r="E15" s="18">
        <v>7610</v>
      </c>
      <c r="F15" s="18">
        <f>Table1[[#This Row],[New position]]-Table1[[#This Row],[Old position]]</f>
        <v>415</v>
      </c>
      <c r="G15" s="26">
        <v>0.29799999999999999</v>
      </c>
      <c r="H15" s="21">
        <v>363890.94</v>
      </c>
      <c r="I15" s="11"/>
      <c r="L15"/>
      <c r="M15" s="2"/>
    </row>
    <row r="16" spans="1:13">
      <c r="A16" s="18" t="s">
        <v>47</v>
      </c>
      <c r="B16" s="18" t="s">
        <v>17</v>
      </c>
      <c r="C16" s="41">
        <v>112.57</v>
      </c>
      <c r="D16" s="18">
        <v>2993</v>
      </c>
      <c r="E16" s="18">
        <v>3233</v>
      </c>
      <c r="F16" s="18">
        <f>Table1[[#This Row],[New position]]-Table1[[#This Row],[Old position]]</f>
        <v>240</v>
      </c>
      <c r="G16" s="26">
        <v>0.29799999999999999</v>
      </c>
      <c r="H16" s="21">
        <v>363890.94</v>
      </c>
      <c r="I16" s="11"/>
      <c r="L16"/>
      <c r="M16" s="2"/>
    </row>
    <row r="17" spans="1:13">
      <c r="A17" s="18" t="s">
        <v>50</v>
      </c>
      <c r="B17" s="18" t="s">
        <v>17</v>
      </c>
      <c r="C17" s="41">
        <v>187.14</v>
      </c>
      <c r="D17" s="18">
        <v>1774</v>
      </c>
      <c r="E17" s="18">
        <v>1944</v>
      </c>
      <c r="F17" s="18">
        <f>Table1[[#This Row],[New position]]-Table1[[#This Row],[Old position]]</f>
        <v>170</v>
      </c>
      <c r="G17" s="26">
        <v>0.29799999999999999</v>
      </c>
      <c r="H17" s="21">
        <v>363890.94</v>
      </c>
      <c r="I17" s="11"/>
      <c r="L17"/>
      <c r="M17" s="2"/>
    </row>
    <row r="18" spans="1:13">
      <c r="A18" s="18" t="s">
        <v>51</v>
      </c>
      <c r="B18" s="18" t="s">
        <v>17</v>
      </c>
      <c r="C18" s="41">
        <v>75.63</v>
      </c>
      <c r="D18" s="18">
        <v>4682</v>
      </c>
      <c r="E18" s="18">
        <v>4811</v>
      </c>
      <c r="F18" s="18">
        <f>Table1[[#This Row],[New position]]-Table1[[#This Row],[Old position]]</f>
        <v>129</v>
      </c>
      <c r="G18" s="26">
        <v>0.29799999999999999</v>
      </c>
      <c r="H18" s="21">
        <v>363890.94</v>
      </c>
      <c r="I18" s="11"/>
      <c r="L18"/>
      <c r="M18" s="2"/>
    </row>
    <row r="19" spans="1:13">
      <c r="A19" s="18" t="s">
        <v>52</v>
      </c>
      <c r="B19" s="18" t="s">
        <v>17</v>
      </c>
      <c r="C19" s="41">
        <v>422.02</v>
      </c>
      <c r="D19" s="18">
        <v>804</v>
      </c>
      <c r="E19" s="18">
        <v>862</v>
      </c>
      <c r="F19" s="18">
        <f>Table1[[#This Row],[New position]]-Table1[[#This Row],[Old position]]</f>
        <v>58</v>
      </c>
      <c r="G19" s="26">
        <v>0.29799999999999999</v>
      </c>
      <c r="H19" s="21">
        <v>363890.94</v>
      </c>
      <c r="I19" s="11"/>
      <c r="L19"/>
      <c r="M19" s="2"/>
    </row>
    <row r="20" spans="1:13">
      <c r="A20" s="18" t="s">
        <v>55</v>
      </c>
      <c r="B20" s="18" t="s">
        <v>17</v>
      </c>
      <c r="C20" s="41">
        <v>315.87</v>
      </c>
      <c r="D20" s="18">
        <v>1125</v>
      </c>
      <c r="E20" s="18">
        <v>1152</v>
      </c>
      <c r="F20" s="18">
        <f>Table1[[#This Row],[New position]]-Table1[[#This Row],[Old position]]</f>
        <v>27</v>
      </c>
      <c r="G20" s="26">
        <v>0.29799999999999999</v>
      </c>
      <c r="H20" s="21">
        <v>363890.94</v>
      </c>
      <c r="I20" s="50"/>
      <c r="L20"/>
      <c r="M20" s="2"/>
    </row>
    <row r="21" spans="1:13">
      <c r="A21" s="18" t="s">
        <v>59</v>
      </c>
      <c r="B21" s="18" t="s">
        <v>17</v>
      </c>
      <c r="C21" s="41">
        <v>245.44</v>
      </c>
      <c r="D21" s="18">
        <v>707</v>
      </c>
      <c r="E21" s="18">
        <v>741</v>
      </c>
      <c r="F21" s="18">
        <f>Table1[[#This Row],[New position]]-Table1[[#This Row],[Old position]]</f>
        <v>34</v>
      </c>
      <c r="G21" s="26">
        <v>0.14899999999999999</v>
      </c>
      <c r="H21" s="21">
        <v>181945.47</v>
      </c>
      <c r="I21" s="11"/>
      <c r="L21"/>
      <c r="M21" s="2"/>
    </row>
    <row r="22" spans="1:13">
      <c r="A22" s="18" t="s">
        <v>62</v>
      </c>
      <c r="B22" s="18" t="s">
        <v>17</v>
      </c>
      <c r="C22" s="41">
        <v>123.45</v>
      </c>
      <c r="D22" s="18">
        <v>1396</v>
      </c>
      <c r="E22" s="18">
        <v>1474</v>
      </c>
      <c r="F22" s="18">
        <f>Table1[[#This Row],[New position]]-Table1[[#This Row],[Old position]]</f>
        <v>78</v>
      </c>
      <c r="G22" s="26">
        <v>0.14899999999999999</v>
      </c>
      <c r="H22" s="21">
        <v>181945.47</v>
      </c>
      <c r="I22" s="11"/>
      <c r="L22"/>
      <c r="M22" s="2"/>
    </row>
    <row r="23" spans="1:13">
      <c r="A23" s="18" t="s">
        <v>63</v>
      </c>
      <c r="B23" s="18" t="s">
        <v>17</v>
      </c>
      <c r="C23" s="41">
        <v>191.86</v>
      </c>
      <c r="D23" s="18">
        <v>1774</v>
      </c>
      <c r="E23" s="18">
        <v>1897</v>
      </c>
      <c r="F23" s="18">
        <f>Table1[[#This Row],[New position]]-Table1[[#This Row],[Old position]]</f>
        <v>123</v>
      </c>
      <c r="G23" s="26">
        <v>0.29799999999999999</v>
      </c>
      <c r="H23" s="21">
        <v>363890.94</v>
      </c>
      <c r="I23" s="11"/>
      <c r="L23"/>
      <c r="M23" s="2"/>
    </row>
    <row r="24" spans="1:13">
      <c r="A24" s="18" t="s">
        <v>67</v>
      </c>
      <c r="B24" s="18" t="s">
        <v>17</v>
      </c>
      <c r="C24" s="41">
        <v>460.25</v>
      </c>
      <c r="D24" s="18">
        <v>794</v>
      </c>
      <c r="E24" s="18">
        <v>791</v>
      </c>
      <c r="F24" s="18">
        <f>Table1[[#This Row],[New position]]-Table1[[#This Row],[Old position]]</f>
        <v>-3</v>
      </c>
      <c r="G24" s="26">
        <v>0.29799999999999999</v>
      </c>
      <c r="H24" s="21">
        <v>363890.94</v>
      </c>
      <c r="I24" s="53"/>
      <c r="L24"/>
      <c r="M24" s="2"/>
    </row>
    <row r="25" spans="1:13">
      <c r="A25" s="18" t="s">
        <v>72</v>
      </c>
      <c r="B25" s="18" t="s">
        <v>17</v>
      </c>
      <c r="C25" s="41">
        <v>160.29</v>
      </c>
      <c r="D25" s="18">
        <v>2201</v>
      </c>
      <c r="E25" s="18">
        <v>2270</v>
      </c>
      <c r="F25" s="18">
        <f>Table1[[#This Row],[New position]]-Table1[[#This Row],[Old position]]</f>
        <v>69</v>
      </c>
      <c r="G25" s="26">
        <v>0.29799999999999999</v>
      </c>
      <c r="H25" s="21">
        <v>363890.94</v>
      </c>
      <c r="I25" s="11"/>
      <c r="L25"/>
      <c r="M25" s="2"/>
    </row>
    <row r="26" spans="1:13">
      <c r="A26" s="18" t="s">
        <v>74</v>
      </c>
      <c r="B26" s="18" t="s">
        <v>17</v>
      </c>
      <c r="C26" s="41">
        <v>90.48</v>
      </c>
      <c r="D26" s="18">
        <v>1901</v>
      </c>
      <c r="E26" s="18">
        <v>2011</v>
      </c>
      <c r="F26" s="18">
        <f>Table1[[#This Row],[New position]]-Table1[[#This Row],[Old position]]</f>
        <v>110</v>
      </c>
      <c r="G26" s="26">
        <v>0.14899999999999999</v>
      </c>
      <c r="H26" s="21">
        <v>181945.47</v>
      </c>
      <c r="I26" s="11"/>
      <c r="L26"/>
      <c r="M26" s="2"/>
    </row>
    <row r="27" spans="1:13">
      <c r="A27" s="18" t="s">
        <v>78</v>
      </c>
      <c r="B27" s="18" t="s">
        <v>17</v>
      </c>
      <c r="C27" s="41">
        <v>56.73</v>
      </c>
      <c r="D27" s="18">
        <v>6009</v>
      </c>
      <c r="E27" s="18">
        <v>6414</v>
      </c>
      <c r="F27" s="18">
        <f>Table1[[#This Row],[New position]]-Table1[[#This Row],[Old position]]</f>
        <v>405</v>
      </c>
      <c r="G27" s="26">
        <v>0.29799999999999999</v>
      </c>
      <c r="H27" s="21">
        <v>363890.94</v>
      </c>
      <c r="I27" s="11"/>
      <c r="L27"/>
      <c r="M27" s="2"/>
    </row>
    <row r="28" spans="1:13">
      <c r="A28" s="18" t="s">
        <v>13</v>
      </c>
      <c r="B28" s="18" t="s">
        <v>17</v>
      </c>
      <c r="C28" s="41">
        <v>380.66</v>
      </c>
      <c r="D28" s="18">
        <v>83324</v>
      </c>
      <c r="E28" s="18">
        <v>87303</v>
      </c>
      <c r="F28" s="18">
        <f>Table1[[#This Row],[New position]]-Table1[[#This Row],[Old position]]</f>
        <v>3979</v>
      </c>
      <c r="G28" s="26">
        <v>27.17</v>
      </c>
      <c r="H28" s="21">
        <v>33232722.170000002</v>
      </c>
      <c r="I28" s="11"/>
      <c r="L28"/>
      <c r="M28" s="2"/>
    </row>
    <row r="29" spans="1:13">
      <c r="A29" s="18" t="s">
        <v>36</v>
      </c>
      <c r="B29" s="18" t="s">
        <v>17</v>
      </c>
      <c r="C29" s="41">
        <v>48.42</v>
      </c>
      <c r="D29" s="18">
        <v>11746</v>
      </c>
      <c r="E29" s="18">
        <v>12154</v>
      </c>
      <c r="F29" s="18">
        <f>Table1[[#This Row],[New position]]-Table1[[#This Row],[Old position]]</f>
        <v>408</v>
      </c>
      <c r="G29" s="26">
        <v>0.48099999999999998</v>
      </c>
      <c r="H29" s="21">
        <v>588512.56000000006</v>
      </c>
      <c r="I29" s="49"/>
      <c r="L29"/>
      <c r="M29" s="2"/>
    </row>
    <row r="30" spans="1:13">
      <c r="A30" s="18" t="s">
        <v>54</v>
      </c>
      <c r="B30" s="18" t="s">
        <v>17</v>
      </c>
      <c r="C30" s="41">
        <v>80.91</v>
      </c>
      <c r="D30" s="18">
        <v>6864</v>
      </c>
      <c r="E30" s="18">
        <v>7274</v>
      </c>
      <c r="F30" s="18">
        <f>Table1[[#This Row],[New position]]-Table1[[#This Row],[Old position]]</f>
        <v>410</v>
      </c>
      <c r="G30" s="26">
        <v>0.48099999999999998</v>
      </c>
      <c r="H30" s="21">
        <v>588512.56000000006</v>
      </c>
      <c r="I30" s="11"/>
      <c r="L30"/>
      <c r="M30" s="2"/>
    </row>
    <row r="31" spans="1:13">
      <c r="A31" s="18">
        <v>2823</v>
      </c>
      <c r="B31" s="18" t="s">
        <v>17</v>
      </c>
      <c r="C31" s="41">
        <v>2.36</v>
      </c>
      <c r="D31" s="18">
        <v>238500</v>
      </c>
      <c r="E31" s="18">
        <v>249300</v>
      </c>
      <c r="F31" s="18">
        <f>Table1[[#This Row],[New position]]-Table1[[#This Row],[Old position]]</f>
        <v>10800</v>
      </c>
      <c r="G31" s="26">
        <v>0.48099999999999998</v>
      </c>
      <c r="H31" s="21">
        <v>588512.56000000006</v>
      </c>
      <c r="I31" s="11"/>
      <c r="L31"/>
      <c r="M31" s="2"/>
    </row>
    <row r="32" spans="1:13">
      <c r="A32" s="18">
        <v>2800</v>
      </c>
      <c r="B32" s="18" t="s">
        <v>17</v>
      </c>
      <c r="C32" s="41">
        <v>3.45</v>
      </c>
      <c r="D32" s="18">
        <v>164000</v>
      </c>
      <c r="E32" s="18">
        <v>170500</v>
      </c>
      <c r="F32" s="18">
        <f>Table1[[#This Row],[New position]]-Table1[[#This Row],[Old position]]</f>
        <v>6500</v>
      </c>
      <c r="G32" s="26">
        <v>0.48099999999999998</v>
      </c>
      <c r="H32" s="21">
        <v>588512.56000000006</v>
      </c>
      <c r="I32" s="11"/>
      <c r="L32"/>
      <c r="M32" s="2"/>
    </row>
    <row r="33" spans="1:13">
      <c r="A33" s="18" t="s">
        <v>38</v>
      </c>
      <c r="B33" s="18" t="s">
        <v>17</v>
      </c>
      <c r="C33" s="41">
        <v>50.87</v>
      </c>
      <c r="D33" s="18">
        <v>10963</v>
      </c>
      <c r="E33" s="18">
        <v>11569</v>
      </c>
      <c r="F33" s="18">
        <f>Table1[[#This Row],[New position]]-Table1[[#This Row],[Old position]]</f>
        <v>606</v>
      </c>
      <c r="G33" s="26">
        <v>0.48099999999999998</v>
      </c>
      <c r="H33" s="21">
        <v>588512.56000000006</v>
      </c>
      <c r="I33" s="48"/>
      <c r="K33" s="52"/>
      <c r="L33"/>
      <c r="M33" s="2"/>
    </row>
    <row r="34" spans="1:13">
      <c r="A34" s="18" t="s">
        <v>48</v>
      </c>
      <c r="B34" s="18" t="s">
        <v>17</v>
      </c>
      <c r="C34" s="41">
        <v>37.5</v>
      </c>
      <c r="D34" s="18">
        <v>14974</v>
      </c>
      <c r="E34" s="18">
        <v>15694</v>
      </c>
      <c r="F34" s="18">
        <f>Table1[[#This Row],[New position]]-Table1[[#This Row],[Old position]]</f>
        <v>720</v>
      </c>
      <c r="G34" s="26">
        <v>0.48099999999999998</v>
      </c>
      <c r="H34" s="21">
        <v>588512.56000000006</v>
      </c>
      <c r="I34" s="11"/>
      <c r="L34"/>
      <c r="M34" s="2"/>
    </row>
    <row r="35" spans="1:13">
      <c r="A35" s="18" t="s">
        <v>60</v>
      </c>
      <c r="B35" s="18" t="s">
        <v>17</v>
      </c>
      <c r="C35" s="41">
        <v>41.71</v>
      </c>
      <c r="D35" s="18">
        <v>13547</v>
      </c>
      <c r="E35" s="18">
        <v>14110</v>
      </c>
      <c r="F35" s="18">
        <f>Table1[[#This Row],[New position]]-Table1[[#This Row],[Old position]]</f>
        <v>563</v>
      </c>
      <c r="G35" s="26">
        <v>0.48099999999999998</v>
      </c>
      <c r="H35" s="21">
        <v>588512.56000000006</v>
      </c>
      <c r="I35" s="50"/>
      <c r="L35"/>
      <c r="M35" s="2"/>
    </row>
    <row r="36" spans="1:13">
      <c r="A36" s="18" t="s">
        <v>56</v>
      </c>
      <c r="B36" s="18" t="s">
        <v>17</v>
      </c>
      <c r="C36" s="41">
        <v>106.05</v>
      </c>
      <c r="D36" s="18">
        <v>55325</v>
      </c>
      <c r="E36" s="18">
        <v>57669</v>
      </c>
      <c r="F36" s="18">
        <f>Table1[[#This Row],[New position]]-Table1[[#This Row],[Old position]]</f>
        <v>2344</v>
      </c>
      <c r="G36" s="26">
        <v>5</v>
      </c>
      <c r="H36" s="21">
        <v>6115814.0899999999</v>
      </c>
      <c r="I36" s="11"/>
      <c r="L36"/>
      <c r="M36" s="2"/>
    </row>
    <row r="37" spans="1:13">
      <c r="A37" s="18" t="s">
        <v>65</v>
      </c>
      <c r="B37" s="18" t="s">
        <v>18</v>
      </c>
      <c r="C37" s="41">
        <v>133302.20000000001</v>
      </c>
      <c r="D37" s="18">
        <v>44</v>
      </c>
      <c r="E37" s="18">
        <v>28</v>
      </c>
      <c r="F37" s="18">
        <f>Table1[[#This Row],[New position]]-Table1[[#This Row],[Old position]]</f>
        <v>-16</v>
      </c>
      <c r="G37" s="26">
        <v>3</v>
      </c>
      <c r="H37" s="21">
        <v>3669488.45</v>
      </c>
      <c r="I37" s="11"/>
      <c r="L37"/>
      <c r="M37" s="2"/>
    </row>
    <row r="38" spans="1:13" ht="14.25" customHeight="1">
      <c r="A38" s="18" t="s">
        <v>64</v>
      </c>
      <c r="B38" s="18" t="s">
        <v>18</v>
      </c>
      <c r="C38" s="41">
        <v>162991.10999999999</v>
      </c>
      <c r="D38" s="18">
        <v>36</v>
      </c>
      <c r="E38" s="18">
        <v>23</v>
      </c>
      <c r="F38" s="18">
        <f>Table1[[#This Row],[New position]]-Table1[[#This Row],[Old position]]</f>
        <v>-13</v>
      </c>
      <c r="G38" s="26">
        <v>3</v>
      </c>
      <c r="H38" s="21">
        <v>3669488.45</v>
      </c>
      <c r="I38" s="11"/>
      <c r="L38"/>
      <c r="M38" s="2"/>
    </row>
    <row r="39" spans="1:13" ht="14.25" customHeight="1">
      <c r="A39" s="18" t="s">
        <v>19</v>
      </c>
      <c r="B39" s="18" t="s">
        <v>18</v>
      </c>
      <c r="C39" s="41">
        <v>220283.74</v>
      </c>
      <c r="D39" s="18">
        <v>27</v>
      </c>
      <c r="E39" s="18">
        <v>28</v>
      </c>
      <c r="F39" s="18">
        <f>Table1[[#This Row],[New position]]-Table1[[#This Row],[Old position]]</f>
        <v>1</v>
      </c>
      <c r="G39" s="26">
        <v>5</v>
      </c>
      <c r="H39" s="21">
        <v>6115814.0899999999</v>
      </c>
      <c r="I39" s="11"/>
      <c r="L39"/>
      <c r="M39" s="2"/>
    </row>
    <row r="40" spans="1:13" ht="14.25" customHeight="1">
      <c r="A40" s="18" t="s">
        <v>30</v>
      </c>
      <c r="B40" s="18" t="s">
        <v>18</v>
      </c>
      <c r="C40" s="41">
        <v>231331.24</v>
      </c>
      <c r="D40" s="18">
        <v>25</v>
      </c>
      <c r="E40" s="18">
        <v>26</v>
      </c>
      <c r="F40" s="18">
        <f>Table1[[#This Row],[New position]]-Table1[[#This Row],[Old position]]</f>
        <v>1</v>
      </c>
      <c r="G40" s="26">
        <v>5</v>
      </c>
      <c r="H40" s="21">
        <v>6115814.0899999999</v>
      </c>
      <c r="I40" s="11"/>
      <c r="L40"/>
      <c r="M40" s="2"/>
    </row>
    <row r="41" spans="1:13" ht="14.25" customHeight="1">
      <c r="A41" s="18" t="s">
        <v>31</v>
      </c>
      <c r="B41" s="18" t="s">
        <v>18</v>
      </c>
      <c r="C41" s="41">
        <v>94287.59</v>
      </c>
      <c r="D41" s="18">
        <v>37</v>
      </c>
      <c r="E41" s="18">
        <v>39</v>
      </c>
      <c r="F41" s="18">
        <f>Table1[[#This Row],[New position]]-Table1[[#This Row],[Old position]]</f>
        <v>2</v>
      </c>
      <c r="G41" s="26">
        <v>3</v>
      </c>
      <c r="H41" s="21">
        <v>3669488.45</v>
      </c>
      <c r="I41" s="11"/>
      <c r="L41"/>
      <c r="M41" s="2"/>
    </row>
    <row r="42" spans="1:13" ht="14.25" customHeight="1">
      <c r="A42" s="18" t="s">
        <v>61</v>
      </c>
      <c r="B42" s="18" t="s">
        <v>18</v>
      </c>
      <c r="C42" s="41">
        <v>247224.37</v>
      </c>
      <c r="D42" s="18">
        <v>19</v>
      </c>
      <c r="E42" s="18">
        <v>15</v>
      </c>
      <c r="F42" s="18">
        <f>Table1[[#This Row],[New position]]-Table1[[#This Row],[Old position]]</f>
        <v>-4</v>
      </c>
      <c r="G42" s="26">
        <v>3</v>
      </c>
      <c r="H42" s="21">
        <v>3669488.45</v>
      </c>
      <c r="I42" s="11"/>
      <c r="L42"/>
      <c r="M42" s="2"/>
    </row>
    <row r="43" spans="1:13" ht="14.25" customHeight="1">
      <c r="A43" s="18" t="s">
        <v>66</v>
      </c>
      <c r="B43" s="18" t="s">
        <v>18</v>
      </c>
      <c r="C43" s="41">
        <v>182170.96</v>
      </c>
      <c r="D43" s="18">
        <v>26</v>
      </c>
      <c r="E43" s="18">
        <v>20</v>
      </c>
      <c r="F43" s="18">
        <f>Table1[[#This Row],[New position]]-Table1[[#This Row],[Old position]]</f>
        <v>-6</v>
      </c>
      <c r="G43" s="26">
        <v>3</v>
      </c>
      <c r="H43" s="21">
        <v>3669488.45</v>
      </c>
      <c r="I43" s="11"/>
      <c r="L43"/>
      <c r="M43" s="2"/>
    </row>
    <row r="44" spans="1:13">
      <c r="A44" s="18" t="s">
        <v>68</v>
      </c>
      <c r="B44" s="18" t="s">
        <v>18</v>
      </c>
      <c r="C44" s="41">
        <v>203481.68</v>
      </c>
      <c r="D44" s="18">
        <v>22</v>
      </c>
      <c r="E44" s="18">
        <v>18</v>
      </c>
      <c r="F44" s="18">
        <f>Table1[[#This Row],[New position]]-Table1[[#This Row],[Old position]]</f>
        <v>-4</v>
      </c>
      <c r="G44" s="26">
        <v>3</v>
      </c>
      <c r="H44" s="21">
        <v>3669488.45</v>
      </c>
      <c r="I44" s="54"/>
      <c r="L44"/>
      <c r="M44" s="2"/>
    </row>
    <row r="45" spans="1:13">
      <c r="A45" s="18" t="s">
        <v>71</v>
      </c>
      <c r="B45" s="18" t="s">
        <v>18</v>
      </c>
      <c r="C45" s="41">
        <v>199295.04</v>
      </c>
      <c r="D45" s="18">
        <v>24</v>
      </c>
      <c r="E45" s="18">
        <v>18</v>
      </c>
      <c r="F45" s="18">
        <f>Table1[[#This Row],[New position]]-Table1[[#This Row],[Old position]]</f>
        <v>-6</v>
      </c>
      <c r="G45" s="26">
        <v>3</v>
      </c>
      <c r="H45" s="21">
        <v>3669488.45</v>
      </c>
      <c r="I45" s="50"/>
      <c r="L45"/>
      <c r="M45" s="2"/>
    </row>
    <row r="46" spans="1:13">
      <c r="A46" s="18" t="s">
        <v>75</v>
      </c>
      <c r="B46" s="18" t="s">
        <v>17</v>
      </c>
      <c r="C46" s="41">
        <v>5.66</v>
      </c>
      <c r="D46" s="18">
        <v>813867</v>
      </c>
      <c r="E46" s="18">
        <v>1080533</v>
      </c>
      <c r="F46" s="18">
        <f>Table1[[#This Row],[New position]]-Table1[[#This Row],[Old position]]</f>
        <v>266666</v>
      </c>
      <c r="G46" s="26">
        <v>5</v>
      </c>
      <c r="H46" s="21">
        <v>6115814.0899999999</v>
      </c>
      <c r="I46" s="50"/>
      <c r="L46"/>
      <c r="M46" s="2"/>
    </row>
    <row r="47" spans="1:13">
      <c r="A47" s="18" t="s">
        <v>57</v>
      </c>
      <c r="B47" s="18" t="s">
        <v>17</v>
      </c>
      <c r="C47" s="41">
        <v>34.159999999999997</v>
      </c>
      <c r="D47" s="18">
        <v>33851</v>
      </c>
      <c r="E47" s="18">
        <v>35807</v>
      </c>
      <c r="F47" s="18">
        <f>Table1[[#This Row],[New position]]-Table1[[#This Row],[Old position]]</f>
        <v>1956</v>
      </c>
      <c r="G47" s="26">
        <v>1</v>
      </c>
      <c r="H47" s="21">
        <v>1223162.82</v>
      </c>
      <c r="I47" s="11"/>
      <c r="L47"/>
      <c r="M47" s="2"/>
    </row>
    <row r="48" spans="1:13">
      <c r="A48" s="18" t="s">
        <v>20</v>
      </c>
      <c r="B48" s="18" t="s">
        <v>18</v>
      </c>
      <c r="C48" s="41">
        <v>108912.5</v>
      </c>
      <c r="D48" s="18">
        <v>4</v>
      </c>
      <c r="E48" s="18">
        <v>4</v>
      </c>
      <c r="F48" s="18">
        <f>Table1[[#This Row],[New position]]-Table1[[#This Row],[Old position]]</f>
        <v>0</v>
      </c>
      <c r="G48" s="26">
        <v>0.33300000000000002</v>
      </c>
      <c r="H48" s="21">
        <v>407720.9</v>
      </c>
      <c r="I48" s="11"/>
      <c r="L48"/>
      <c r="M48" s="2"/>
    </row>
    <row r="49" spans="1:13">
      <c r="A49" s="18" t="s">
        <v>21</v>
      </c>
      <c r="B49" s="18" t="s">
        <v>18</v>
      </c>
      <c r="C49" s="41">
        <v>13150.21</v>
      </c>
      <c r="D49" s="18">
        <v>14</v>
      </c>
      <c r="E49" s="18">
        <v>16</v>
      </c>
      <c r="F49" s="18">
        <f>Table1[[#This Row],[New position]]-Table1[[#This Row],[Old position]]</f>
        <v>2</v>
      </c>
      <c r="G49" s="26">
        <v>0.16700000000000001</v>
      </c>
      <c r="H49" s="21">
        <v>203860.51</v>
      </c>
      <c r="I49" s="11"/>
      <c r="L49"/>
      <c r="M49" s="2"/>
    </row>
    <row r="50" spans="1:13">
      <c r="A50" s="18" t="s">
        <v>22</v>
      </c>
      <c r="B50" s="18" t="s">
        <v>18</v>
      </c>
      <c r="C50" s="41">
        <v>25525</v>
      </c>
      <c r="D50" s="18">
        <v>8</v>
      </c>
      <c r="E50" s="18">
        <v>8</v>
      </c>
      <c r="F50" s="18">
        <f>Table1[[#This Row],[New position]]-Table1[[#This Row],[Old position]]</f>
        <v>0</v>
      </c>
      <c r="G50" s="26">
        <v>0.16700000000000001</v>
      </c>
      <c r="H50" s="21">
        <v>203860.51</v>
      </c>
      <c r="I50" s="11"/>
      <c r="L50"/>
      <c r="M50" s="2"/>
    </row>
    <row r="51" spans="1:13">
      <c r="A51" s="18" t="s">
        <v>23</v>
      </c>
      <c r="B51" s="18" t="s">
        <v>18</v>
      </c>
      <c r="C51" s="41">
        <v>89896.75</v>
      </c>
      <c r="D51" s="18">
        <v>4</v>
      </c>
      <c r="E51" s="18">
        <v>5</v>
      </c>
      <c r="F51" s="18">
        <f>Table1[[#This Row],[New position]]-Table1[[#This Row],[Old position]]</f>
        <v>1</v>
      </c>
      <c r="G51" s="26">
        <v>0.33300000000000002</v>
      </c>
      <c r="H51" s="21">
        <v>407720.9</v>
      </c>
      <c r="I51" s="11"/>
      <c r="L51"/>
      <c r="M51" s="2"/>
    </row>
    <row r="52" spans="1:13">
      <c r="A52" s="18" t="s">
        <v>24</v>
      </c>
      <c r="B52" s="18" t="s">
        <v>18</v>
      </c>
      <c r="C52" s="41">
        <v>72275.199999999997</v>
      </c>
      <c r="D52" s="18">
        <v>5</v>
      </c>
      <c r="E52" s="18">
        <v>6</v>
      </c>
      <c r="F52" s="18">
        <f>Table1[[#This Row],[New position]]-Table1[[#This Row],[Old position]]</f>
        <v>1</v>
      </c>
      <c r="G52" s="26">
        <v>0.33300000000000002</v>
      </c>
      <c r="H52" s="21">
        <v>407720.9</v>
      </c>
      <c r="I52" s="11"/>
      <c r="L52"/>
      <c r="M52" s="2"/>
    </row>
    <row r="53" spans="1:13">
      <c r="A53" s="18" t="s">
        <v>32</v>
      </c>
      <c r="B53" s="18" t="s">
        <v>18</v>
      </c>
      <c r="C53" s="41">
        <v>90044</v>
      </c>
      <c r="D53" s="18">
        <v>2</v>
      </c>
      <c r="E53" s="18">
        <v>2</v>
      </c>
      <c r="F53" s="18">
        <f>Table1[[#This Row],[New position]]-Table1[[#This Row],[Old position]]</f>
        <v>0</v>
      </c>
      <c r="G53" s="26">
        <v>0.16700000000000001</v>
      </c>
      <c r="H53" s="21">
        <v>203860.51</v>
      </c>
      <c r="I53" s="11"/>
      <c r="J53" s="1"/>
      <c r="L53"/>
      <c r="M53" s="2"/>
    </row>
    <row r="54" spans="1:13">
      <c r="A54" s="18" t="s">
        <v>33</v>
      </c>
      <c r="B54" s="18" t="s">
        <v>18</v>
      </c>
      <c r="C54" s="41">
        <v>31928.639999999999</v>
      </c>
      <c r="D54" s="18">
        <v>11</v>
      </c>
      <c r="E54" s="18">
        <v>13</v>
      </c>
      <c r="F54" s="18">
        <f>Table1[[#This Row],[New position]]-Table1[[#This Row],[Old position]]</f>
        <v>2</v>
      </c>
      <c r="G54" s="26">
        <v>0.33300000000000002</v>
      </c>
      <c r="H54" s="21">
        <v>407720.9</v>
      </c>
      <c r="I54" s="11"/>
      <c r="J54" s="1"/>
      <c r="L54"/>
      <c r="M54" s="2"/>
    </row>
    <row r="55" spans="1:13">
      <c r="A55" s="18" t="s">
        <v>35</v>
      </c>
      <c r="B55" s="18" t="s">
        <v>18</v>
      </c>
      <c r="C55" s="41">
        <v>33749.449999999997</v>
      </c>
      <c r="D55" s="18">
        <v>11</v>
      </c>
      <c r="E55" s="18">
        <v>12</v>
      </c>
      <c r="F55" s="18">
        <f>Table1[[#This Row],[New position]]-Table1[[#This Row],[Old position]]</f>
        <v>1</v>
      </c>
      <c r="G55" s="26">
        <v>0.33300000000000002</v>
      </c>
      <c r="H55" s="21">
        <v>407720.9</v>
      </c>
      <c r="I55" s="11"/>
      <c r="J55" s="15"/>
      <c r="L55"/>
      <c r="M55" s="2"/>
    </row>
    <row r="56" spans="1:13">
      <c r="A56" s="18" t="s">
        <v>44</v>
      </c>
      <c r="B56" s="18" t="s">
        <v>18</v>
      </c>
      <c r="C56" s="41">
        <v>70114</v>
      </c>
      <c r="D56" s="18">
        <v>5</v>
      </c>
      <c r="E56" s="18">
        <v>6</v>
      </c>
      <c r="F56" s="18">
        <f>Table1[[#This Row],[New position]]-Table1[[#This Row],[Old position]]</f>
        <v>1</v>
      </c>
      <c r="G56" s="26">
        <v>0.33300000000000002</v>
      </c>
      <c r="H56" s="21">
        <v>407720.9</v>
      </c>
      <c r="I56" s="11"/>
      <c r="J56" s="1"/>
      <c r="L56"/>
      <c r="M56" s="2"/>
    </row>
    <row r="57" spans="1:13">
      <c r="A57" s="18" t="s">
        <v>49</v>
      </c>
      <c r="B57" s="18" t="s">
        <v>18</v>
      </c>
      <c r="C57" s="41">
        <v>57915.33</v>
      </c>
      <c r="D57" s="18">
        <v>3</v>
      </c>
      <c r="E57" s="18">
        <v>4</v>
      </c>
      <c r="F57" s="18">
        <f>Table1[[#This Row],[New position]]-Table1[[#This Row],[Old position]]</f>
        <v>1</v>
      </c>
      <c r="G57" s="26">
        <v>0.16700000000000001</v>
      </c>
      <c r="H57" s="21">
        <v>203860.51</v>
      </c>
      <c r="I57" s="11"/>
      <c r="J57" s="46"/>
      <c r="L57"/>
      <c r="M57" s="2"/>
    </row>
    <row r="58" spans="1:13">
      <c r="A58" s="18" t="s">
        <v>53</v>
      </c>
      <c r="B58" s="18" t="s">
        <v>18</v>
      </c>
      <c r="C58" s="41">
        <v>46633</v>
      </c>
      <c r="D58" s="18">
        <v>8</v>
      </c>
      <c r="E58" s="18">
        <v>9</v>
      </c>
      <c r="F58" s="18">
        <f>Table1[[#This Row],[New position]]-Table1[[#This Row],[Old position]]</f>
        <v>1</v>
      </c>
      <c r="G58" s="26">
        <v>0.33300000000000002</v>
      </c>
      <c r="H58" s="21">
        <v>407720.9</v>
      </c>
      <c r="I58" s="11"/>
      <c r="J58" s="1"/>
      <c r="L58"/>
      <c r="M58" s="2"/>
    </row>
    <row r="59" spans="1:13">
      <c r="A59" s="18" t="s">
        <v>58</v>
      </c>
      <c r="B59" s="18" t="s">
        <v>18</v>
      </c>
      <c r="C59" s="41">
        <v>24477.33</v>
      </c>
      <c r="D59" s="18">
        <v>15</v>
      </c>
      <c r="E59" s="18">
        <v>17</v>
      </c>
      <c r="F59" s="18">
        <f>Table1[[#This Row],[New position]]-Table1[[#This Row],[Old position]]</f>
        <v>2</v>
      </c>
      <c r="G59" s="26">
        <v>0.33300000000000002</v>
      </c>
      <c r="H59" s="21">
        <v>407720.9</v>
      </c>
      <c r="I59" s="11"/>
      <c r="J59" s="1"/>
      <c r="L59"/>
      <c r="M59" s="2"/>
    </row>
    <row r="60" spans="1:13">
      <c r="A60" s="18" t="s">
        <v>69</v>
      </c>
      <c r="B60" s="18" t="s">
        <v>18</v>
      </c>
      <c r="C60" s="41">
        <v>34192.17</v>
      </c>
      <c r="D60" s="18">
        <v>6</v>
      </c>
      <c r="E60" s="18">
        <v>6</v>
      </c>
      <c r="F60" s="18">
        <f>Table1[[#This Row],[New position]]-Table1[[#This Row],[Old position]]</f>
        <v>0</v>
      </c>
      <c r="G60" s="26">
        <v>0.16700000000000001</v>
      </c>
      <c r="H60" s="21">
        <v>203860.51</v>
      </c>
      <c r="I60" s="11"/>
      <c r="J60" s="1"/>
      <c r="L60"/>
      <c r="M60" s="2"/>
    </row>
    <row r="61" spans="1:13">
      <c r="A61" s="18" t="s">
        <v>70</v>
      </c>
      <c r="B61" s="18" t="s">
        <v>18</v>
      </c>
      <c r="C61" s="41">
        <v>21369.61</v>
      </c>
      <c r="D61" s="18">
        <v>18</v>
      </c>
      <c r="E61" s="18">
        <v>19</v>
      </c>
      <c r="F61" s="18">
        <f>Table1[[#This Row],[New position]]-Table1[[#This Row],[Old position]]</f>
        <v>1</v>
      </c>
      <c r="G61" s="26">
        <v>0.33300000000000002</v>
      </c>
      <c r="H61" s="21">
        <v>407720.9</v>
      </c>
      <c r="I61" s="11"/>
      <c r="J61" s="1"/>
      <c r="L61"/>
      <c r="M61" s="2"/>
    </row>
    <row r="62" spans="1:13">
      <c r="A62" s="18" t="s">
        <v>73</v>
      </c>
      <c r="B62" s="18" t="s">
        <v>18</v>
      </c>
      <c r="C62" s="41">
        <v>50680</v>
      </c>
      <c r="D62" s="18">
        <v>4</v>
      </c>
      <c r="E62" s="18">
        <v>4</v>
      </c>
      <c r="F62" s="18">
        <f>Table1[[#This Row],[New position]]-Table1[[#This Row],[Old position]]</f>
        <v>0</v>
      </c>
      <c r="G62" s="26">
        <v>0.16700000000000001</v>
      </c>
      <c r="H62" s="21">
        <v>203860.51</v>
      </c>
      <c r="I62" s="11"/>
      <c r="M62" s="2"/>
    </row>
    <row r="63" spans="1:13">
      <c r="A63" s="18" t="s">
        <v>34</v>
      </c>
      <c r="B63" s="18"/>
      <c r="C63" s="41"/>
      <c r="D63" s="18"/>
      <c r="E63" s="18"/>
      <c r="F63" s="18"/>
      <c r="G63" s="45">
        <v>19</v>
      </c>
      <c r="H63" s="21"/>
      <c r="I63" s="11"/>
    </row>
    <row r="64" spans="1:13">
      <c r="A64" s="18" t="s">
        <v>39</v>
      </c>
      <c r="B64" s="18"/>
      <c r="C64" s="41"/>
      <c r="D64" s="18">
        <v>0</v>
      </c>
      <c r="E64" s="18">
        <v>0</v>
      </c>
      <c r="F64" s="18">
        <v>0</v>
      </c>
      <c r="G64" s="45"/>
      <c r="H64" s="21"/>
      <c r="I64" s="11"/>
    </row>
    <row r="65" spans="1:11">
      <c r="A65" s="44"/>
      <c r="B65" s="10" t="s">
        <v>45</v>
      </c>
      <c r="D65" s="7"/>
      <c r="E65" s="10" t="s">
        <v>42</v>
      </c>
      <c r="F65" s="1"/>
      <c r="G65" s="43"/>
      <c r="H65" s="3" t="s">
        <v>3</v>
      </c>
      <c r="I65" s="9"/>
      <c r="J65" s="43"/>
    </row>
    <row r="66" spans="1:11">
      <c r="B66" s="10" t="s">
        <v>2</v>
      </c>
      <c r="D66" s="7"/>
      <c r="E66" s="10" t="s">
        <v>43</v>
      </c>
      <c r="F66" s="1"/>
      <c r="G66" s="43"/>
      <c r="H66" s="3" t="s">
        <v>4</v>
      </c>
    </row>
    <row r="67" spans="1:11">
      <c r="B67" s="5"/>
      <c r="D67" s="1"/>
      <c r="E67" s="5"/>
      <c r="F67" s="43"/>
      <c r="H67" s="6"/>
      <c r="K67" s="46"/>
    </row>
    <row r="69" spans="1:11">
      <c r="D69" s="1"/>
      <c r="E69" s="1"/>
      <c r="F69" s="1"/>
      <c r="H69" s="1"/>
    </row>
    <row r="70" spans="1:11">
      <c r="H70" s="1"/>
      <c r="I70" s="1"/>
    </row>
    <row r="71" spans="1:11">
      <c r="A71" s="10"/>
      <c r="G71" s="46"/>
    </row>
    <row r="72" spans="1:11">
      <c r="A72" s="10"/>
      <c r="D72" s="47"/>
      <c r="H72" s="47"/>
    </row>
    <row r="73" spans="1:11">
      <c r="D73" s="47"/>
      <c r="G73" s="46"/>
    </row>
    <row r="74" spans="1:11">
      <c r="A74" s="4"/>
      <c r="D74" s="47"/>
      <c r="G74" s="46"/>
    </row>
    <row r="75" spans="1:11">
      <c r="G75" s="46"/>
      <c r="K75" s="46"/>
    </row>
  </sheetData>
  <mergeCells count="8">
    <mergeCell ref="A6:B6"/>
    <mergeCell ref="A7:B7"/>
    <mergeCell ref="A8:B8"/>
    <mergeCell ref="A1:B1"/>
    <mergeCell ref="A2:B2"/>
    <mergeCell ref="A3:B3"/>
    <mergeCell ref="A4:B4"/>
    <mergeCell ref="A5:B5"/>
  </mergeCells>
  <phoneticPr fontId="11" type="noConversion"/>
  <pageMargins left="0.7" right="0.7" top="0.75" bottom="0.75" header="0.3" footer="0.3"/>
  <pageSetup paperSize="9" orientation="landscape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4:I65"/>
  <sheetViews>
    <sheetView workbookViewId="0">
      <selection activeCell="F24" sqref="F24"/>
    </sheetView>
  </sheetViews>
  <sheetFormatPr defaultRowHeight="15"/>
  <sheetData>
    <row r="14" spans="5:9">
      <c r="E14" s="51"/>
      <c r="F14" s="51"/>
      <c r="G14" s="51"/>
      <c r="H14" s="51"/>
      <c r="I14" s="51"/>
    </row>
    <row r="15" spans="5:9">
      <c r="E15" s="51"/>
      <c r="F15" s="51"/>
      <c r="G15" s="51"/>
      <c r="H15" s="51"/>
      <c r="I15" s="51"/>
    </row>
    <row r="16" spans="5:9">
      <c r="E16" s="51"/>
      <c r="F16" s="51"/>
      <c r="G16" s="51"/>
      <c r="H16" s="51"/>
      <c r="I16" s="51"/>
    </row>
    <row r="17" spans="5:9">
      <c r="E17" s="51"/>
      <c r="F17" s="51"/>
      <c r="G17" s="51"/>
      <c r="H17" s="51"/>
      <c r="I17" s="51"/>
    </row>
    <row r="18" spans="5:9">
      <c r="E18" s="51"/>
      <c r="F18" s="51"/>
      <c r="G18" s="51"/>
      <c r="H18" s="51"/>
      <c r="I18" s="51"/>
    </row>
    <row r="19" spans="5:9">
      <c r="E19" s="51"/>
      <c r="F19" s="51"/>
      <c r="G19" s="51"/>
      <c r="H19" s="51"/>
      <c r="I19" s="51"/>
    </row>
    <row r="20" spans="5:9">
      <c r="E20" s="51"/>
      <c r="F20" s="51"/>
      <c r="G20" s="51"/>
      <c r="H20" s="51"/>
      <c r="I20" s="51"/>
    </row>
    <row r="21" spans="5:9">
      <c r="E21" s="51"/>
      <c r="F21" s="51"/>
      <c r="G21" s="51"/>
      <c r="H21" s="51"/>
      <c r="I21" s="51"/>
    </row>
    <row r="22" spans="5:9">
      <c r="E22" s="51"/>
      <c r="F22" s="51"/>
      <c r="G22" s="51"/>
      <c r="H22" s="51"/>
      <c r="I22" s="51"/>
    </row>
    <row r="23" spans="5:9">
      <c r="E23" s="51"/>
      <c r="F23" s="51"/>
      <c r="G23" s="51"/>
      <c r="H23" s="51"/>
      <c r="I23" s="51"/>
    </row>
    <row r="24" spans="5:9">
      <c r="E24" s="51"/>
      <c r="F24" s="51"/>
      <c r="G24" s="51"/>
      <c r="H24" s="51"/>
      <c r="I24" s="51"/>
    </row>
    <row r="25" spans="5:9">
      <c r="E25" s="51"/>
      <c r="F25" s="51"/>
      <c r="G25" s="51"/>
      <c r="H25" s="51"/>
      <c r="I25" s="51"/>
    </row>
    <row r="26" spans="5:9">
      <c r="E26" s="51"/>
      <c r="F26" s="51"/>
      <c r="G26" s="51"/>
      <c r="H26" s="51"/>
      <c r="I26" s="51"/>
    </row>
    <row r="27" spans="5:9">
      <c r="E27" s="51"/>
      <c r="F27" s="51"/>
      <c r="G27" s="51"/>
      <c r="H27" s="51"/>
      <c r="I27" s="51"/>
    </row>
    <row r="28" spans="5:9">
      <c r="E28" s="51"/>
      <c r="F28" s="51"/>
      <c r="G28" s="51"/>
      <c r="H28" s="51"/>
      <c r="I28" s="51"/>
    </row>
    <row r="29" spans="5:9">
      <c r="E29" s="51"/>
      <c r="F29" s="51"/>
      <c r="G29" s="51"/>
      <c r="H29" s="51"/>
      <c r="I29" s="51"/>
    </row>
    <row r="30" spans="5:9">
      <c r="E30" s="51"/>
      <c r="F30" s="51"/>
      <c r="G30" s="51"/>
      <c r="H30" s="51"/>
      <c r="I30" s="51"/>
    </row>
    <row r="31" spans="5:9">
      <c r="E31" s="51"/>
      <c r="F31" s="51"/>
      <c r="G31" s="51"/>
      <c r="H31" s="51"/>
      <c r="I31" s="51"/>
    </row>
    <row r="32" spans="5:9">
      <c r="E32" s="51"/>
      <c r="F32" s="51"/>
      <c r="G32" s="51"/>
      <c r="H32" s="51"/>
      <c r="I32" s="51"/>
    </row>
    <row r="33" spans="5:9">
      <c r="E33" s="51"/>
      <c r="F33" s="51"/>
      <c r="G33" s="51"/>
      <c r="H33" s="51"/>
      <c r="I33" s="51"/>
    </row>
    <row r="34" spans="5:9">
      <c r="E34" s="51"/>
      <c r="F34" s="51"/>
      <c r="G34" s="51"/>
      <c r="H34" s="51"/>
      <c r="I34" s="51"/>
    </row>
    <row r="35" spans="5:9">
      <c r="E35" s="51"/>
      <c r="F35" s="51"/>
      <c r="G35" s="51"/>
      <c r="H35" s="51"/>
      <c r="I35" s="51"/>
    </row>
    <row r="36" spans="5:9">
      <c r="E36" s="51"/>
      <c r="F36" s="51"/>
      <c r="G36" s="51"/>
      <c r="H36" s="51"/>
      <c r="I36" s="51"/>
    </row>
    <row r="37" spans="5:9">
      <c r="E37" s="51"/>
      <c r="F37" s="51"/>
      <c r="G37" s="51"/>
      <c r="H37" s="51"/>
      <c r="I37" s="51"/>
    </row>
    <row r="38" spans="5:9">
      <c r="E38" s="51"/>
      <c r="F38" s="51"/>
      <c r="G38" s="51"/>
      <c r="H38" s="51"/>
      <c r="I38" s="51"/>
    </row>
    <row r="39" spans="5:9">
      <c r="E39" s="51"/>
      <c r="F39" s="51"/>
      <c r="G39" s="51"/>
      <c r="H39" s="51"/>
      <c r="I39" s="51"/>
    </row>
    <row r="40" spans="5:9">
      <c r="E40" s="51"/>
      <c r="F40" s="51"/>
      <c r="G40" s="51"/>
      <c r="H40" s="51"/>
      <c r="I40" s="51"/>
    </row>
    <row r="41" spans="5:9">
      <c r="E41" s="51"/>
      <c r="F41" s="51"/>
      <c r="G41" s="51"/>
      <c r="H41" s="51"/>
      <c r="I41" s="51"/>
    </row>
    <row r="42" spans="5:9">
      <c r="E42" s="51"/>
      <c r="F42" s="51"/>
      <c r="G42" s="51"/>
      <c r="H42" s="51"/>
      <c r="I42" s="51"/>
    </row>
    <row r="43" spans="5:9">
      <c r="E43" s="51"/>
      <c r="F43" s="51"/>
      <c r="G43" s="51"/>
      <c r="H43" s="51"/>
      <c r="I43" s="51"/>
    </row>
    <row r="44" spans="5:9">
      <c r="E44" s="51"/>
      <c r="F44" s="51"/>
      <c r="G44" s="51"/>
      <c r="H44" s="51"/>
      <c r="I44" s="51"/>
    </row>
    <row r="45" spans="5:9">
      <c r="E45" s="51"/>
      <c r="F45" s="51"/>
      <c r="G45" s="51"/>
      <c r="H45" s="51"/>
      <c r="I45" s="51"/>
    </row>
    <row r="46" spans="5:9">
      <c r="E46" s="51"/>
      <c r="F46" s="51"/>
      <c r="G46" s="51"/>
      <c r="H46" s="51"/>
      <c r="I46" s="51"/>
    </row>
    <row r="47" spans="5:9">
      <c r="E47" s="51"/>
      <c r="F47" s="51"/>
      <c r="G47" s="51"/>
      <c r="H47" s="51"/>
      <c r="I47" s="51"/>
    </row>
    <row r="48" spans="5:9">
      <c r="E48" s="51"/>
      <c r="F48" s="51"/>
      <c r="G48" s="51"/>
      <c r="H48" s="51"/>
      <c r="I48" s="51"/>
    </row>
    <row r="49" spans="5:9">
      <c r="E49" s="51"/>
      <c r="F49" s="51"/>
      <c r="G49" s="51"/>
      <c r="H49" s="51"/>
      <c r="I49" s="51"/>
    </row>
    <row r="50" spans="5:9">
      <c r="E50" s="51"/>
      <c r="F50" s="51"/>
      <c r="G50" s="51"/>
      <c r="H50" s="51"/>
      <c r="I50" s="51"/>
    </row>
    <row r="51" spans="5:9">
      <c r="E51" s="51"/>
      <c r="F51" s="51"/>
      <c r="G51" s="51"/>
      <c r="H51" s="51"/>
      <c r="I51" s="51"/>
    </row>
    <row r="52" spans="5:9">
      <c r="E52" s="51"/>
      <c r="F52" s="51"/>
      <c r="G52" s="51"/>
      <c r="H52" s="51"/>
      <c r="I52" s="51"/>
    </row>
    <row r="53" spans="5:9">
      <c r="E53" s="51"/>
      <c r="F53" s="51"/>
      <c r="G53" s="51"/>
      <c r="H53" s="51"/>
      <c r="I53" s="51"/>
    </row>
    <row r="54" spans="5:9">
      <c r="E54" s="51"/>
      <c r="F54" s="51"/>
      <c r="G54" s="51"/>
      <c r="H54" s="51"/>
      <c r="I54" s="51"/>
    </row>
    <row r="55" spans="5:9">
      <c r="E55" s="51"/>
      <c r="F55" s="51"/>
      <c r="G55" s="51"/>
      <c r="H55" s="51"/>
      <c r="I55" s="51"/>
    </row>
    <row r="56" spans="5:9">
      <c r="E56" s="51"/>
      <c r="F56" s="51"/>
      <c r="G56" s="51"/>
      <c r="H56" s="51"/>
      <c r="I56" s="51"/>
    </row>
    <row r="57" spans="5:9">
      <c r="E57" s="51"/>
      <c r="F57" s="51"/>
      <c r="G57" s="51"/>
      <c r="H57" s="51"/>
      <c r="I57" s="51"/>
    </row>
    <row r="58" spans="5:9">
      <c r="E58" s="51"/>
      <c r="F58" s="51"/>
      <c r="G58" s="51"/>
      <c r="H58" s="51"/>
      <c r="I58" s="51"/>
    </row>
    <row r="59" spans="5:9">
      <c r="E59" s="51"/>
      <c r="F59" s="51"/>
      <c r="G59" s="51"/>
      <c r="H59" s="51"/>
      <c r="I59" s="51"/>
    </row>
    <row r="60" spans="5:9">
      <c r="E60" s="51"/>
      <c r="F60" s="51"/>
      <c r="G60" s="51"/>
      <c r="H60" s="51"/>
      <c r="I60" s="51"/>
    </row>
    <row r="61" spans="5:9">
      <c r="E61" s="51"/>
      <c r="F61" s="51"/>
      <c r="G61" s="51"/>
      <c r="H61" s="51"/>
      <c r="I61" s="51"/>
    </row>
    <row r="62" spans="5:9">
      <c r="E62" s="51"/>
      <c r="F62" s="51"/>
      <c r="G62" s="51"/>
      <c r="H62" s="51"/>
      <c r="I62" s="51"/>
    </row>
    <row r="63" spans="5:9">
      <c r="E63" s="51"/>
      <c r="F63" s="51"/>
      <c r="G63" s="51"/>
      <c r="H63" s="51"/>
      <c r="I63" s="51"/>
    </row>
    <row r="64" spans="5:9">
      <c r="E64" s="51"/>
      <c r="F64" s="51"/>
      <c r="G64" s="51"/>
      <c r="H64" s="51"/>
      <c r="I64" s="51"/>
    </row>
    <row r="65" spans="5:9">
      <c r="E65" s="51"/>
      <c r="F65" s="51"/>
      <c r="G65" s="51"/>
      <c r="H65" s="51"/>
      <c r="I65" s="51"/>
    </row>
  </sheetData>
  <phoneticPr fontId="1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Golden Horse</dc:creator>
  <cp:lastModifiedBy>Golden Horse</cp:lastModifiedBy>
  <cp:lastPrinted>2021-09-14T03:51:39Z</cp:lastPrinted>
  <dcterms:created xsi:type="dcterms:W3CDTF">2020-06-30T03:42:56Z</dcterms:created>
  <dcterms:modified xsi:type="dcterms:W3CDTF">2021-09-14T04:23:08Z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caa56c1a-fe67-443b-a9fc-77d75b153eb7</vt:lpwstr>
  </property>
</Properties>
</file>