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2021\09-2021\"/>
    </mc:Choice>
  </mc:AlternateContent>
  <bookViews>
    <workbookView xWindow="750" yWindow="1680" windowWidth="13695" windowHeight="13590"/>
  </bookViews>
  <sheets>
    <sheet name="Sheet1" sheetId="1" r:id="rId1"/>
    <sheet name="Sheet2" sheetId="8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2" i="1" s="1"/>
  <c r="D4" i="1"/>
  <c r="C7" i="1"/>
  <c r="C3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11" i="1" l="1"/>
</calcChain>
</file>

<file path=xl/sharedStrings.xml><?xml version="1.0" encoding="utf-8"?>
<sst xmlns="http://schemas.openxmlformats.org/spreadsheetml/2006/main" count="132" uniqueCount="79">
  <si>
    <t>Date</t>
  </si>
  <si>
    <t>Comments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</si>
  <si>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</si>
  <si>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</si>
  <si>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</si>
  <si>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</si>
  <si>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</si>
  <si>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</si>
  <si>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</si>
  <si>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</si>
  <si>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</si>
  <si>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</si>
  <si>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</si>
  <si>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</si>
  <si>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</si>
  <si>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</si>
  <si>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</si>
  <si>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</si>
  <si>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</si>
  <si>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</si>
  <si>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</si>
  <si>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</si>
  <si>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</si>
  <si>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</si>
  <si>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</si>
  <si>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</si>
  <si>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</si>
  <si>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</si>
  <si>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</si>
  <si>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</si>
  <si>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</si>
  <si>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</si>
  <si>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</si>
  <si>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XLE</t>
  </si>
  <si>
    <t>COF</t>
  </si>
  <si>
    <t>EZU</t>
  </si>
  <si>
    <t>ES Bear Put</t>
  </si>
  <si>
    <t>GS</t>
  </si>
  <si>
    <t>IPG</t>
  </si>
  <si>
    <t>KC</t>
  </si>
  <si>
    <t>IRM</t>
  </si>
  <si>
    <t>NUE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</si>
  <si>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</si>
  <si>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</si>
  <si>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</si>
  <si>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</si>
  <si>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</si>
  <si>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</si>
  <si>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</si>
  <si>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</si>
  <si>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</si>
  <si>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</si>
  <si>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</si>
  <si>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</si>
  <si>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</si>
  <si>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</si>
  <si>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</si>
  <si>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</si>
  <si>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</si>
  <si>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</si>
  <si>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</si>
  <si>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</si>
  <si>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GBL</t>
  </si>
  <si>
    <t>KE</t>
  </si>
  <si>
    <t>SB</t>
  </si>
  <si>
    <t>OAT</t>
  </si>
  <si>
    <t>MMC</t>
  </si>
  <si>
    <t>NG</t>
  </si>
  <si>
    <t>OTIS</t>
  </si>
  <si>
    <t>CYBA</t>
  </si>
  <si>
    <t>(Not considering subscription)</t>
  </si>
  <si>
    <t>CARR</t>
  </si>
  <si>
    <t>WM</t>
  </si>
  <si>
    <t>NI</t>
  </si>
  <si>
    <t>(17.7m subscription not used yet)</t>
    <phoneticPr fontId="11" type="noConversion"/>
  </si>
  <si>
    <t>(NAV used for calculation)</t>
    <phoneticPr fontId="11" type="noConversion"/>
  </si>
  <si>
    <t>Recommended by:Li Xiaoman</t>
  </si>
  <si>
    <t>Prepared and Checked by:Tang Jiayun</t>
  </si>
  <si>
    <t>Approved by:Lawrence 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</si>
</sst>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  <numFmt numFmtId="172" formatCode="\$#,##0.00;\-\$#,##0.00"/>
  </numFmts>
  <fonts count="18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/>
    <xf numFmtId="0" fontId="15" fillId="2" borderId="0" xfId="0" applyFont="1" applyFill="1"/>
    <xf numFmtId="0" fontId="16" fillId="2" borderId="0" xfId="0" applyFont="1" applyFill="1"/>
    <xf numFmtId="170" fontId="2" fillId="0" borderId="0" xfId="0" applyNumberFormat="1" applyFont="1" applyFill="1" applyBorder="1" applyAlignment="1">
      <alignment vertical="center"/>
    </xf>
    <xf numFmtId="170" fontId="2" fillId="0" borderId="0" xfId="0" applyNumberFormat="1" applyFont="1" applyBorder="1" applyAlignment="1">
      <alignment vertical="center"/>
    </xf>
    <xf numFmtId="172" fontId="2" fillId="0" borderId="0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vertical="center" wrapText="1"/>
    </xf>
    <xf numFmtId="0" fontId="17" fillId="2" borderId="0" xfId="0" applyFont="1" applyFill="1" applyBorder="1" applyAlignment="1">
      <alignment horizontal="left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1175027</xdr:colOff>
      <xdr:row>6</xdr:row>
      <xdr:rowOff>9733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65" totalsRowShown="0" headerRowDxfId="13" dataDxfId="11" headerRowBorderDxfId="12" tableBorderDxfId="10" totalsRowBorderDxfId="9">
  <autoFilter ref="A10:I65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topLeftCell="A58" zoomScale="91" zoomScaleNormal="91" workbookViewId="0">
      <selection activeCell="B75" sqref="B75"/>
    </sheetView>
  </sheetViews>
  <sheetFormatPr defaultColWidth="9.140625" defaultRowHeight="15"/>
  <cols>
    <col min="1" max="2" width="11.28515625" style="1" customWidth="1"/>
    <col min="3" max="3" width="15.42578125" style="1" customWidth="1"/>
    <col min="4" max="4" width="14.140625" bestFit="1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5.42578125" style="1" bestFit="1" customWidth="1"/>
    <col min="12" max="16384" width="9.140625" style="1"/>
  </cols>
  <sheetData>
    <row r="1" spans="1:13" s="28" customFormat="1" ht="12.75">
      <c r="A1" s="58" t="s">
        <v>0</v>
      </c>
      <c r="B1" s="58"/>
      <c r="C1" s="27">
        <v>44452</v>
      </c>
      <c r="E1" s="29"/>
      <c r="F1" s="29"/>
      <c r="H1" s="30"/>
    </row>
    <row r="2" spans="1:13" s="28" customFormat="1" ht="12.75">
      <c r="A2" s="58" t="s">
        <v>8</v>
      </c>
      <c r="B2" s="58"/>
      <c r="C2" s="31">
        <f>C8/C7</f>
        <v>3.0711863161283177</v>
      </c>
      <c r="D2" s="55">
        <v>5.4476139610135288</v>
      </c>
      <c r="E2" s="33" t="s">
        <v>70</v>
      </c>
      <c r="F2" s="34"/>
      <c r="H2" s="35"/>
    </row>
    <row r="3" spans="1:13" s="28" customFormat="1" ht="14.25" customHeight="1">
      <c r="A3" s="59" t="s">
        <v>9</v>
      </c>
      <c r="B3" s="59"/>
      <c r="C3" s="40">
        <f>(C8-SUM(H37:H48))/C7</f>
        <v>1.4787193338442777</v>
      </c>
      <c r="D3" s="56">
        <v>2.6229245411920346</v>
      </c>
      <c r="E3" s="33" t="s">
        <v>70</v>
      </c>
      <c r="F3" s="34"/>
      <c r="H3" s="35"/>
    </row>
    <row r="4" spans="1:13" s="28" customFormat="1" ht="12.75">
      <c r="A4" s="58" t="s">
        <v>6</v>
      </c>
      <c r="B4" s="58"/>
      <c r="C4" s="36">
        <v>40574657</v>
      </c>
      <c r="D4" s="57">
        <f>C4-17700000</f>
        <v>22874657</v>
      </c>
      <c r="E4" s="37" t="s">
        <v>75</v>
      </c>
      <c r="F4" s="37"/>
      <c r="H4" s="35"/>
    </row>
    <row r="5" spans="1:13" s="28" customFormat="1" ht="12.75">
      <c r="A5" s="58" t="s">
        <v>4</v>
      </c>
      <c r="B5" s="58"/>
      <c r="C5" s="36">
        <v>0</v>
      </c>
      <c r="D5" s="32"/>
      <c r="E5" s="32"/>
      <c r="F5" s="37"/>
      <c r="H5" s="35"/>
    </row>
    <row r="6" spans="1:13" s="28" customFormat="1" ht="12.75">
      <c r="A6" s="58" t="s">
        <v>5</v>
      </c>
      <c r="B6" s="58"/>
      <c r="C6" s="36">
        <v>0</v>
      </c>
      <c r="D6" s="32"/>
      <c r="E6" s="37"/>
      <c r="F6" s="37"/>
      <c r="H6" s="35"/>
    </row>
    <row r="7" spans="1:13" s="28" customFormat="1" ht="12.75">
      <c r="A7" s="58" t="s">
        <v>7</v>
      </c>
      <c r="B7" s="58"/>
      <c r="C7" s="36">
        <f>C4+C5-C6</f>
        <v>40574657</v>
      </c>
      <c r="D7" s="32"/>
      <c r="E7" s="37"/>
      <c r="F7" s="37"/>
      <c r="G7" s="42"/>
      <c r="H7" s="39"/>
    </row>
    <row r="8" spans="1:13" s="28" customFormat="1" ht="16.5" customHeight="1">
      <c r="A8" s="59" t="s">
        <v>3</v>
      </c>
      <c r="B8" s="59"/>
      <c r="C8" s="24">
        <f>SUM(Table1[Target allocation ($)])</f>
        <v>124612331.36000006</v>
      </c>
      <c r="D8" s="32"/>
      <c r="E8" s="37" t="s">
        <v>74</v>
      </c>
      <c r="F8" s="37"/>
      <c r="H8" s="35"/>
      <c r="J8" s="38"/>
    </row>
    <row r="9" spans="1:13" s="14" customFormat="1" ht="2.25" customHeight="1">
      <c r="A9" s="60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12</v>
      </c>
      <c r="B10" s="17" t="s">
        <v>13</v>
      </c>
      <c r="C10" s="25" t="s">
        <v>22</v>
      </c>
      <c r="D10" s="17" t="s">
        <v>23</v>
      </c>
      <c r="E10" s="13" t="s">
        <v>24</v>
      </c>
      <c r="F10" s="13" t="s">
        <v>2</v>
      </c>
      <c r="G10" s="17" t="s">
        <v>25</v>
      </c>
      <c r="H10" s="20" t="s">
        <v>26</v>
      </c>
      <c r="I10" s="23" t="s">
        <v>1</v>
      </c>
    </row>
    <row r="11" spans="1:13" s="2" customFormat="1">
      <c r="A11" s="18" t="s">
        <v>11</v>
      </c>
      <c r="B11" s="18" t="s">
        <v>14</v>
      </c>
      <c r="C11" s="41">
        <v>256.7</v>
      </c>
      <c r="D11" s="18">
        <v>1409</v>
      </c>
      <c r="E11" s="18">
        <v>1783</v>
      </c>
      <c r="F11" s="18">
        <f>Table1[[#This Row],[New position]]-Table1[[#This Row],[Old position]]</f>
        <v>374</v>
      </c>
      <c r="G11" s="26">
        <v>0.29799999999999999</v>
      </c>
      <c r="H11" s="21">
        <v>457681.09</v>
      </c>
      <c r="I11" s="22"/>
      <c r="J11"/>
      <c r="L11"/>
    </row>
    <row r="12" spans="1:13">
      <c r="A12" s="18" t="s">
        <v>34</v>
      </c>
      <c r="B12" s="18" t="s">
        <v>14</v>
      </c>
      <c r="C12" s="41">
        <v>155.56</v>
      </c>
      <c r="D12" s="18">
        <v>1168</v>
      </c>
      <c r="E12" s="18">
        <v>0</v>
      </c>
      <c r="F12" s="18">
        <f>Table1[[#This Row],[New position]]-Table1[[#This Row],[Old position]]</f>
        <v>-1168</v>
      </c>
      <c r="G12" s="26">
        <v>0</v>
      </c>
      <c r="H12" s="21">
        <v>0</v>
      </c>
      <c r="I12" s="11"/>
      <c r="L12"/>
      <c r="M12" s="2"/>
    </row>
    <row r="13" spans="1:13">
      <c r="A13" s="18" t="s">
        <v>37</v>
      </c>
      <c r="B13" s="18" t="s">
        <v>14</v>
      </c>
      <c r="C13" s="41">
        <v>405.05</v>
      </c>
      <c r="D13" s="18">
        <v>897</v>
      </c>
      <c r="E13" s="18">
        <v>1130</v>
      </c>
      <c r="F13" s="18">
        <f>Table1[[#This Row],[New position]]-Table1[[#This Row],[Old position]]</f>
        <v>233</v>
      </c>
      <c r="G13" s="26">
        <v>0.29799999999999999</v>
      </c>
      <c r="H13" s="21">
        <v>457681.09</v>
      </c>
      <c r="I13" s="11"/>
      <c r="L13"/>
      <c r="M13" s="2"/>
    </row>
    <row r="14" spans="1:13">
      <c r="A14" s="18" t="s">
        <v>38</v>
      </c>
      <c r="B14" s="18" t="s">
        <v>14</v>
      </c>
      <c r="C14" s="41">
        <v>36.159999999999997</v>
      </c>
      <c r="D14" s="18">
        <v>9883</v>
      </c>
      <c r="E14" s="18">
        <v>12657</v>
      </c>
      <c r="F14" s="18">
        <f>Table1[[#This Row],[New position]]-Table1[[#This Row],[Old position]]</f>
        <v>2774</v>
      </c>
      <c r="G14" s="26">
        <v>0.29799999999999999</v>
      </c>
      <c r="H14" s="21">
        <v>457681.09</v>
      </c>
      <c r="I14" s="11"/>
      <c r="L14"/>
      <c r="M14" s="2"/>
    </row>
    <row r="15" spans="1:13">
      <c r="A15" s="18" t="s">
        <v>40</v>
      </c>
      <c r="B15" s="18" t="s">
        <v>14</v>
      </c>
      <c r="C15" s="41">
        <v>47.02</v>
      </c>
      <c r="D15" s="18">
        <v>7610</v>
      </c>
      <c r="E15" s="18">
        <v>9734</v>
      </c>
      <c r="F15" s="18">
        <f>Table1[[#This Row],[New position]]-Table1[[#This Row],[Old position]]</f>
        <v>2124</v>
      </c>
      <c r="G15" s="26">
        <v>0.29799999999999999</v>
      </c>
      <c r="H15" s="21">
        <v>457681.09</v>
      </c>
      <c r="I15" s="11"/>
      <c r="L15"/>
      <c r="M15" s="2"/>
    </row>
    <row r="16" spans="1:13">
      <c r="A16" s="18" t="s">
        <v>41</v>
      </c>
      <c r="B16" s="18" t="s">
        <v>14</v>
      </c>
      <c r="C16" s="41">
        <v>112.7</v>
      </c>
      <c r="D16" s="18">
        <v>3233</v>
      </c>
      <c r="E16" s="18">
        <v>2031</v>
      </c>
      <c r="F16" s="18">
        <f>Table1[[#This Row],[New position]]-Table1[[#This Row],[Old position]]</f>
        <v>-1202</v>
      </c>
      <c r="G16" s="26">
        <v>0.14899999999999999</v>
      </c>
      <c r="H16" s="21">
        <v>228840.55</v>
      </c>
      <c r="I16" s="11"/>
      <c r="L16"/>
      <c r="M16" s="2"/>
    </row>
    <row r="17" spans="1:13">
      <c r="A17" s="18" t="s">
        <v>44</v>
      </c>
      <c r="B17" s="18" t="s">
        <v>14</v>
      </c>
      <c r="C17" s="41">
        <v>187.05</v>
      </c>
      <c r="D17" s="18">
        <v>1944</v>
      </c>
      <c r="E17" s="18">
        <v>2447</v>
      </c>
      <c r="F17" s="18">
        <f>Table1[[#This Row],[New position]]-Table1[[#This Row],[Old position]]</f>
        <v>503</v>
      </c>
      <c r="G17" s="26">
        <v>0.29799999999999999</v>
      </c>
      <c r="H17" s="21">
        <v>457681.09</v>
      </c>
      <c r="I17" s="11"/>
      <c r="L17"/>
      <c r="M17" s="2"/>
    </row>
    <row r="18" spans="1:13">
      <c r="A18" s="18" t="s">
        <v>45</v>
      </c>
      <c r="B18" s="18" t="s">
        <v>14</v>
      </c>
      <c r="C18" s="41">
        <v>75.069999999999993</v>
      </c>
      <c r="D18" s="18">
        <v>4811</v>
      </c>
      <c r="E18" s="18">
        <v>6097</v>
      </c>
      <c r="F18" s="18">
        <f>Table1[[#This Row],[New position]]-Table1[[#This Row],[Old position]]</f>
        <v>1286</v>
      </c>
      <c r="G18" s="26">
        <v>0.29799999999999999</v>
      </c>
      <c r="H18" s="21">
        <v>457681.09</v>
      </c>
      <c r="I18" s="11"/>
      <c r="L18"/>
      <c r="M18" s="2"/>
    </row>
    <row r="19" spans="1:13">
      <c r="A19" s="18" t="s">
        <v>46</v>
      </c>
      <c r="B19" s="18" t="s">
        <v>14</v>
      </c>
      <c r="C19" s="41">
        <v>420.18</v>
      </c>
      <c r="D19" s="18">
        <v>862</v>
      </c>
      <c r="E19" s="18">
        <v>1089</v>
      </c>
      <c r="F19" s="18">
        <f>Table1[[#This Row],[New position]]-Table1[[#This Row],[Old position]]</f>
        <v>227</v>
      </c>
      <c r="G19" s="26">
        <v>0.29799999999999999</v>
      </c>
      <c r="H19" s="21">
        <v>457681.09</v>
      </c>
      <c r="I19" s="11"/>
      <c r="L19"/>
      <c r="M19" s="2"/>
    </row>
    <row r="20" spans="1:13">
      <c r="A20" s="18" t="s">
        <v>49</v>
      </c>
      <c r="B20" s="18" t="s">
        <v>14</v>
      </c>
      <c r="C20" s="41">
        <v>313.66000000000003</v>
      </c>
      <c r="D20" s="18">
        <v>1152</v>
      </c>
      <c r="E20" s="18">
        <v>1459</v>
      </c>
      <c r="F20" s="18">
        <f>Table1[[#This Row],[New position]]-Table1[[#This Row],[Old position]]</f>
        <v>307</v>
      </c>
      <c r="G20" s="26">
        <v>0.29799999999999999</v>
      </c>
      <c r="H20" s="21">
        <v>457681.09</v>
      </c>
      <c r="I20" s="50"/>
      <c r="L20"/>
      <c r="M20" s="2"/>
    </row>
    <row r="21" spans="1:13">
      <c r="A21" s="18" t="s">
        <v>53</v>
      </c>
      <c r="B21" s="18" t="s">
        <v>14</v>
      </c>
      <c r="C21" s="41">
        <v>244.54</v>
      </c>
      <c r="D21" s="18">
        <v>741</v>
      </c>
      <c r="E21" s="18">
        <v>936</v>
      </c>
      <c r="F21" s="18">
        <f>Table1[[#This Row],[New position]]-Table1[[#This Row],[Old position]]</f>
        <v>195</v>
      </c>
      <c r="G21" s="26">
        <v>0.14899999999999999</v>
      </c>
      <c r="H21" s="21">
        <v>228840.55</v>
      </c>
      <c r="I21" s="11"/>
      <c r="L21"/>
      <c r="M21" s="2"/>
    </row>
    <row r="22" spans="1:13">
      <c r="A22" s="18" t="s">
        <v>56</v>
      </c>
      <c r="B22" s="18" t="s">
        <v>14</v>
      </c>
      <c r="C22" s="41">
        <v>125.76</v>
      </c>
      <c r="D22" s="18">
        <v>1474</v>
      </c>
      <c r="E22" s="18">
        <v>1820</v>
      </c>
      <c r="F22" s="18">
        <f>Table1[[#This Row],[New position]]-Table1[[#This Row],[Old position]]</f>
        <v>346</v>
      </c>
      <c r="G22" s="26">
        <v>0.14899999999999999</v>
      </c>
      <c r="H22" s="21">
        <v>228840.55</v>
      </c>
      <c r="I22" s="11"/>
      <c r="L22"/>
      <c r="M22" s="2"/>
    </row>
    <row r="23" spans="1:13">
      <c r="A23" s="18" t="s">
        <v>57</v>
      </c>
      <c r="B23" s="18" t="s">
        <v>14</v>
      </c>
      <c r="C23" s="41">
        <v>189.49</v>
      </c>
      <c r="D23" s="18">
        <v>1897</v>
      </c>
      <c r="E23" s="18">
        <v>2415</v>
      </c>
      <c r="F23" s="18">
        <f>Table1[[#This Row],[New position]]-Table1[[#This Row],[Old position]]</f>
        <v>518</v>
      </c>
      <c r="G23" s="26">
        <v>0.29799999999999999</v>
      </c>
      <c r="H23" s="21">
        <v>457681.09</v>
      </c>
      <c r="I23" s="11"/>
      <c r="L23"/>
      <c r="M23" s="2"/>
    </row>
    <row r="24" spans="1:13">
      <c r="A24" s="18" t="s">
        <v>61</v>
      </c>
      <c r="B24" s="18" t="s">
        <v>14</v>
      </c>
      <c r="C24" s="41">
        <v>453.8</v>
      </c>
      <c r="D24" s="18">
        <v>791</v>
      </c>
      <c r="E24" s="18">
        <v>1009</v>
      </c>
      <c r="F24" s="18">
        <f>Table1[[#This Row],[New position]]-Table1[[#This Row],[Old position]]</f>
        <v>218</v>
      </c>
      <c r="G24" s="26">
        <v>0.29799999999999999</v>
      </c>
      <c r="H24" s="21">
        <v>457681.09</v>
      </c>
      <c r="I24" s="53"/>
      <c r="L24"/>
      <c r="M24" s="2"/>
    </row>
    <row r="25" spans="1:13">
      <c r="A25" s="18" t="s">
        <v>66</v>
      </c>
      <c r="B25" s="18" t="s">
        <v>14</v>
      </c>
      <c r="C25" s="41">
        <v>160.47999999999999</v>
      </c>
      <c r="D25" s="18">
        <v>2270</v>
      </c>
      <c r="E25" s="18">
        <v>2852</v>
      </c>
      <c r="F25" s="18">
        <f>Table1[[#This Row],[New position]]-Table1[[#This Row],[Old position]]</f>
        <v>582</v>
      </c>
      <c r="G25" s="26">
        <v>0.29799999999999999</v>
      </c>
      <c r="H25" s="21">
        <v>457681.09</v>
      </c>
      <c r="I25" s="11"/>
      <c r="L25"/>
      <c r="M25" s="2"/>
    </row>
    <row r="26" spans="1:13">
      <c r="A26" s="18" t="s">
        <v>68</v>
      </c>
      <c r="B26" s="18" t="s">
        <v>14</v>
      </c>
      <c r="C26" s="41">
        <v>90.55</v>
      </c>
      <c r="D26" s="18">
        <v>2011</v>
      </c>
      <c r="E26" s="18">
        <v>2527</v>
      </c>
      <c r="F26" s="18">
        <f>Table1[[#This Row],[New position]]-Table1[[#This Row],[Old position]]</f>
        <v>516</v>
      </c>
      <c r="G26" s="26">
        <v>0.14899999999999999</v>
      </c>
      <c r="H26" s="21">
        <v>228840.55</v>
      </c>
      <c r="I26" s="11"/>
      <c r="L26"/>
      <c r="M26" s="2"/>
    </row>
    <row r="27" spans="1:13">
      <c r="A27" s="18" t="s">
        <v>71</v>
      </c>
      <c r="B27" s="18" t="s">
        <v>14</v>
      </c>
      <c r="C27" s="41">
        <v>56.43</v>
      </c>
      <c r="D27" s="18">
        <v>6414</v>
      </c>
      <c r="E27" s="18">
        <v>8111</v>
      </c>
      <c r="F27" s="18">
        <f>Table1[[#This Row],[New position]]-Table1[[#This Row],[Old position]]</f>
        <v>1697</v>
      </c>
      <c r="G27" s="26">
        <v>0.29799999999999999</v>
      </c>
      <c r="H27" s="21">
        <v>457681.09</v>
      </c>
      <c r="I27" s="11"/>
      <c r="L27"/>
      <c r="M27" s="2"/>
    </row>
    <row r="28" spans="1:13">
      <c r="A28" s="18" t="s">
        <v>72</v>
      </c>
      <c r="B28" s="18" t="s">
        <v>14</v>
      </c>
      <c r="C28" s="41">
        <v>154.44999999999999</v>
      </c>
      <c r="D28" s="18">
        <v>0</v>
      </c>
      <c r="E28" s="18">
        <v>2963</v>
      </c>
      <c r="F28" s="18">
        <f>Table1[[#This Row],[New position]]-Table1[[#This Row],[Old position]]</f>
        <v>2963</v>
      </c>
      <c r="G28" s="26">
        <v>0.29799999999999999</v>
      </c>
      <c r="H28" s="21">
        <v>457681.09</v>
      </c>
      <c r="I28" s="11"/>
      <c r="L28"/>
      <c r="M28" s="2"/>
    </row>
    <row r="29" spans="1:13">
      <c r="A29" s="18" t="s">
        <v>10</v>
      </c>
      <c r="B29" s="18" t="s">
        <v>14</v>
      </c>
      <c r="C29" s="41">
        <v>378.43</v>
      </c>
      <c r="D29" s="18">
        <v>87303</v>
      </c>
      <c r="E29" s="18">
        <v>110452</v>
      </c>
      <c r="F29" s="18">
        <f>Table1[[#This Row],[New position]]-Table1[[#This Row],[Old position]]</f>
        <v>23149</v>
      </c>
      <c r="G29" s="26">
        <v>27.169</v>
      </c>
      <c r="H29" s="21">
        <v>41798201.969999999</v>
      </c>
      <c r="I29" s="11"/>
      <c r="L29"/>
      <c r="M29" s="2"/>
    </row>
    <row r="30" spans="1:13">
      <c r="A30" s="18" t="s">
        <v>33</v>
      </c>
      <c r="B30" s="18" t="s">
        <v>14</v>
      </c>
      <c r="C30" s="41">
        <v>48.5</v>
      </c>
      <c r="D30" s="18">
        <v>12154</v>
      </c>
      <c r="E30" s="18">
        <v>15262</v>
      </c>
      <c r="F30" s="18">
        <f>Table1[[#This Row],[New position]]-Table1[[#This Row],[Old position]]</f>
        <v>3108</v>
      </c>
      <c r="G30" s="26">
        <v>0.48099999999999998</v>
      </c>
      <c r="H30" s="21">
        <v>740202.33</v>
      </c>
      <c r="I30" s="49"/>
      <c r="L30"/>
      <c r="M30" s="2"/>
    </row>
    <row r="31" spans="1:13">
      <c r="A31" s="18" t="s">
        <v>48</v>
      </c>
      <c r="B31" s="18" t="s">
        <v>14</v>
      </c>
      <c r="C31" s="41">
        <v>79.75</v>
      </c>
      <c r="D31" s="18">
        <v>7274</v>
      </c>
      <c r="E31" s="18">
        <v>9282</v>
      </c>
      <c r="F31" s="18">
        <f>Table1[[#This Row],[New position]]-Table1[[#This Row],[Old position]]</f>
        <v>2008</v>
      </c>
      <c r="G31" s="26">
        <v>0.48099999999999998</v>
      </c>
      <c r="H31" s="21">
        <v>740202.33</v>
      </c>
      <c r="I31" s="11"/>
      <c r="L31"/>
      <c r="M31" s="2"/>
    </row>
    <row r="32" spans="1:13">
      <c r="A32" s="18">
        <v>2823</v>
      </c>
      <c r="B32" s="18" t="s">
        <v>14</v>
      </c>
      <c r="C32" s="41">
        <v>2.34</v>
      </c>
      <c r="D32" s="18">
        <v>249300</v>
      </c>
      <c r="E32" s="18">
        <v>316300</v>
      </c>
      <c r="F32" s="18">
        <f>Table1[[#This Row],[New position]]-Table1[[#This Row],[Old position]]</f>
        <v>67000</v>
      </c>
      <c r="G32" s="26">
        <v>0.48099999999999998</v>
      </c>
      <c r="H32" s="21">
        <v>740202.33</v>
      </c>
      <c r="I32" s="11"/>
      <c r="L32"/>
      <c r="M32" s="2"/>
    </row>
    <row r="33" spans="1:13">
      <c r="A33" s="18">
        <v>2800</v>
      </c>
      <c r="B33" s="18" t="s">
        <v>14</v>
      </c>
      <c r="C33" s="41">
        <v>3.4</v>
      </c>
      <c r="D33" s="18">
        <v>170500</v>
      </c>
      <c r="E33" s="18">
        <v>217500</v>
      </c>
      <c r="F33" s="18">
        <f>Table1[[#This Row],[New position]]-Table1[[#This Row],[Old position]]</f>
        <v>47000</v>
      </c>
      <c r="G33" s="26">
        <v>0.48099999999999998</v>
      </c>
      <c r="H33" s="21">
        <v>740202.33</v>
      </c>
      <c r="I33" s="11"/>
      <c r="K33" s="52"/>
      <c r="L33"/>
      <c r="M33" s="2"/>
    </row>
    <row r="34" spans="1:13">
      <c r="A34" s="18" t="s">
        <v>35</v>
      </c>
      <c r="B34" s="18" t="s">
        <v>14</v>
      </c>
      <c r="C34" s="41">
        <v>50.38</v>
      </c>
      <c r="D34" s="18">
        <v>11569</v>
      </c>
      <c r="E34" s="18">
        <v>14692</v>
      </c>
      <c r="F34" s="18">
        <f>Table1[[#This Row],[New position]]-Table1[[#This Row],[Old position]]</f>
        <v>3123</v>
      </c>
      <c r="G34" s="26">
        <v>0.48099999999999998</v>
      </c>
      <c r="H34" s="21">
        <v>740202.33</v>
      </c>
      <c r="I34" s="48"/>
      <c r="L34"/>
      <c r="M34" s="2"/>
    </row>
    <row r="35" spans="1:13">
      <c r="A35" s="18" t="s">
        <v>42</v>
      </c>
      <c r="B35" s="18" t="s">
        <v>14</v>
      </c>
      <c r="C35" s="41">
        <v>37.24</v>
      </c>
      <c r="D35" s="18">
        <v>15694</v>
      </c>
      <c r="E35" s="18">
        <v>19877</v>
      </c>
      <c r="F35" s="18">
        <f>Table1[[#This Row],[New position]]-Table1[[#This Row],[Old position]]</f>
        <v>4183</v>
      </c>
      <c r="G35" s="26">
        <v>0.48099999999999998</v>
      </c>
      <c r="H35" s="21">
        <v>740202.33</v>
      </c>
      <c r="I35" s="11"/>
      <c r="L35"/>
      <c r="M35" s="2"/>
    </row>
    <row r="36" spans="1:13">
      <c r="A36" s="18" t="s">
        <v>54</v>
      </c>
      <c r="B36" s="18" t="s">
        <v>14</v>
      </c>
      <c r="C36" s="41">
        <v>41.66</v>
      </c>
      <c r="D36" s="18">
        <v>14110</v>
      </c>
      <c r="E36" s="18">
        <v>17768</v>
      </c>
      <c r="F36" s="18">
        <f>Table1[[#This Row],[New position]]-Table1[[#This Row],[Old position]]</f>
        <v>3658</v>
      </c>
      <c r="G36" s="26">
        <v>0.48099999999999998</v>
      </c>
      <c r="H36" s="21">
        <v>740202.33</v>
      </c>
      <c r="I36" s="50"/>
      <c r="L36"/>
      <c r="M36" s="2"/>
    </row>
    <row r="37" spans="1:13">
      <c r="A37" s="18" t="s">
        <v>50</v>
      </c>
      <c r="B37" s="18" t="s">
        <v>14</v>
      </c>
      <c r="C37" s="41">
        <v>105.96</v>
      </c>
      <c r="D37" s="18">
        <v>57669</v>
      </c>
      <c r="E37" s="18">
        <v>72595</v>
      </c>
      <c r="F37" s="18">
        <f>Table1[[#This Row],[New position]]-Table1[[#This Row],[Old position]]</f>
        <v>14926</v>
      </c>
      <c r="G37" s="26">
        <v>5</v>
      </c>
      <c r="H37" s="21">
        <v>7692119.2400000002</v>
      </c>
      <c r="I37" s="11"/>
      <c r="L37"/>
      <c r="M37" s="2"/>
    </row>
    <row r="38" spans="1:13" ht="14.25" customHeight="1">
      <c r="A38" s="18" t="s">
        <v>59</v>
      </c>
      <c r="B38" s="18" t="s">
        <v>15</v>
      </c>
      <c r="C38" s="41">
        <v>133175.10999999999</v>
      </c>
      <c r="D38" s="18">
        <v>28</v>
      </c>
      <c r="E38" s="18">
        <v>35</v>
      </c>
      <c r="F38" s="18">
        <f>Table1[[#This Row],[New position]]-Table1[[#This Row],[Old position]]</f>
        <v>7</v>
      </c>
      <c r="G38" s="26">
        <v>3</v>
      </c>
      <c r="H38" s="21">
        <v>4615271.54</v>
      </c>
      <c r="I38" s="11"/>
      <c r="L38"/>
      <c r="M38" s="2"/>
    </row>
    <row r="39" spans="1:13" ht="14.25" customHeight="1">
      <c r="A39" s="18" t="s">
        <v>58</v>
      </c>
      <c r="B39" s="18" t="s">
        <v>15</v>
      </c>
      <c r="C39" s="41">
        <v>162884.35</v>
      </c>
      <c r="D39" s="18">
        <v>23</v>
      </c>
      <c r="E39" s="18">
        <v>28</v>
      </c>
      <c r="F39" s="18">
        <f>Table1[[#This Row],[New position]]-Table1[[#This Row],[Old position]]</f>
        <v>5</v>
      </c>
      <c r="G39" s="26">
        <v>3</v>
      </c>
      <c r="H39" s="21">
        <v>4615271.54</v>
      </c>
      <c r="I39" s="11"/>
      <c r="L39"/>
      <c r="M39" s="2"/>
    </row>
    <row r="40" spans="1:13" ht="14.25" customHeight="1">
      <c r="A40" s="18" t="s">
        <v>16</v>
      </c>
      <c r="B40" s="18" t="s">
        <v>15</v>
      </c>
      <c r="C40" s="41">
        <v>220285.93</v>
      </c>
      <c r="D40" s="18">
        <v>28</v>
      </c>
      <c r="E40" s="18">
        <v>35</v>
      </c>
      <c r="F40" s="18">
        <f>Table1[[#This Row],[New position]]-Table1[[#This Row],[Old position]]</f>
        <v>7</v>
      </c>
      <c r="G40" s="26">
        <v>5</v>
      </c>
      <c r="H40" s="21">
        <v>7692119.2400000002</v>
      </c>
      <c r="I40" s="11"/>
      <c r="L40"/>
      <c r="M40" s="2"/>
    </row>
    <row r="41" spans="1:13" ht="14.25" customHeight="1">
      <c r="A41" s="18" t="s">
        <v>27</v>
      </c>
      <c r="B41" s="18" t="s">
        <v>15</v>
      </c>
      <c r="C41" s="41">
        <v>231300</v>
      </c>
      <c r="D41" s="18">
        <v>26</v>
      </c>
      <c r="E41" s="18">
        <v>33</v>
      </c>
      <c r="F41" s="18">
        <f>Table1[[#This Row],[New position]]-Table1[[#This Row],[Old position]]</f>
        <v>7</v>
      </c>
      <c r="G41" s="26">
        <v>5</v>
      </c>
      <c r="H41" s="21">
        <v>7692119.2400000002</v>
      </c>
      <c r="I41" s="11"/>
      <c r="L41"/>
      <c r="M41" s="2"/>
    </row>
    <row r="42" spans="1:13" ht="14.25" customHeight="1">
      <c r="A42" s="18" t="s">
        <v>28</v>
      </c>
      <c r="B42" s="18" t="s">
        <v>15</v>
      </c>
      <c r="C42" s="41">
        <v>93660.54</v>
      </c>
      <c r="D42" s="18">
        <v>39</v>
      </c>
      <c r="E42" s="18">
        <v>49</v>
      </c>
      <c r="F42" s="18">
        <f>Table1[[#This Row],[New position]]-Table1[[#This Row],[Old position]]</f>
        <v>10</v>
      </c>
      <c r="G42" s="26">
        <v>3</v>
      </c>
      <c r="H42" s="21">
        <v>4615271.54</v>
      </c>
      <c r="I42" s="11"/>
      <c r="L42"/>
      <c r="M42" s="2"/>
    </row>
    <row r="43" spans="1:13" ht="14.25" customHeight="1">
      <c r="A43" s="18" t="s">
        <v>55</v>
      </c>
      <c r="B43" s="18" t="s">
        <v>15</v>
      </c>
      <c r="C43" s="41">
        <v>245165.33</v>
      </c>
      <c r="D43" s="18">
        <v>15</v>
      </c>
      <c r="E43" s="18">
        <v>19</v>
      </c>
      <c r="F43" s="18">
        <f>Table1[[#This Row],[New position]]-Table1[[#This Row],[Old position]]</f>
        <v>4</v>
      </c>
      <c r="G43" s="26">
        <v>3</v>
      </c>
      <c r="H43" s="21">
        <v>4615271.54</v>
      </c>
      <c r="I43" s="11"/>
      <c r="L43"/>
      <c r="M43" s="2"/>
    </row>
    <row r="44" spans="1:13">
      <c r="A44" s="18" t="s">
        <v>60</v>
      </c>
      <c r="B44" s="18" t="s">
        <v>15</v>
      </c>
      <c r="C44" s="41">
        <v>181266.95</v>
      </c>
      <c r="D44" s="18">
        <v>20</v>
      </c>
      <c r="E44" s="18">
        <v>25</v>
      </c>
      <c r="F44" s="18">
        <f>Table1[[#This Row],[New position]]-Table1[[#This Row],[Old position]]</f>
        <v>5</v>
      </c>
      <c r="G44" s="26">
        <v>3</v>
      </c>
      <c r="H44" s="21">
        <v>4615271.54</v>
      </c>
      <c r="I44" s="11"/>
      <c r="L44"/>
      <c r="M44" s="2"/>
    </row>
    <row r="45" spans="1:13">
      <c r="A45" s="18" t="s">
        <v>62</v>
      </c>
      <c r="B45" s="18" t="s">
        <v>15</v>
      </c>
      <c r="C45" s="41">
        <v>202358.44</v>
      </c>
      <c r="D45" s="18">
        <v>18</v>
      </c>
      <c r="E45" s="18">
        <v>23</v>
      </c>
      <c r="F45" s="18">
        <f>Table1[[#This Row],[New position]]-Table1[[#This Row],[Old position]]</f>
        <v>5</v>
      </c>
      <c r="G45" s="26">
        <v>3</v>
      </c>
      <c r="H45" s="21">
        <v>4615271.54</v>
      </c>
      <c r="I45" s="54"/>
      <c r="L45"/>
      <c r="M45" s="2"/>
    </row>
    <row r="46" spans="1:13">
      <c r="A46" s="18" t="s">
        <v>65</v>
      </c>
      <c r="B46" s="18" t="s">
        <v>15</v>
      </c>
      <c r="C46" s="41">
        <v>198175.78</v>
      </c>
      <c r="D46" s="18">
        <v>18</v>
      </c>
      <c r="E46" s="18">
        <v>23</v>
      </c>
      <c r="F46" s="18">
        <f>Table1[[#This Row],[New position]]-Table1[[#This Row],[Old position]]</f>
        <v>5</v>
      </c>
      <c r="G46" s="26">
        <v>3</v>
      </c>
      <c r="H46" s="21">
        <v>4615271.54</v>
      </c>
      <c r="I46" s="50"/>
      <c r="L46"/>
      <c r="M46" s="2"/>
    </row>
    <row r="47" spans="1:13">
      <c r="A47" s="18" t="s">
        <v>69</v>
      </c>
      <c r="B47" s="18" t="s">
        <v>14</v>
      </c>
      <c r="C47" s="41">
        <v>5.64</v>
      </c>
      <c r="D47" s="18">
        <v>1080533</v>
      </c>
      <c r="E47" s="18">
        <v>1363851</v>
      </c>
      <c r="F47" s="18">
        <f>Table1[[#This Row],[New position]]-Table1[[#This Row],[Old position]]</f>
        <v>283318</v>
      </c>
      <c r="G47" s="26">
        <v>5</v>
      </c>
      <c r="H47" s="21">
        <v>7692119.2400000002</v>
      </c>
      <c r="I47" s="50"/>
      <c r="L47"/>
      <c r="M47" s="2"/>
    </row>
    <row r="48" spans="1:13">
      <c r="A48" s="18" t="s">
        <v>51</v>
      </c>
      <c r="B48" s="18" t="s">
        <v>14</v>
      </c>
      <c r="C48" s="41">
        <v>34.04</v>
      </c>
      <c r="D48" s="18">
        <v>35807</v>
      </c>
      <c r="E48" s="18">
        <v>45195</v>
      </c>
      <c r="F48" s="18">
        <f>Table1[[#This Row],[New position]]-Table1[[#This Row],[Old position]]</f>
        <v>9388</v>
      </c>
      <c r="G48" s="26">
        <v>1</v>
      </c>
      <c r="H48" s="21">
        <v>1538423.85</v>
      </c>
      <c r="I48" s="11"/>
      <c r="L48"/>
      <c r="M48" s="2"/>
    </row>
    <row r="49" spans="1:13">
      <c r="A49" s="18" t="s">
        <v>17</v>
      </c>
      <c r="B49" s="18" t="s">
        <v>15</v>
      </c>
      <c r="C49" s="41">
        <v>110933</v>
      </c>
      <c r="D49" s="18">
        <v>4</v>
      </c>
      <c r="E49" s="18">
        <v>5</v>
      </c>
      <c r="F49" s="18">
        <f>Table1[[#This Row],[New position]]-Table1[[#This Row],[Old position]]</f>
        <v>1</v>
      </c>
      <c r="G49" s="26">
        <v>0.33300000000000002</v>
      </c>
      <c r="H49" s="21">
        <v>512807.9</v>
      </c>
      <c r="I49" s="11"/>
      <c r="L49"/>
      <c r="M49" s="2"/>
    </row>
    <row r="50" spans="1:13">
      <c r="A50" s="18" t="s">
        <v>18</v>
      </c>
      <c r="B50" s="18" t="s">
        <v>15</v>
      </c>
      <c r="C50" s="41">
        <v>12760.94</v>
      </c>
      <c r="D50" s="18">
        <v>16</v>
      </c>
      <c r="E50" s="18">
        <v>20</v>
      </c>
      <c r="F50" s="18">
        <f>Table1[[#This Row],[New position]]-Table1[[#This Row],[Old position]]</f>
        <v>4</v>
      </c>
      <c r="G50" s="26">
        <v>0.16700000000000001</v>
      </c>
      <c r="H50" s="21">
        <v>256404.03</v>
      </c>
      <c r="I50" s="11"/>
      <c r="L50"/>
      <c r="M50" s="2"/>
    </row>
    <row r="51" spans="1:13">
      <c r="A51" s="18" t="s">
        <v>19</v>
      </c>
      <c r="B51" s="18" t="s">
        <v>15</v>
      </c>
      <c r="C51" s="41">
        <v>25625</v>
      </c>
      <c r="D51" s="18">
        <v>8</v>
      </c>
      <c r="E51" s="18">
        <v>0</v>
      </c>
      <c r="F51" s="18">
        <f>Table1[[#This Row],[New position]]-Table1[[#This Row],[Old position]]</f>
        <v>-8</v>
      </c>
      <c r="G51" s="26">
        <v>0</v>
      </c>
      <c r="H51" s="21">
        <v>0</v>
      </c>
      <c r="I51" s="11"/>
      <c r="L51"/>
      <c r="M51" s="2"/>
    </row>
    <row r="52" spans="1:13">
      <c r="A52" s="18" t="s">
        <v>20</v>
      </c>
      <c r="B52" s="18" t="s">
        <v>15</v>
      </c>
      <c r="C52" s="41">
        <v>91555.8</v>
      </c>
      <c r="D52" s="18">
        <v>5</v>
      </c>
      <c r="E52" s="18">
        <v>6</v>
      </c>
      <c r="F52" s="18">
        <f>Table1[[#This Row],[New position]]-Table1[[#This Row],[Old position]]</f>
        <v>1</v>
      </c>
      <c r="G52" s="26">
        <v>0.33300000000000002</v>
      </c>
      <c r="H52" s="21">
        <v>512807.9</v>
      </c>
      <c r="I52" s="11"/>
      <c r="L52"/>
      <c r="M52" s="2"/>
    </row>
    <row r="53" spans="1:13">
      <c r="A53" s="18" t="s">
        <v>21</v>
      </c>
      <c r="B53" s="18" t="s">
        <v>15</v>
      </c>
      <c r="C53" s="41">
        <v>73562.5</v>
      </c>
      <c r="D53" s="18">
        <v>6</v>
      </c>
      <c r="E53" s="18">
        <v>7</v>
      </c>
      <c r="F53" s="18">
        <f>Table1[[#This Row],[New position]]-Table1[[#This Row],[Old position]]</f>
        <v>1</v>
      </c>
      <c r="G53" s="26">
        <v>0.33300000000000002</v>
      </c>
      <c r="H53" s="21">
        <v>512807.9</v>
      </c>
      <c r="I53" s="11"/>
      <c r="J53" s="1"/>
      <c r="L53"/>
      <c r="M53" s="2"/>
    </row>
    <row r="54" spans="1:13">
      <c r="A54" s="18" t="s">
        <v>29</v>
      </c>
      <c r="B54" s="18" t="s">
        <v>15</v>
      </c>
      <c r="C54" s="41">
        <v>91039</v>
      </c>
      <c r="D54" s="18">
        <v>2</v>
      </c>
      <c r="E54" s="18">
        <v>3</v>
      </c>
      <c r="F54" s="18">
        <f>Table1[[#This Row],[New position]]-Table1[[#This Row],[Old position]]</f>
        <v>1</v>
      </c>
      <c r="G54" s="26">
        <v>0.16700000000000001</v>
      </c>
      <c r="H54" s="21">
        <v>256404.03</v>
      </c>
      <c r="I54" s="11"/>
      <c r="J54" s="1"/>
      <c r="L54"/>
      <c r="M54" s="2"/>
    </row>
    <row r="55" spans="1:13">
      <c r="A55" s="18" t="s">
        <v>30</v>
      </c>
      <c r="B55" s="18" t="s">
        <v>15</v>
      </c>
      <c r="C55" s="41">
        <v>30570.62</v>
      </c>
      <c r="D55" s="18">
        <v>13</v>
      </c>
      <c r="E55" s="18">
        <v>17</v>
      </c>
      <c r="F55" s="18">
        <f>Table1[[#This Row],[New position]]-Table1[[#This Row],[Old position]]</f>
        <v>4</v>
      </c>
      <c r="G55" s="26">
        <v>0.33300000000000002</v>
      </c>
      <c r="H55" s="21">
        <v>512807.9</v>
      </c>
      <c r="I55" s="11"/>
      <c r="J55" s="15"/>
      <c r="L55"/>
      <c r="M55" s="2"/>
    </row>
    <row r="56" spans="1:13">
      <c r="A56" s="18" t="s">
        <v>32</v>
      </c>
      <c r="B56" s="18" t="s">
        <v>15</v>
      </c>
      <c r="C56" s="41">
        <v>33684</v>
      </c>
      <c r="D56" s="18">
        <v>12</v>
      </c>
      <c r="E56" s="18">
        <v>15</v>
      </c>
      <c r="F56" s="18">
        <f>Table1[[#This Row],[New position]]-Table1[[#This Row],[Old position]]</f>
        <v>3</v>
      </c>
      <c r="G56" s="26">
        <v>0.33300000000000002</v>
      </c>
      <c r="H56" s="21">
        <v>512807.9</v>
      </c>
      <c r="I56" s="11"/>
      <c r="J56" s="1"/>
      <c r="L56"/>
      <c r="M56" s="2"/>
    </row>
    <row r="57" spans="1:13">
      <c r="A57" s="18" t="s">
        <v>39</v>
      </c>
      <c r="B57" s="18" t="s">
        <v>15</v>
      </c>
      <c r="C57" s="41">
        <v>70304.33</v>
      </c>
      <c r="D57" s="18">
        <v>6</v>
      </c>
      <c r="E57" s="18">
        <v>7</v>
      </c>
      <c r="F57" s="18">
        <f>Table1[[#This Row],[New position]]-Table1[[#This Row],[Old position]]</f>
        <v>1</v>
      </c>
      <c r="G57" s="26">
        <v>0.33300000000000002</v>
      </c>
      <c r="H57" s="21">
        <v>512807.9</v>
      </c>
      <c r="I57" s="11"/>
      <c r="J57" s="46"/>
      <c r="L57"/>
      <c r="M57" s="2"/>
    </row>
    <row r="58" spans="1:13">
      <c r="A58" s="18" t="s">
        <v>43</v>
      </c>
      <c r="B58" s="18" t="s">
        <v>15</v>
      </c>
      <c r="C58" s="41">
        <v>56950</v>
      </c>
      <c r="D58" s="18">
        <v>4</v>
      </c>
      <c r="E58" s="18">
        <v>5</v>
      </c>
      <c r="F58" s="18">
        <f>Table1[[#This Row],[New position]]-Table1[[#This Row],[Old position]]</f>
        <v>1</v>
      </c>
      <c r="G58" s="26">
        <v>0.16700000000000001</v>
      </c>
      <c r="H58" s="21">
        <v>256404.03</v>
      </c>
      <c r="I58" s="11"/>
      <c r="J58" s="1"/>
      <c r="L58"/>
      <c r="M58" s="2"/>
    </row>
    <row r="59" spans="1:13">
      <c r="A59" s="18" t="s">
        <v>47</v>
      </c>
      <c r="B59" s="18" t="s">
        <v>15</v>
      </c>
      <c r="C59" s="41">
        <v>46503.11</v>
      </c>
      <c r="D59" s="18">
        <v>9</v>
      </c>
      <c r="E59" s="18">
        <v>11</v>
      </c>
      <c r="F59" s="18">
        <f>Table1[[#This Row],[New position]]-Table1[[#This Row],[Old position]]</f>
        <v>2</v>
      </c>
      <c r="G59" s="26">
        <v>0.33300000000000002</v>
      </c>
      <c r="H59" s="21">
        <v>512807.9</v>
      </c>
      <c r="I59" s="11"/>
      <c r="J59" s="1"/>
      <c r="L59"/>
      <c r="M59" s="2"/>
    </row>
    <row r="60" spans="1:13">
      <c r="A60" s="18" t="s">
        <v>52</v>
      </c>
      <c r="B60" s="18" t="s">
        <v>15</v>
      </c>
      <c r="C60" s="41">
        <v>24653.759999999998</v>
      </c>
      <c r="D60" s="18">
        <v>17</v>
      </c>
      <c r="E60" s="18">
        <v>21</v>
      </c>
      <c r="F60" s="18">
        <f>Table1[[#This Row],[New position]]-Table1[[#This Row],[Old position]]</f>
        <v>4</v>
      </c>
      <c r="G60" s="26">
        <v>0.33300000000000002</v>
      </c>
      <c r="H60" s="21">
        <v>512807.9</v>
      </c>
      <c r="I60" s="11"/>
      <c r="J60" s="1"/>
      <c r="L60"/>
      <c r="M60" s="2"/>
    </row>
    <row r="61" spans="1:13">
      <c r="A61" s="18" t="s">
        <v>63</v>
      </c>
      <c r="B61" s="18" t="s">
        <v>15</v>
      </c>
      <c r="C61" s="41">
        <v>33987.17</v>
      </c>
      <c r="D61" s="18">
        <v>6</v>
      </c>
      <c r="E61" s="18">
        <v>0</v>
      </c>
      <c r="F61" s="18">
        <f>Table1[[#This Row],[New position]]-Table1[[#This Row],[Old position]]</f>
        <v>-6</v>
      </c>
      <c r="G61" s="26">
        <v>0</v>
      </c>
      <c r="H61" s="21">
        <v>0</v>
      </c>
      <c r="I61" s="11"/>
      <c r="J61" s="1"/>
      <c r="L61"/>
      <c r="M61" s="2"/>
    </row>
    <row r="62" spans="1:13">
      <c r="A62" s="18" t="s">
        <v>64</v>
      </c>
      <c r="B62" s="18" t="s">
        <v>15</v>
      </c>
      <c r="C62" s="41">
        <v>20977.58</v>
      </c>
      <c r="D62" s="18">
        <v>19</v>
      </c>
      <c r="E62" s="18">
        <v>24</v>
      </c>
      <c r="F62" s="18">
        <f>Table1[[#This Row],[New position]]-Table1[[#This Row],[Old position]]</f>
        <v>5</v>
      </c>
      <c r="G62" s="26">
        <v>0.33300000000000002</v>
      </c>
      <c r="H62" s="21">
        <v>512807.9</v>
      </c>
      <c r="I62" s="11"/>
      <c r="M62" s="2"/>
    </row>
    <row r="63" spans="1:13">
      <c r="A63" s="18" t="s">
        <v>67</v>
      </c>
      <c r="B63" s="18" t="s">
        <v>15</v>
      </c>
      <c r="C63" s="41">
        <v>50689.5</v>
      </c>
      <c r="D63" s="18">
        <v>4</v>
      </c>
      <c r="E63" s="18">
        <v>5</v>
      </c>
      <c r="F63" s="18">
        <f>Table1[[#This Row],[New position]]-Table1[[#This Row],[Old position]]</f>
        <v>1</v>
      </c>
      <c r="G63" s="26">
        <v>0.16700000000000001</v>
      </c>
      <c r="H63" s="21">
        <v>256404.03</v>
      </c>
      <c r="I63" s="11"/>
    </row>
    <row r="64" spans="1:13">
      <c r="A64" s="18" t="s">
        <v>73</v>
      </c>
      <c r="B64" s="18" t="s">
        <v>15</v>
      </c>
      <c r="C64" s="41">
        <v>122328</v>
      </c>
      <c r="D64" s="18">
        <v>0</v>
      </c>
      <c r="E64" s="18">
        <v>4</v>
      </c>
      <c r="F64" s="18">
        <f>Table1[[#This Row],[New position]]-Table1[[#This Row],[Old position]]</f>
        <v>4</v>
      </c>
      <c r="G64" s="26">
        <v>0.33300000000000002</v>
      </c>
      <c r="H64" s="21">
        <v>512807.9</v>
      </c>
      <c r="I64" s="11"/>
    </row>
    <row r="65" spans="1:11">
      <c r="A65" s="18" t="s">
        <v>31</v>
      </c>
      <c r="B65" s="18"/>
      <c r="C65" s="41"/>
      <c r="D65" s="18"/>
      <c r="E65" s="18"/>
      <c r="F65" s="18"/>
      <c r="G65" s="45">
        <v>19</v>
      </c>
      <c r="H65" s="21"/>
      <c r="I65" s="11"/>
      <c r="J65" s="43"/>
    </row>
    <row r="66" spans="1:11">
      <c r="A66" s="18" t="s">
        <v>36</v>
      </c>
      <c r="B66" s="18"/>
      <c r="C66" s="41"/>
      <c r="D66" s="18">
        <v>0</v>
      </c>
      <c r="E66" s="18">
        <v>0</v>
      </c>
      <c r="F66" s="18">
        <v>0</v>
      </c>
      <c r="G66" s="45"/>
      <c r="H66" s="21"/>
      <c r="I66" s="11"/>
    </row>
    <row r="67" spans="1:11">
      <c r="A67" s="44"/>
      <c r="B67" s="10" t="s">
        <v>76</v>
      </c>
      <c r="D67" s="7"/>
      <c r="E67" s="10" t="s">
        <v>77</v>
      </c>
      <c r="F67" s="1"/>
      <c r="G67" s="43"/>
      <c r="H67" s="3" t="s">
        <v>78</v>
      </c>
      <c r="I67" s="9"/>
      <c r="K67" s="46"/>
    </row>
    <row r="68" spans="1:11">
      <c r="B68" s="5"/>
      <c r="D68" s="1"/>
      <c r="E68" s="5"/>
      <c r="F68" s="43"/>
      <c r="H68" s="6"/>
    </row>
    <row r="70" spans="1:11">
      <c r="D70" s="1"/>
      <c r="E70" s="1"/>
      <c r="F70" s="1"/>
      <c r="H70" s="1"/>
    </row>
    <row r="71" spans="1:11">
      <c r="H71" s="1"/>
      <c r="I71" s="1"/>
    </row>
    <row r="72" spans="1:11">
      <c r="A72" s="10"/>
      <c r="G72" s="46"/>
    </row>
    <row r="73" spans="1:11">
      <c r="A73" s="10"/>
      <c r="D73" s="47"/>
      <c r="H73" s="47"/>
    </row>
    <row r="74" spans="1:11">
      <c r="D74" s="47"/>
      <c r="G74" s="46"/>
      <c r="K74" s="46"/>
    </row>
    <row r="75" spans="1:11">
      <c r="A75" s="4"/>
      <c r="D75" s="47"/>
      <c r="G75" s="46"/>
    </row>
    <row r="76" spans="1:11">
      <c r="G76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4:I65"/>
  <sheetViews>
    <sheetView topLeftCell="A4" workbookViewId="0">
      <selection activeCell="C30" sqref="C30"/>
    </sheetView>
  </sheetViews>
  <sheetFormatPr defaultRowHeight="15"/>
  <sheetData>
    <row r="14" spans="5:9">
      <c r="E14" s="51"/>
      <c r="F14" s="51"/>
      <c r="G14" s="51"/>
      <c r="H14" s="51"/>
      <c r="I14" s="51"/>
    </row>
    <row r="15" spans="5:9">
      <c r="E15" s="51"/>
      <c r="F15" s="51"/>
      <c r="G15" s="51"/>
      <c r="H15" s="51"/>
      <c r="I15" s="51"/>
    </row>
    <row r="16" spans="5:9">
      <c r="E16" s="51"/>
      <c r="F16" s="51"/>
      <c r="G16" s="51"/>
      <c r="H16" s="51"/>
      <c r="I16" s="51"/>
    </row>
    <row r="17" spans="5:9">
      <c r="E17" s="51"/>
      <c r="F17" s="51"/>
      <c r="G17" s="51"/>
      <c r="H17" s="51"/>
      <c r="I17" s="51"/>
    </row>
    <row r="18" spans="5:9">
      <c r="E18" s="51"/>
      <c r="F18" s="51"/>
      <c r="G18" s="51"/>
      <c r="H18" s="51"/>
      <c r="I18" s="51"/>
    </row>
    <row r="19" spans="5:9">
      <c r="E19" s="51"/>
      <c r="F19" s="51"/>
      <c r="G19" s="51"/>
      <c r="H19" s="51"/>
      <c r="I19" s="51"/>
    </row>
    <row r="20" spans="5:9">
      <c r="E20" s="51"/>
      <c r="F20" s="51"/>
      <c r="G20" s="51"/>
      <c r="H20" s="51"/>
      <c r="I20" s="51"/>
    </row>
    <row r="21" spans="5:9">
      <c r="E21" s="51"/>
      <c r="F21" s="51"/>
      <c r="G21" s="51"/>
      <c r="H21" s="51"/>
      <c r="I21" s="51"/>
    </row>
    <row r="22" spans="5:9">
      <c r="E22" s="51"/>
      <c r="F22" s="51"/>
      <c r="G22" s="51"/>
      <c r="H22" s="51"/>
      <c r="I22" s="51"/>
    </row>
    <row r="23" spans="5:9">
      <c r="E23" s="51"/>
      <c r="F23" s="51"/>
      <c r="G23" s="51"/>
      <c r="H23" s="51"/>
      <c r="I23" s="51"/>
    </row>
    <row r="24" spans="5:9">
      <c r="E24" s="51"/>
      <c r="F24" s="51"/>
      <c r="G24" s="51"/>
      <c r="H24" s="51"/>
      <c r="I24" s="51"/>
    </row>
    <row r="25" spans="5:9">
      <c r="E25" s="51"/>
      <c r="F25" s="51"/>
      <c r="G25" s="51"/>
      <c r="H25" s="51"/>
      <c r="I25" s="51"/>
    </row>
    <row r="26" spans="5:9">
      <c r="E26" s="51"/>
      <c r="F26" s="51"/>
      <c r="G26" s="51"/>
      <c r="H26" s="51"/>
      <c r="I26" s="51"/>
    </row>
    <row r="27" spans="5:9">
      <c r="E27" s="51"/>
      <c r="F27" s="51"/>
      <c r="G27" s="51"/>
      <c r="H27" s="51"/>
      <c r="I27" s="51"/>
    </row>
    <row r="28" spans="5:9">
      <c r="E28" s="51"/>
      <c r="F28" s="51"/>
      <c r="G28" s="51"/>
      <c r="H28" s="51"/>
      <c r="I28" s="51"/>
    </row>
    <row r="29" spans="5:9">
      <c r="E29" s="51"/>
      <c r="F29" s="51"/>
      <c r="G29" s="51"/>
      <c r="H29" s="51"/>
      <c r="I29" s="51"/>
    </row>
    <row r="30" spans="5:9">
      <c r="E30" s="51"/>
      <c r="F30" s="51"/>
      <c r="G30" s="51"/>
      <c r="H30" s="51"/>
      <c r="I30" s="51"/>
    </row>
    <row r="31" spans="5:9">
      <c r="E31" s="51"/>
      <c r="F31" s="51"/>
      <c r="G31" s="51"/>
      <c r="H31" s="51"/>
      <c r="I31" s="51"/>
    </row>
    <row r="32" spans="5:9">
      <c r="E32" s="51"/>
      <c r="F32" s="51"/>
      <c r="G32" s="51"/>
      <c r="H32" s="51"/>
      <c r="I32" s="51"/>
    </row>
    <row r="33" spans="5:9">
      <c r="E33" s="51"/>
      <c r="F33" s="51"/>
      <c r="G33" s="51"/>
      <c r="H33" s="51"/>
      <c r="I33" s="51"/>
    </row>
    <row r="34" spans="5:9">
      <c r="E34" s="51"/>
      <c r="F34" s="51"/>
      <c r="G34" s="51"/>
      <c r="H34" s="51"/>
      <c r="I34" s="51"/>
    </row>
    <row r="35" spans="5:9">
      <c r="E35" s="51"/>
      <c r="F35" s="51"/>
      <c r="G35" s="51"/>
      <c r="H35" s="51"/>
      <c r="I35" s="51"/>
    </row>
    <row r="36" spans="5:9">
      <c r="E36" s="51"/>
      <c r="F36" s="51"/>
      <c r="G36" s="51"/>
      <c r="H36" s="51"/>
      <c r="I36" s="51"/>
    </row>
    <row r="37" spans="5:9">
      <c r="E37" s="51"/>
      <c r="F37" s="51"/>
      <c r="G37" s="51"/>
      <c r="H37" s="51"/>
      <c r="I37" s="51"/>
    </row>
    <row r="38" spans="5:9">
      <c r="E38" s="51"/>
      <c r="F38" s="51"/>
      <c r="G38" s="51"/>
      <c r="H38" s="51"/>
      <c r="I38" s="51"/>
    </row>
    <row r="39" spans="5:9">
      <c r="E39" s="51"/>
      <c r="F39" s="51"/>
      <c r="G39" s="51"/>
      <c r="H39" s="51"/>
      <c r="I39" s="51"/>
    </row>
    <row r="40" spans="5:9">
      <c r="E40" s="51"/>
      <c r="F40" s="51"/>
      <c r="G40" s="51"/>
      <c r="H40" s="51"/>
      <c r="I40" s="51"/>
    </row>
    <row r="41" spans="5:9">
      <c r="E41" s="51"/>
      <c r="F41" s="51"/>
      <c r="G41" s="51"/>
      <c r="H41" s="51"/>
      <c r="I41" s="51"/>
    </row>
    <row r="42" spans="5:9">
      <c r="E42" s="51"/>
      <c r="F42" s="51"/>
      <c r="G42" s="51"/>
      <c r="H42" s="51"/>
      <c r="I42" s="51"/>
    </row>
    <row r="43" spans="5:9">
      <c r="E43" s="51"/>
      <c r="F43" s="51"/>
      <c r="G43" s="51"/>
      <c r="H43" s="51"/>
      <c r="I43" s="51"/>
    </row>
    <row r="44" spans="5:9">
      <c r="E44" s="51"/>
      <c r="F44" s="51"/>
      <c r="G44" s="51"/>
      <c r="H44" s="51"/>
      <c r="I44" s="51"/>
    </row>
    <row r="45" spans="5:9">
      <c r="E45" s="51"/>
      <c r="F45" s="51"/>
      <c r="G45" s="51"/>
      <c r="H45" s="51"/>
      <c r="I45" s="51"/>
    </row>
    <row r="46" spans="5:9">
      <c r="E46" s="51"/>
      <c r="F46" s="51"/>
      <c r="G46" s="51"/>
      <c r="H46" s="51"/>
      <c r="I46" s="51"/>
    </row>
    <row r="47" spans="5:9">
      <c r="E47" s="51"/>
      <c r="F47" s="51"/>
      <c r="G47" s="51"/>
      <c r="H47" s="51"/>
      <c r="I47" s="51"/>
    </row>
    <row r="48" spans="5:9">
      <c r="E48" s="51"/>
      <c r="F48" s="51"/>
      <c r="G48" s="51"/>
      <c r="H48" s="51"/>
      <c r="I48" s="51"/>
    </row>
    <row r="49" spans="5:9">
      <c r="E49" s="51"/>
      <c r="F49" s="51"/>
      <c r="G49" s="51"/>
      <c r="H49" s="51"/>
      <c r="I49" s="51"/>
    </row>
    <row r="50" spans="5:9">
      <c r="E50" s="51"/>
      <c r="F50" s="51"/>
      <c r="G50" s="51"/>
      <c r="H50" s="51"/>
      <c r="I50" s="51"/>
    </row>
    <row r="51" spans="5:9">
      <c r="E51" s="51"/>
      <c r="F51" s="51"/>
      <c r="G51" s="51"/>
      <c r="H51" s="51"/>
      <c r="I51" s="51"/>
    </row>
    <row r="52" spans="5:9">
      <c r="E52" s="51"/>
      <c r="F52" s="51"/>
      <c r="G52" s="51"/>
      <c r="H52" s="51"/>
      <c r="I52" s="51"/>
    </row>
    <row r="53" spans="5:9">
      <c r="E53" s="51"/>
      <c r="F53" s="51"/>
      <c r="G53" s="51"/>
      <c r="H53" s="51"/>
      <c r="I53" s="51"/>
    </row>
    <row r="54" spans="5:9">
      <c r="E54" s="51"/>
      <c r="F54" s="51"/>
      <c r="G54" s="51"/>
      <c r="H54" s="51"/>
      <c r="I54" s="51"/>
    </row>
    <row r="55" spans="5:9">
      <c r="E55" s="51"/>
      <c r="F55" s="51"/>
      <c r="G55" s="51"/>
      <c r="H55" s="51"/>
      <c r="I55" s="51"/>
    </row>
    <row r="56" spans="5:9">
      <c r="E56" s="51"/>
      <c r="F56" s="51"/>
      <c r="G56" s="51"/>
      <c r="H56" s="51"/>
      <c r="I56" s="51"/>
    </row>
    <row r="57" spans="5:9">
      <c r="E57" s="51"/>
      <c r="F57" s="51"/>
      <c r="G57" s="51"/>
      <c r="H57" s="51"/>
      <c r="I57" s="51"/>
    </row>
    <row r="58" spans="5:9">
      <c r="E58" s="51"/>
      <c r="F58" s="51"/>
      <c r="G58" s="51"/>
      <c r="H58" s="51"/>
      <c r="I58" s="51"/>
    </row>
    <row r="59" spans="5:9">
      <c r="E59" s="51"/>
      <c r="F59" s="51"/>
      <c r="G59" s="51"/>
      <c r="H59" s="51"/>
      <c r="I59" s="51"/>
    </row>
    <row r="60" spans="5:9">
      <c r="E60" s="51"/>
      <c r="F60" s="51"/>
      <c r="G60" s="51"/>
      <c r="H60" s="51"/>
      <c r="I60" s="51"/>
    </row>
    <row r="61" spans="5:9">
      <c r="E61" s="51"/>
      <c r="F61" s="51"/>
      <c r="G61" s="51"/>
      <c r="H61" s="51"/>
      <c r="I61" s="51"/>
    </row>
    <row r="62" spans="5:9">
      <c r="E62" s="51"/>
      <c r="F62" s="51"/>
      <c r="G62" s="51"/>
      <c r="H62" s="51"/>
      <c r="I62" s="51"/>
    </row>
    <row r="63" spans="5:9">
      <c r="E63" s="51"/>
      <c r="F63" s="51"/>
      <c r="G63" s="51"/>
      <c r="H63" s="51"/>
      <c r="I63" s="51"/>
    </row>
    <row r="64" spans="5:9">
      <c r="E64" s="51"/>
      <c r="F64" s="51"/>
      <c r="G64" s="51"/>
      <c r="H64" s="51"/>
      <c r="I64" s="51"/>
    </row>
    <row r="65" spans="5:9">
      <c r="E65" s="51"/>
      <c r="F65" s="51"/>
      <c r="G65" s="51"/>
      <c r="H65" s="51"/>
      <c r="I65" s="51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2022-02-09T05:58:13Z</cp:lastPrinted>
  <dcterms:created xsi:type="dcterms:W3CDTF">2020-06-30T03:42:56Z</dcterms:created>
  <dcterms:modified xsi:type="dcterms:W3CDTF">2022-02-09T05:58:14Z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