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4" documentId="11_6BD32ABC73A5CBD20BE17EB5B77EBD29D6D9E9F2" xr6:coauthVersionLast="47" xr6:coauthVersionMax="47" xr10:uidLastSave="{BF381FFF-2F6C-4503-830E-6425B1F653FF}"/>
  <bookViews>
    <workbookView xWindow="28740" yWindow="-15" windowWidth="29040" windowHeight="15720" xr2:uid="{00000000-000D-0000-FFFF-FFFF00000000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2" i="1"/>
  <c r="F53" i="1"/>
  <c r="F54" i="1"/>
  <c r="F55" i="1"/>
  <c r="F56" i="1"/>
  <c r="F57" i="1"/>
  <c r="F58" i="1"/>
  <c r="F5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<sst xmlns="http://schemas.openxmlformats.org/spreadsheetml/2006/main" count="358" uniqueCount="90">
  <si>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</si>
  <si>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</si>
  <si>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</si>
  <si>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</si>
  <si>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</si>
  <si>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</si>
  <si>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</si>
  <si>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</si>
  <si>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</si>
  <si>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</si>
  <si>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</si>
  <si>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</si>
  <si>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</si>
  <si>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</si>
  <si>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</si>
  <si>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</si>
  <si>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</si>
  <si>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</si>
  <si>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</si>
  <si>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</si>
  <si>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</si>
  <si>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</si>
  <si>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</si>
  <si>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</si>
  <si>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</si>
  <si>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</si>
  <si>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</si>
  <si>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</si>
  <si>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</si>
  <si>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</si>
  <si>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</si>
  <si>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</si>
  <si>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</si>
  <si>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</si>
  <si>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</si>
  <si>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</si>
  <si>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</si>
  <si>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</si>
  <si>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</si>
  <si>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</si>
  <si>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</si>
  <si>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</si>
  <si>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</si>
  <si>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</si>
  <si>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</si>
  <si>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</si>
  <si>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</si>
  <si>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</si>
  <si>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</si>
  <si>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</si>
  <si>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</si>
  <si>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</si>
  <si>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</si>
  <si>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</si>
  <si>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</si>
  <si>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</si>
  <si>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GOIL</t>
  </si>
  <si>
    <t>PLD</t>
  </si>
  <si>
    <t>FM</t>
  </si>
  <si>
    <t>ZSLME</t>
  </si>
  <si>
    <t>COIL</t>
  </si>
  <si>
    <t>TMO</t>
  </si>
  <si>
    <t>CL</t>
  </si>
  <si>
    <t>ZS</t>
  </si>
  <si>
    <t>SCI</t>
  </si>
  <si>
    <t>CC</t>
  </si>
  <si>
    <t>GBS</t>
  </si>
  <si>
    <t>DA</t>
  </si>
  <si>
    <t>GBX</t>
  </si>
  <si>
    <t>F</t>
  </si>
  <si>
    <t>HG</t>
  </si>
  <si>
    <t>IJS</t>
  </si>
  <si>
    <t>MMC</t>
  </si>
  <si>
    <t>PKI</t>
  </si>
  <si>
    <t>BTS</t>
  </si>
  <si>
    <t>PA</t>
  </si>
  <si>
    <t>PL</t>
  </si>
  <si>
    <t>SI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</si>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</sst>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73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topLeftCell="A43" zoomScaleNormal="100" workbookViewId="0">
      <selection activeCell="H60" sqref="H6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1" t="s">
        <v>0</v>
      </c>
      <c r="B1" s="61"/>
      <c r="C1" s="26">
        <v>44572</v>
      </c>
      <c r="E1" s="28"/>
      <c r="F1" s="28"/>
      <c r="H1" s="29"/>
    </row>
    <row r="2" spans="1:13" s="27" customFormat="1" ht="12.75">
      <c r="A2" s="61" t="s">
        <v>11</v>
      </c>
      <c r="B2" s="61"/>
      <c r="C2" s="30">
        <f>C8/C7</f>
        <v>3.5378848633305791</v>
      </c>
      <c r="D2" s="59"/>
      <c r="E2" s="32"/>
      <c r="F2" s="33"/>
      <c r="H2" s="52"/>
    </row>
    <row r="3" spans="1:13" s="27" customFormat="1" ht="27.75" customHeight="1">
      <c r="A3" s="62" t="s">
        <v>12</v>
      </c>
      <c r="B3" s="62"/>
      <c r="C3" s="38">
        <f>(C8-SUM(H35:H47))/C7</f>
        <v>1.9340433235161634</v>
      </c>
      <c r="D3" s="60"/>
      <c r="E3" s="32"/>
      <c r="F3" s="33"/>
      <c r="H3" s="34"/>
    </row>
    <row r="4" spans="1:13" s="27" customFormat="1" ht="12.75">
      <c r="A4" s="61" t="s">
        <v>9</v>
      </c>
      <c r="B4" s="61"/>
      <c r="C4" s="35">
        <v>59236697</v>
      </c>
      <c r="D4" s="51"/>
      <c r="E4" s="36"/>
      <c r="F4" s="36"/>
      <c r="H4" s="34"/>
    </row>
    <row r="5" spans="1:13" s="27" customFormat="1" ht="12.75">
      <c r="A5" s="61" t="s">
        <v>7</v>
      </c>
      <c r="B5" s="61"/>
      <c r="C5" s="35">
        <v>0</v>
      </c>
      <c r="D5" s="31"/>
      <c r="E5" s="31"/>
      <c r="F5" s="36"/>
      <c r="H5" s="34"/>
    </row>
    <row r="6" spans="1:13" s="27" customFormat="1" ht="12.75">
      <c r="A6" s="61" t="s">
        <v>8</v>
      </c>
      <c r="B6" s="61"/>
      <c r="C6" s="35">
        <v>0</v>
      </c>
      <c r="D6" s="51"/>
      <c r="E6" s="36"/>
      <c r="F6" s="36"/>
      <c r="H6" s="34"/>
    </row>
    <row r="7" spans="1:13" s="27" customFormat="1" ht="12.75">
      <c r="A7" s="61" t="s">
        <v>10</v>
      </c>
      <c r="B7" s="61"/>
      <c r="C7" s="35">
        <f>C4+C5-C6</f>
        <v>59236697</v>
      </c>
      <c r="D7" s="51"/>
      <c r="E7" s="36"/>
      <c r="F7" s="36"/>
      <c r="G7" s="40"/>
      <c r="H7" s="2"/>
    </row>
    <row r="8" spans="1:13" s="27" customFormat="1" ht="27.75" customHeight="1">
      <c r="A8" s="62" t="s">
        <v>6</v>
      </c>
      <c r="B8" s="62"/>
      <c r="C8" s="23" cm="1">
        <f t="array" ref="C8">SUM(ABS(Table1[Target allocation ($)]))</f>
        <v>209572613.66999993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33</v>
      </c>
      <c r="B11" s="17" t="s">
        <v>16</v>
      </c>
      <c r="C11" s="39">
        <v>399.17</v>
      </c>
      <c r="D11" s="17">
        <v>988</v>
      </c>
      <c r="E11" s="17">
        <v>1041</v>
      </c>
      <c r="F11" s="17">
        <f>Table1[[#This Row],[New position]]-Table1[[#This Row],[Old position]]</f>
        <v>53</v>
      </c>
      <c r="G11" s="25">
        <v>0.14899999999999999</v>
      </c>
      <c r="H11" s="20">
        <v>415652.45</v>
      </c>
      <c r="I11" s="21"/>
      <c r="J11"/>
      <c r="K11" s="55"/>
      <c r="L11" s="49"/>
    </row>
    <row r="12" spans="1:13">
      <c r="A12" s="17" t="s">
        <v>39</v>
      </c>
      <c r="B12" s="17" t="s">
        <v>16</v>
      </c>
      <c r="C12" s="39">
        <v>208.51</v>
      </c>
      <c r="D12" s="17">
        <v>3648</v>
      </c>
      <c r="E12" s="17">
        <v>3987</v>
      </c>
      <c r="F12" s="17">
        <f>Table1[[#This Row],[New position]]-Table1[[#This Row],[Old position]]</f>
        <v>339</v>
      </c>
      <c r="G12" s="25">
        <v>0.29799999999999999</v>
      </c>
      <c r="H12" s="20">
        <v>831304.91</v>
      </c>
      <c r="I12" s="11"/>
      <c r="K12" s="55"/>
      <c r="L12" s="49"/>
      <c r="M12" s="2"/>
    </row>
    <row r="13" spans="1:13">
      <c r="A13" s="17" t="s">
        <v>46</v>
      </c>
      <c r="B13" s="17" t="s">
        <v>16</v>
      </c>
      <c r="C13" s="39">
        <v>214.7</v>
      </c>
      <c r="D13" s="17">
        <v>3558</v>
      </c>
      <c r="E13" s="17">
        <v>3872</v>
      </c>
      <c r="F13" s="17">
        <f>Table1[[#This Row],[New position]]-Table1[[#This Row],[Old position]]</f>
        <v>314</v>
      </c>
      <c r="G13" s="25">
        <v>0.29799999999999999</v>
      </c>
      <c r="H13" s="20">
        <v>831304.91</v>
      </c>
      <c r="I13" s="11"/>
      <c r="K13" s="55"/>
      <c r="L13" s="49"/>
      <c r="M13" s="2"/>
    </row>
    <row r="14" spans="1:13">
      <c r="A14" s="17" t="s">
        <v>52</v>
      </c>
      <c r="B14" s="17" t="s">
        <v>16</v>
      </c>
      <c r="C14" s="39">
        <v>160</v>
      </c>
      <c r="D14" s="17">
        <v>4934</v>
      </c>
      <c r="E14" s="17">
        <v>5196</v>
      </c>
      <c r="F14" s="17">
        <f>Table1[[#This Row],[New position]]-Table1[[#This Row],[Old position]]</f>
        <v>262</v>
      </c>
      <c r="G14" s="25">
        <v>0.29799999999999999</v>
      </c>
      <c r="H14" s="20">
        <v>831304.91</v>
      </c>
      <c r="I14" s="11"/>
      <c r="K14" s="55"/>
      <c r="L14" s="49"/>
      <c r="M14" s="2"/>
    </row>
    <row r="15" spans="1:13">
      <c r="A15" s="17" t="s">
        <v>57</v>
      </c>
      <c r="B15" s="17" t="s">
        <v>16</v>
      </c>
      <c r="C15" s="39">
        <v>153.02000000000001</v>
      </c>
      <c r="D15" s="17">
        <v>5038</v>
      </c>
      <c r="E15" s="17">
        <v>5433</v>
      </c>
      <c r="F15" s="17">
        <f>Table1[[#This Row],[New position]]-Table1[[#This Row],[Old position]]</f>
        <v>395</v>
      </c>
      <c r="G15" s="25">
        <v>0.29799999999999999</v>
      </c>
      <c r="H15" s="20">
        <v>831304.91</v>
      </c>
      <c r="I15" s="48"/>
      <c r="K15" s="55"/>
      <c r="L15" s="49"/>
      <c r="M15" s="2"/>
    </row>
    <row r="16" spans="1:13">
      <c r="A16" s="17" t="s">
        <v>61</v>
      </c>
      <c r="B16" s="17" t="s">
        <v>16</v>
      </c>
      <c r="C16" s="39">
        <v>625.04</v>
      </c>
      <c r="D16" s="17">
        <v>1284</v>
      </c>
      <c r="E16" s="17">
        <v>1330</v>
      </c>
      <c r="F16" s="17">
        <f>Table1[[#This Row],[New position]]-Table1[[#This Row],[Old position]]</f>
        <v>46</v>
      </c>
      <c r="G16" s="25">
        <v>0.29799999999999999</v>
      </c>
      <c r="H16" s="20">
        <v>831304.91</v>
      </c>
      <c r="I16" s="11"/>
      <c r="K16" s="55"/>
      <c r="L16" s="49"/>
      <c r="M16" s="2"/>
    </row>
    <row r="17" spans="1:16">
      <c r="A17" s="17" t="s">
        <v>69</v>
      </c>
      <c r="B17" s="17" t="s">
        <v>16</v>
      </c>
      <c r="C17" s="39">
        <v>23.94</v>
      </c>
      <c r="D17" s="17">
        <v>33263</v>
      </c>
      <c r="E17" s="17">
        <v>34725</v>
      </c>
      <c r="F17" s="17">
        <f>Table1[[#This Row],[New position]]-Table1[[#This Row],[Old position]]</f>
        <v>1462</v>
      </c>
      <c r="G17" s="25">
        <v>0.29799999999999999</v>
      </c>
      <c r="H17" s="20">
        <v>831304.91</v>
      </c>
      <c r="I17" s="11"/>
      <c r="K17" s="55"/>
      <c r="L17" s="49"/>
      <c r="M17" s="2"/>
    </row>
    <row r="18" spans="1:16">
      <c r="A18" s="17" t="s">
        <v>72</v>
      </c>
      <c r="B18" s="17" t="s">
        <v>16</v>
      </c>
      <c r="C18" s="39">
        <v>165.18</v>
      </c>
      <c r="D18" s="17">
        <v>4819</v>
      </c>
      <c r="E18" s="17">
        <v>5033</v>
      </c>
      <c r="F18" s="17">
        <f>Table1[[#This Row],[New position]]-Table1[[#This Row],[Old position]]</f>
        <v>214</v>
      </c>
      <c r="G18" s="25">
        <v>0.29799999999999999</v>
      </c>
      <c r="H18" s="20">
        <v>831304.91</v>
      </c>
      <c r="I18" s="11"/>
      <c r="K18" s="55"/>
      <c r="L18" s="49"/>
      <c r="M18" s="2"/>
    </row>
    <row r="19" spans="1:16">
      <c r="A19" s="17" t="s">
        <v>73</v>
      </c>
      <c r="B19" s="17" t="s">
        <v>16</v>
      </c>
      <c r="C19" s="39">
        <v>183.75</v>
      </c>
      <c r="D19" s="17">
        <v>4387</v>
      </c>
      <c r="E19" s="17">
        <v>4524</v>
      </c>
      <c r="F19" s="17">
        <f>Table1[[#This Row],[New position]]-Table1[[#This Row],[Old position]]</f>
        <v>137</v>
      </c>
      <c r="G19" s="25">
        <v>0.29799999999999999</v>
      </c>
      <c r="H19" s="20">
        <v>831304.91</v>
      </c>
      <c r="I19" s="11"/>
      <c r="K19" s="55"/>
      <c r="L19" s="49"/>
      <c r="M19" s="2"/>
    </row>
    <row r="20" spans="1:16">
      <c r="A20" s="17" t="s">
        <v>78</v>
      </c>
      <c r="B20" s="17" t="s">
        <v>16</v>
      </c>
      <c r="C20" s="39">
        <v>60.15</v>
      </c>
      <c r="D20" s="17">
        <v>12799</v>
      </c>
      <c r="E20" s="17">
        <v>13821</v>
      </c>
      <c r="F20" s="17">
        <f>Table1[[#This Row],[New position]]-Table1[[#This Row],[Old position]]</f>
        <v>1022</v>
      </c>
      <c r="G20" s="25">
        <v>0.29799999999999999</v>
      </c>
      <c r="H20" s="20">
        <v>831304.91</v>
      </c>
      <c r="I20" s="50"/>
      <c r="K20" s="55"/>
      <c r="L20" s="49"/>
      <c r="M20" s="2"/>
      <c r="P20" s="56"/>
    </row>
    <row r="21" spans="1:16">
      <c r="A21" s="17" t="s">
        <v>79</v>
      </c>
      <c r="B21" s="17" t="s">
        <v>16</v>
      </c>
      <c r="C21" s="39">
        <v>359.82</v>
      </c>
      <c r="D21" s="17">
        <v>2196</v>
      </c>
      <c r="E21" s="17">
        <v>2310</v>
      </c>
      <c r="F21" s="17">
        <f>Table1[[#This Row],[New position]]-Table1[[#This Row],[Old position]]</f>
        <v>114</v>
      </c>
      <c r="G21" s="25">
        <v>0.29799999999999999</v>
      </c>
      <c r="H21" s="20">
        <v>831304.91</v>
      </c>
      <c r="I21" s="11"/>
      <c r="K21" s="55"/>
      <c r="L21" s="49"/>
      <c r="M21" s="2"/>
    </row>
    <row r="22" spans="1:16">
      <c r="A22" s="17" t="s">
        <v>80</v>
      </c>
      <c r="B22" s="17" t="s">
        <v>16</v>
      </c>
      <c r="C22" s="39">
        <v>2012.66</v>
      </c>
      <c r="D22" s="17">
        <v>391</v>
      </c>
      <c r="E22" s="17">
        <v>413</v>
      </c>
      <c r="F22" s="17">
        <f>Table1[[#This Row],[New position]]-Table1[[#This Row],[Old position]]</f>
        <v>22</v>
      </c>
      <c r="G22" s="25">
        <v>0.29799999999999999</v>
      </c>
      <c r="H22" s="20">
        <v>831304.91</v>
      </c>
      <c r="I22" s="11"/>
      <c r="K22" s="55"/>
      <c r="L22" s="49"/>
      <c r="M22" s="2"/>
    </row>
    <row r="23" spans="1:16">
      <c r="A23" s="17" t="s">
        <v>82</v>
      </c>
      <c r="B23" s="17" t="s">
        <v>16</v>
      </c>
      <c r="C23" s="39">
        <v>159.6</v>
      </c>
      <c r="D23" s="17">
        <v>5049</v>
      </c>
      <c r="E23" s="17">
        <v>5209</v>
      </c>
      <c r="F23" s="17">
        <f>Table1[[#This Row],[New position]]-Table1[[#This Row],[Old position]]</f>
        <v>160</v>
      </c>
      <c r="G23" s="25">
        <v>0.29799999999999999</v>
      </c>
      <c r="H23" s="20">
        <v>831304.91</v>
      </c>
      <c r="I23" s="11"/>
      <c r="K23" s="55"/>
      <c r="L23" s="49"/>
      <c r="M23" s="2"/>
    </row>
    <row r="24" spans="1:16">
      <c r="A24" s="17" t="s">
        <v>83</v>
      </c>
      <c r="B24" s="17" t="s">
        <v>16</v>
      </c>
      <c r="C24" s="39">
        <v>160.52000000000001</v>
      </c>
      <c r="D24" s="17">
        <v>4848</v>
      </c>
      <c r="E24" s="17">
        <v>5179</v>
      </c>
      <c r="F24" s="17">
        <f>Table1[[#This Row],[New position]]-Table1[[#This Row],[Old position]]</f>
        <v>331</v>
      </c>
      <c r="G24" s="25">
        <v>0.29799999999999999</v>
      </c>
      <c r="H24" s="20">
        <v>831304.91</v>
      </c>
      <c r="I24" s="11"/>
      <c r="K24" s="55"/>
      <c r="L24" s="49"/>
      <c r="M24" s="2"/>
    </row>
    <row r="25" spans="1:16">
      <c r="A25" s="17" t="s">
        <v>85</v>
      </c>
      <c r="B25" s="17" t="s">
        <v>16</v>
      </c>
      <c r="C25" s="39">
        <v>56.82</v>
      </c>
      <c r="D25" s="17">
        <v>13943</v>
      </c>
      <c r="E25" s="17">
        <v>14630</v>
      </c>
      <c r="F25" s="17">
        <f>Table1[[#This Row],[New position]]-Table1[[#This Row],[Old position]]</f>
        <v>687</v>
      </c>
      <c r="G25" s="25">
        <v>0.29799999999999999</v>
      </c>
      <c r="H25" s="20">
        <v>831304.91</v>
      </c>
      <c r="I25" s="11"/>
      <c r="K25" s="55"/>
      <c r="L25" s="49"/>
      <c r="M25" s="2"/>
    </row>
    <row r="26" spans="1:16">
      <c r="A26" s="17" t="s">
        <v>86</v>
      </c>
      <c r="B26" s="17" t="s">
        <v>16</v>
      </c>
      <c r="C26" s="39">
        <v>84.02</v>
      </c>
      <c r="D26" s="17">
        <v>4426</v>
      </c>
      <c r="E26" s="17">
        <v>4947</v>
      </c>
      <c r="F26" s="17">
        <f>Table1[[#This Row],[New position]]-Table1[[#This Row],[Old position]]</f>
        <v>521</v>
      </c>
      <c r="G26" s="25">
        <v>0.14899999999999999</v>
      </c>
      <c r="H26" s="20">
        <v>415652.45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382.43</v>
      </c>
      <c r="D27" s="17">
        <v>189072</v>
      </c>
      <c r="E27" s="17">
        <v>198519</v>
      </c>
      <c r="F27" s="17">
        <f>Table1[[#This Row],[New position]]-Table1[[#This Row],[Old position]]</f>
        <v>9447</v>
      </c>
      <c r="G27" s="25">
        <v>27.17</v>
      </c>
      <c r="H27" s="20">
        <v>75919794.060000002</v>
      </c>
      <c r="I27" s="11"/>
      <c r="K27" s="55"/>
      <c r="L27" s="49"/>
      <c r="M27" s="2"/>
    </row>
    <row r="28" spans="1:16">
      <c r="A28" s="17" t="s">
        <v>31</v>
      </c>
      <c r="B28" s="17" t="s">
        <v>16</v>
      </c>
      <c r="C28" s="39">
        <v>61.63</v>
      </c>
      <c r="D28" s="17">
        <v>21400</v>
      </c>
      <c r="E28" s="17">
        <v>21400</v>
      </c>
      <c r="F28" s="17">
        <f>Table1[[#This Row],[New position]]-Table1[[#This Row],[Old position]]</f>
        <v>0</v>
      </c>
      <c r="G28" s="25">
        <v>0.48099999999999998</v>
      </c>
      <c r="H28" s="20">
        <v>1344450.57</v>
      </c>
      <c r="I28" s="11"/>
      <c r="K28" s="55"/>
      <c r="L28" s="49"/>
      <c r="M28" s="2"/>
    </row>
    <row r="29" spans="1:16">
      <c r="A29" s="17" t="s">
        <v>41</v>
      </c>
      <c r="B29" s="17" t="s">
        <v>16</v>
      </c>
      <c r="C29" s="39">
        <v>64.989999999999995</v>
      </c>
      <c r="D29" s="17">
        <v>18842</v>
      </c>
      <c r="E29" s="17">
        <v>20687</v>
      </c>
      <c r="F29" s="17">
        <f>Table1[[#This Row],[New position]]-Table1[[#This Row],[Old position]]</f>
        <v>1845</v>
      </c>
      <c r="G29" s="25">
        <v>0.48099999999999998</v>
      </c>
      <c r="H29" s="20">
        <v>1344450.57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2.2999999999999998</v>
      </c>
      <c r="D30" s="17">
        <v>556100</v>
      </c>
      <c r="E30" s="17">
        <v>584500</v>
      </c>
      <c r="F30" s="17">
        <f>Table1[[#This Row],[New position]]-Table1[[#This Row],[Old position]]</f>
        <v>28400</v>
      </c>
      <c r="G30" s="25">
        <v>0.48099999999999998</v>
      </c>
      <c r="H30" s="20">
        <v>1344450.57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3.06</v>
      </c>
      <c r="D31" s="17">
        <v>432500</v>
      </c>
      <c r="E31" s="17">
        <v>432500</v>
      </c>
      <c r="F31" s="17">
        <f>Table1[[#This Row],[New position]]-Table1[[#This Row],[Old position]]</f>
        <v>0</v>
      </c>
      <c r="G31" s="25">
        <v>0.48099999999999998</v>
      </c>
      <c r="H31" s="20">
        <v>1344450.57</v>
      </c>
      <c r="I31" s="11"/>
      <c r="K31" s="55"/>
      <c r="L31" s="49"/>
      <c r="M31" s="2"/>
    </row>
    <row r="32" spans="1:16">
      <c r="A32" s="17" t="s">
        <v>71</v>
      </c>
      <c r="B32" s="17" t="s">
        <v>16</v>
      </c>
      <c r="C32" s="39">
        <v>105.42</v>
      </c>
      <c r="D32" s="17">
        <v>12187</v>
      </c>
      <c r="E32" s="17">
        <v>12753</v>
      </c>
      <c r="F32" s="17">
        <f>Table1[[#This Row],[New position]]-Table1[[#This Row],[Old position]]</f>
        <v>566</v>
      </c>
      <c r="G32" s="25">
        <v>0.48099999999999998</v>
      </c>
      <c r="H32" s="20">
        <v>1344450.57</v>
      </c>
      <c r="I32" s="11"/>
      <c r="K32" s="55"/>
      <c r="L32" s="49"/>
      <c r="M32" s="2"/>
    </row>
    <row r="33" spans="1:13">
      <c r="A33" s="17" t="s">
        <v>45</v>
      </c>
      <c r="B33" s="17" t="s">
        <v>16</v>
      </c>
      <c r="C33" s="39">
        <v>42.56</v>
      </c>
      <c r="D33" s="17">
        <v>30828</v>
      </c>
      <c r="E33" s="17">
        <v>30828</v>
      </c>
      <c r="F33" s="17">
        <f>Table1[[#This Row],[New position]]-Table1[[#This Row],[Old position]]</f>
        <v>0</v>
      </c>
      <c r="G33" s="25">
        <v>0.48099999999999998</v>
      </c>
      <c r="H33" s="20">
        <v>1344450.57</v>
      </c>
      <c r="I33" s="11"/>
      <c r="K33" s="55"/>
      <c r="L33" s="49"/>
      <c r="M33" s="2"/>
    </row>
    <row r="34" spans="1:13">
      <c r="A34" s="17" t="s">
        <v>58</v>
      </c>
      <c r="B34" s="17" t="s">
        <v>16</v>
      </c>
      <c r="C34" s="39">
        <v>34.520000000000003</v>
      </c>
      <c r="D34" s="17">
        <v>37661</v>
      </c>
      <c r="E34" s="17">
        <v>38947</v>
      </c>
      <c r="F34" s="17">
        <f>Table1[[#This Row],[New position]]-Table1[[#This Row],[Old position]]</f>
        <v>1286</v>
      </c>
      <c r="G34" s="25">
        <v>0.48099999999999998</v>
      </c>
      <c r="H34" s="20">
        <v>1344450.57</v>
      </c>
      <c r="I34" s="54"/>
      <c r="K34" s="55"/>
      <c r="L34" s="49"/>
      <c r="M34" s="2"/>
    </row>
    <row r="35" spans="1:13">
      <c r="A35" s="17" t="s">
        <v>42</v>
      </c>
      <c r="B35" s="17" t="s">
        <v>16</v>
      </c>
      <c r="C35" s="39">
        <v>105.16</v>
      </c>
      <c r="D35" s="17">
        <v>126646</v>
      </c>
      <c r="E35" s="17">
        <v>132860</v>
      </c>
      <c r="F35" s="17">
        <f>Table1[[#This Row],[New position]]-Table1[[#This Row],[Old position]]</f>
        <v>6214</v>
      </c>
      <c r="G35" s="25">
        <v>5</v>
      </c>
      <c r="H35" s="20">
        <v>13971511.08</v>
      </c>
      <c r="I35" s="54"/>
      <c r="K35" s="55"/>
      <c r="L35" s="49"/>
      <c r="M35" s="2"/>
    </row>
    <row r="36" spans="1:13">
      <c r="A36" s="17" t="s">
        <v>54</v>
      </c>
      <c r="B36" s="17" t="s">
        <v>16</v>
      </c>
      <c r="C36" s="39">
        <v>85.71</v>
      </c>
      <c r="D36" s="17">
        <v>46380</v>
      </c>
      <c r="E36" s="17">
        <v>48903</v>
      </c>
      <c r="F36" s="17">
        <f>Table1[[#This Row],[New position]]-Table1[[#This Row],[Old position]]</f>
        <v>2523</v>
      </c>
      <c r="G36" s="25">
        <v>1.5</v>
      </c>
      <c r="H36" s="20">
        <v>4191453.32</v>
      </c>
      <c r="I36" s="11"/>
      <c r="K36" s="55"/>
      <c r="L36" s="49"/>
      <c r="M36" s="2"/>
    </row>
    <row r="37" spans="1:13">
      <c r="A37" s="17" t="s">
        <v>48</v>
      </c>
      <c r="B37" s="17" t="s">
        <v>17</v>
      </c>
      <c r="C37" s="39">
        <v>128234.39</v>
      </c>
      <c r="D37" s="17">
        <v>31</v>
      </c>
      <c r="E37" s="17">
        <v>33</v>
      </c>
      <c r="F37" s="17">
        <f>Table1[[#This Row],[New position]]-Table1[[#This Row],[Old position]]</f>
        <v>2</v>
      </c>
      <c r="G37" s="25">
        <v>1.5</v>
      </c>
      <c r="H37" s="20">
        <v>4191453.32</v>
      </c>
      <c r="I37" s="47"/>
      <c r="K37" s="55"/>
      <c r="L37" s="49"/>
      <c r="M37" s="2"/>
    </row>
    <row r="38" spans="1:13">
      <c r="A38" s="17" t="s">
        <v>47</v>
      </c>
      <c r="B38" s="17" t="s">
        <v>17</v>
      </c>
      <c r="C38" s="39">
        <v>155718.76999999999</v>
      </c>
      <c r="D38" s="17">
        <v>26</v>
      </c>
      <c r="E38" s="17">
        <v>27</v>
      </c>
      <c r="F38" s="17">
        <f>Table1[[#This Row],[New position]]-Table1[[#This Row],[Old position]]</f>
        <v>1</v>
      </c>
      <c r="G38" s="25">
        <v>1.5</v>
      </c>
      <c r="H38" s="20">
        <v>4191453.32</v>
      </c>
      <c r="I38" s="11"/>
      <c r="K38" s="55"/>
      <c r="L38" s="49"/>
      <c r="M38" s="2"/>
    </row>
    <row r="39" spans="1:13">
      <c r="A39" s="17" t="s">
        <v>18</v>
      </c>
      <c r="B39" s="17" t="s">
        <v>17</v>
      </c>
      <c r="C39" s="39">
        <v>217421.87</v>
      </c>
      <c r="D39" s="17">
        <v>61</v>
      </c>
      <c r="E39" s="17">
        <v>64</v>
      </c>
      <c r="F39" s="17">
        <f>Table1[[#This Row],[New position]]-Table1[[#This Row],[Old position]]</f>
        <v>3</v>
      </c>
      <c r="G39" s="25">
        <v>5</v>
      </c>
      <c r="H39" s="20">
        <v>13971511.08</v>
      </c>
      <c r="I39" s="11"/>
      <c r="K39" s="55"/>
      <c r="L39" s="49"/>
      <c r="M39" s="2"/>
    </row>
    <row r="40" spans="1:13">
      <c r="A40" s="17" t="s">
        <v>26</v>
      </c>
      <c r="B40" s="17" t="s">
        <v>17</v>
      </c>
      <c r="C40" s="39">
        <v>226242.19</v>
      </c>
      <c r="D40" s="17">
        <v>59</v>
      </c>
      <c r="E40" s="17">
        <v>62</v>
      </c>
      <c r="F40" s="17">
        <f>Table1[[#This Row],[New position]]-Table1[[#This Row],[Old position]]</f>
        <v>3</v>
      </c>
      <c r="G40" s="25">
        <v>5</v>
      </c>
      <c r="H40" s="20">
        <v>13971511.08</v>
      </c>
      <c r="I40" s="11"/>
      <c r="K40" s="55"/>
      <c r="L40" s="49"/>
      <c r="M40" s="2"/>
    </row>
    <row r="41" spans="1:13">
      <c r="A41" s="17" t="s">
        <v>51</v>
      </c>
      <c r="B41" s="17" t="s">
        <v>16</v>
      </c>
      <c r="C41" s="39">
        <v>5.8</v>
      </c>
      <c r="D41" s="17">
        <v>1383398</v>
      </c>
      <c r="E41" s="17">
        <v>1445329</v>
      </c>
      <c r="F41" s="17">
        <f>Table1[[#This Row],[New position]]-Table1[[#This Row],[Old position]]</f>
        <v>61931</v>
      </c>
      <c r="G41" s="25">
        <v>3</v>
      </c>
      <c r="H41" s="20">
        <v>8382906.6500000004</v>
      </c>
      <c r="I41" s="46"/>
      <c r="K41" s="55"/>
      <c r="L41" s="49"/>
      <c r="M41" s="2"/>
    </row>
    <row r="42" spans="1:13">
      <c r="A42" s="17" t="s">
        <v>55</v>
      </c>
      <c r="B42" s="17" t="s">
        <v>16</v>
      </c>
      <c r="C42" s="39">
        <v>67.540000000000006</v>
      </c>
      <c r="D42" s="17">
        <v>58870</v>
      </c>
      <c r="E42" s="17">
        <v>62059</v>
      </c>
      <c r="F42" s="17">
        <f>Table1[[#This Row],[New position]]-Table1[[#This Row],[Old position]]</f>
        <v>3189</v>
      </c>
      <c r="G42" s="25">
        <v>1.5</v>
      </c>
      <c r="H42" s="20">
        <v>4191453.32</v>
      </c>
      <c r="I42" s="11"/>
      <c r="K42" s="55"/>
      <c r="L42" s="49"/>
      <c r="M42" s="2"/>
    </row>
    <row r="43" spans="1:13" ht="14.25" customHeight="1">
      <c r="A43" s="17" t="s">
        <v>66</v>
      </c>
      <c r="B43" s="17" t="s">
        <v>17</v>
      </c>
      <c r="C43" s="39">
        <v>126859.14</v>
      </c>
      <c r="D43" s="17">
        <v>63</v>
      </c>
      <c r="E43" s="17">
        <v>66</v>
      </c>
      <c r="F43" s="17">
        <f>Table1[[#This Row],[New position]]-Table1[[#This Row],[Old position]]</f>
        <v>3</v>
      </c>
      <c r="G43" s="25">
        <v>3</v>
      </c>
      <c r="H43" s="20">
        <v>8382906.6500000004</v>
      </c>
      <c r="I43" s="48"/>
      <c r="K43" s="55"/>
      <c r="L43" s="49"/>
      <c r="M43" s="2"/>
    </row>
    <row r="44" spans="1:13" ht="14.25" customHeight="1">
      <c r="A44" s="17" t="s">
        <v>68</v>
      </c>
      <c r="B44" s="17" t="s">
        <v>17</v>
      </c>
      <c r="C44" s="39">
        <v>230502.65</v>
      </c>
      <c r="D44" s="17">
        <v>17</v>
      </c>
      <c r="E44" s="17">
        <v>18</v>
      </c>
      <c r="F44" s="17">
        <f>Table1[[#This Row],[New position]]-Table1[[#This Row],[Old position]]</f>
        <v>1</v>
      </c>
      <c r="G44" s="25">
        <v>1.5</v>
      </c>
      <c r="H44" s="20">
        <v>4191453.32</v>
      </c>
      <c r="I44" s="11"/>
      <c r="K44" s="55"/>
      <c r="L44" s="49"/>
      <c r="M44" s="2"/>
    </row>
    <row r="45" spans="1:13" ht="14.25" customHeight="1">
      <c r="A45" s="17" t="s">
        <v>74</v>
      </c>
      <c r="B45" s="17" t="s">
        <v>17</v>
      </c>
      <c r="C45" s="39">
        <v>127952.52</v>
      </c>
      <c r="D45" s="17">
        <v>63</v>
      </c>
      <c r="E45" s="17">
        <v>66</v>
      </c>
      <c r="F45" s="17">
        <f>Table1[[#This Row],[New position]]-Table1[[#This Row],[Old position]]</f>
        <v>3</v>
      </c>
      <c r="G45" s="25">
        <v>3</v>
      </c>
      <c r="H45" s="20">
        <v>8382906.6500000004</v>
      </c>
      <c r="I45" s="11"/>
      <c r="K45" s="55"/>
      <c r="L45" s="49"/>
      <c r="M45" s="2"/>
    </row>
    <row r="46" spans="1:13" ht="14.25" customHeight="1">
      <c r="A46" s="17" t="s">
        <v>87</v>
      </c>
      <c r="B46" s="17" t="s">
        <v>16</v>
      </c>
      <c r="C46" s="39">
        <v>61.85</v>
      </c>
      <c r="D46" s="17">
        <v>64513</v>
      </c>
      <c r="E46" s="17">
        <v>67768</v>
      </c>
      <c r="F46" s="17">
        <f>Table1[[#This Row],[New position]]-Table1[[#This Row],[Old position]]</f>
        <v>3255</v>
      </c>
      <c r="G46" s="25">
        <v>1.5</v>
      </c>
      <c r="H46" s="20">
        <v>4191453.32</v>
      </c>
      <c r="I46" s="11"/>
      <c r="K46" s="55"/>
      <c r="L46" s="49"/>
      <c r="M46" s="2"/>
    </row>
    <row r="47" spans="1:13" ht="14.25" customHeight="1">
      <c r="A47" s="17" t="s">
        <v>43</v>
      </c>
      <c r="B47" s="17" t="s">
        <v>16</v>
      </c>
      <c r="C47" s="39">
        <v>34.340000000000003</v>
      </c>
      <c r="D47" s="17">
        <v>77909</v>
      </c>
      <c r="E47" s="17">
        <v>81372</v>
      </c>
      <c r="F47" s="17">
        <f>Table1[[#This Row],[New position]]-Table1[[#This Row],[Old position]]</f>
        <v>3463</v>
      </c>
      <c r="G47" s="25">
        <v>1</v>
      </c>
      <c r="H47" s="20">
        <v>2794302.22</v>
      </c>
      <c r="I47" s="11"/>
      <c r="K47" s="55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96906.58</v>
      </c>
      <c r="D48" s="17">
        <v>19</v>
      </c>
      <c r="E48" s="17">
        <v>20</v>
      </c>
      <c r="F48" s="17">
        <f>Table1[[#This Row],[New position]]-Table1[[#This Row],[Old position]]</f>
        <v>1</v>
      </c>
      <c r="G48" s="25">
        <v>0.70599999999999996</v>
      </c>
      <c r="H48" s="20">
        <v>1972449.31</v>
      </c>
      <c r="I48" s="11"/>
      <c r="K48" s="55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73231</v>
      </c>
      <c r="D49" s="17">
        <v>0</v>
      </c>
      <c r="E49" s="17">
        <v>27</v>
      </c>
      <c r="F49" s="17">
        <f>Table1[[#This Row],[New position]]-Table1[[#This Row],[Old position]]</f>
        <v>27</v>
      </c>
      <c r="G49" s="25">
        <v>0.70599999999999996</v>
      </c>
      <c r="H49" s="20">
        <v>1972448.75</v>
      </c>
      <c r="I49" s="11"/>
      <c r="K49" s="55"/>
      <c r="L49" s="49"/>
      <c r="M49" s="2"/>
    </row>
    <row r="50" spans="1:16">
      <c r="A50" s="17" t="s">
        <v>27</v>
      </c>
      <c r="B50" s="17" t="s">
        <v>17</v>
      </c>
      <c r="C50" s="39">
        <v>105415.78</v>
      </c>
      <c r="D50" s="17">
        <v>18</v>
      </c>
      <c r="E50" s="17">
        <v>19</v>
      </c>
      <c r="F50" s="17">
        <f>Table1[[#This Row],[New position]]-Table1[[#This Row],[Old position]]</f>
        <v>1</v>
      </c>
      <c r="G50" s="25">
        <v>0.70599999999999996</v>
      </c>
      <c r="H50" s="20">
        <v>1972449.31</v>
      </c>
      <c r="I50" s="11"/>
      <c r="K50" s="55"/>
      <c r="L50" s="49"/>
      <c r="M50" s="2"/>
    </row>
    <row r="51" spans="1:16">
      <c r="A51" s="17" t="s">
        <v>60</v>
      </c>
      <c r="B51" s="17" t="s">
        <v>17</v>
      </c>
      <c r="C51" s="39">
        <v>81980</v>
      </c>
      <c r="D51" s="17">
        <v>23</v>
      </c>
      <c r="E51" s="17">
        <v>24</v>
      </c>
      <c r="F51" s="17">
        <f>Table1[[#This Row],[New position]]-Table1[[#This Row],[Old position]]</f>
        <v>1</v>
      </c>
      <c r="G51" s="25">
        <v>0.70599999999999996</v>
      </c>
      <c r="H51" s="20">
        <v>1972449.31</v>
      </c>
      <c r="I51" s="11"/>
      <c r="K51" s="55"/>
      <c r="L51" s="49"/>
      <c r="M51" s="2"/>
    </row>
    <row r="52" spans="1:16">
      <c r="A52" s="17" t="s">
        <v>56</v>
      </c>
      <c r="B52" s="17" t="s">
        <v>17</v>
      </c>
      <c r="C52" s="39">
        <v>71325</v>
      </c>
      <c r="D52" s="17">
        <v>27</v>
      </c>
      <c r="E52" s="17">
        <v>28</v>
      </c>
      <c r="F52" s="17">
        <f>Table1[[#This Row],[New position]]-Table1[[#This Row],[Old position]]</f>
        <v>1</v>
      </c>
      <c r="G52" s="25">
        <v>0.70599999999999996</v>
      </c>
      <c r="H52" s="20">
        <v>1972449.31</v>
      </c>
      <c r="I52" s="11"/>
      <c r="K52" s="55"/>
      <c r="L52" s="49"/>
      <c r="M52" s="2"/>
      <c r="P52" s="57"/>
    </row>
    <row r="53" spans="1:16">
      <c r="A53" s="17" t="s">
        <v>44</v>
      </c>
      <c r="B53" s="17" t="s">
        <v>17</v>
      </c>
      <c r="C53" s="39">
        <v>33112.5</v>
      </c>
      <c r="D53" s="17">
        <v>28</v>
      </c>
      <c r="E53" s="17">
        <v>30</v>
      </c>
      <c r="F53" s="17">
        <f>Table1[[#This Row],[New position]]-Table1[[#This Row],[Old position]]</f>
        <v>2</v>
      </c>
      <c r="G53" s="25">
        <v>0.35299999999999998</v>
      </c>
      <c r="H53" s="20">
        <v>986224.38</v>
      </c>
      <c r="I53" s="11"/>
      <c r="K53" s="55"/>
      <c r="L53" s="49"/>
      <c r="M53" s="2"/>
    </row>
    <row r="54" spans="1:16">
      <c r="A54" s="17" t="s">
        <v>36</v>
      </c>
      <c r="B54" s="17" t="s">
        <v>17</v>
      </c>
      <c r="C54" s="39">
        <v>88631.27</v>
      </c>
      <c r="D54" s="17">
        <v>11</v>
      </c>
      <c r="E54" s="17">
        <v>11</v>
      </c>
      <c r="F54" s="17">
        <f>Table1[[#This Row],[New position]]-Table1[[#This Row],[Old position]]</f>
        <v>0</v>
      </c>
      <c r="G54" s="25">
        <v>0.35299999999999998</v>
      </c>
      <c r="H54" s="20">
        <v>986224.38</v>
      </c>
      <c r="I54" s="11"/>
      <c r="K54" s="55"/>
      <c r="L54" s="49"/>
      <c r="M54" s="2"/>
    </row>
    <row r="55" spans="1:16">
      <c r="A55" s="17" t="s">
        <v>81</v>
      </c>
      <c r="B55" s="17" t="s">
        <v>17</v>
      </c>
      <c r="C55" s="39">
        <v>38237.480000000003</v>
      </c>
      <c r="D55" s="17">
        <v>-25</v>
      </c>
      <c r="E55" s="17">
        <v>-26</v>
      </c>
      <c r="F55" s="17">
        <f>Table1[[#This Row],[New position]]-Table1[[#This Row],[Old position]]</f>
        <v>-1</v>
      </c>
      <c r="G55" s="25">
        <v>-0.35299999999999998</v>
      </c>
      <c r="H55" s="20">
        <v>986224.38</v>
      </c>
      <c r="I55" s="11"/>
      <c r="K55" s="55"/>
      <c r="L55" s="49"/>
      <c r="M55" s="2"/>
    </row>
    <row r="56" spans="1:16">
      <c r="A56" s="17" t="s">
        <v>88</v>
      </c>
      <c r="B56" s="17" t="s">
        <v>17</v>
      </c>
      <c r="C56" s="39">
        <v>39012.5</v>
      </c>
      <c r="D56" s="17">
        <v>-24</v>
      </c>
      <c r="E56" s="17">
        <v>-25</v>
      </c>
      <c r="F56" s="17">
        <f>Table1[[#This Row],[New position]]-Table1[[#This Row],[Old position]]</f>
        <v>-1</v>
      </c>
      <c r="G56" s="25">
        <v>-0.35299999999999998</v>
      </c>
      <c r="H56" s="20">
        <v>986224.38</v>
      </c>
      <c r="I56" s="11"/>
      <c r="K56" s="55"/>
      <c r="L56" s="49"/>
      <c r="M56" s="2"/>
    </row>
    <row r="57" spans="1:16">
      <c r="A57" s="17" t="s">
        <v>49</v>
      </c>
      <c r="B57" s="17" t="s">
        <v>17</v>
      </c>
      <c r="C57" s="39">
        <v>20160</v>
      </c>
      <c r="D57" s="17">
        <v>0</v>
      </c>
      <c r="E57" s="17">
        <v>-49</v>
      </c>
      <c r="F57" s="17">
        <f>Table1[[#This Row],[New position]]-Table1[[#This Row],[Old position]]</f>
        <v>-49</v>
      </c>
      <c r="G57" s="25">
        <v>-0.35299999999999998</v>
      </c>
      <c r="H57" s="20">
        <v>986224.38</v>
      </c>
      <c r="I57" s="11"/>
      <c r="K57" s="55"/>
      <c r="L57" s="49"/>
      <c r="M57" s="2"/>
    </row>
    <row r="58" spans="1:16">
      <c r="A58" s="17" t="s">
        <v>38</v>
      </c>
      <c r="B58" s="17" t="s">
        <v>17</v>
      </c>
      <c r="C58" s="39">
        <v>57156.25</v>
      </c>
      <c r="D58" s="17">
        <v>0</v>
      </c>
      <c r="E58" s="17">
        <v>-17</v>
      </c>
      <c r="F58" s="17">
        <f>Table1[[#This Row],[New position]]-Table1[[#This Row],[Old position]]</f>
        <v>-17</v>
      </c>
      <c r="G58" s="25">
        <v>-0.35299999999999998</v>
      </c>
      <c r="H58" s="20">
        <v>986224.38</v>
      </c>
      <c r="I58" s="11"/>
      <c r="K58" s="55"/>
      <c r="L58" s="49"/>
      <c r="M58" s="2"/>
    </row>
    <row r="59" spans="1:16">
      <c r="A59" s="17" t="s">
        <v>89</v>
      </c>
      <c r="B59" s="17" t="s">
        <v>17</v>
      </c>
      <c r="C59" s="39">
        <v>56230</v>
      </c>
      <c r="D59" s="17">
        <v>0</v>
      </c>
      <c r="E59" s="17">
        <v>-18</v>
      </c>
      <c r="F59" s="17">
        <f>Table1[[#This Row],[New position]]-Table1[[#This Row],[Old position]]</f>
        <v>-18</v>
      </c>
      <c r="G59" s="25">
        <v>-0.35299999999999998</v>
      </c>
      <c r="H59" s="20">
        <v>986224.38</v>
      </c>
      <c r="I59" s="11"/>
      <c r="K59" s="55"/>
      <c r="L59" s="49"/>
      <c r="M59" s="2"/>
      <c r="P59" s="57"/>
    </row>
    <row r="60" spans="1:16">
      <c r="A60" s="17" t="s">
        <v>29</v>
      </c>
      <c r="B60" s="17"/>
      <c r="C60" s="39"/>
      <c r="D60" s="17"/>
      <c r="E60" s="17"/>
      <c r="F60" s="17"/>
      <c r="G60" s="25">
        <v>25</v>
      </c>
      <c r="H60" s="20"/>
      <c r="I60" s="11"/>
      <c r="K60" s="44"/>
    </row>
    <row r="61" spans="1:16">
      <c r="A61" s="17" t="s">
        <v>32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37</v>
      </c>
      <c r="D62" s="7"/>
      <c r="E62" s="10" t="s">
        <v>34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35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5" spans="1:11">
      <c r="C65"/>
    </row>
    <row r="66" spans="1:11">
      <c r="D66" s="1"/>
      <c r="E66" s="1"/>
      <c r="F66" s="1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8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5"/>
  <sheetViews>
    <sheetView workbookViewId="0">
      <selection activeCell="D17" sqref="D17:H69"/>
    </sheetView>
  </sheetViews>
  <sheetFormatPr defaultRowHeight="15"/>
  <sheetData>
    <row r="1" spans="1:9">
      <c r="A1" s="17">
        <v>3974</v>
      </c>
      <c r="B1" s="53">
        <v>3974</v>
      </c>
    </row>
    <row r="2" spans="1:9">
      <c r="A2" s="17">
        <v>7716</v>
      </c>
      <c r="B2" s="53">
        <v>7716</v>
      </c>
    </row>
    <row r="3" spans="1:9">
      <c r="A3" s="17">
        <v>4611</v>
      </c>
      <c r="B3" s="53">
        <v>4611</v>
      </c>
    </row>
    <row r="4" spans="1:9">
      <c r="A4" s="17">
        <v>7499</v>
      </c>
      <c r="B4" s="53">
        <v>7499</v>
      </c>
    </row>
    <row r="5" spans="1:9">
      <c r="A5" s="17">
        <v>9317</v>
      </c>
      <c r="B5" s="53">
        <v>9317</v>
      </c>
    </row>
    <row r="6" spans="1:9">
      <c r="A6" s="17">
        <v>5266</v>
      </c>
      <c r="B6" s="53">
        <v>5266</v>
      </c>
    </row>
    <row r="7" spans="1:9">
      <c r="A7" s="17">
        <v>13420</v>
      </c>
      <c r="B7" s="53">
        <v>13420</v>
      </c>
    </row>
    <row r="8" spans="1:9">
      <c r="A8" s="17">
        <v>3455</v>
      </c>
      <c r="B8" s="53">
        <v>3455</v>
      </c>
    </row>
    <row r="9" spans="1:9">
      <c r="A9" s="17">
        <v>10262</v>
      </c>
      <c r="B9" s="53">
        <v>10262</v>
      </c>
    </row>
    <row r="10" spans="1:9">
      <c r="A10" s="17">
        <v>5610</v>
      </c>
      <c r="B10" s="53">
        <v>5610</v>
      </c>
    </row>
    <row r="11" spans="1:9">
      <c r="A11" s="17">
        <v>2391</v>
      </c>
      <c r="B11" s="53">
        <v>2391</v>
      </c>
    </row>
    <row r="12" spans="1:9">
      <c r="A12" s="17">
        <v>4245</v>
      </c>
      <c r="B12" s="53">
        <v>4245</v>
      </c>
    </row>
    <row r="13" spans="1:9">
      <c r="A13" s="17">
        <v>2367</v>
      </c>
      <c r="B13" s="53">
        <v>2367</v>
      </c>
    </row>
    <row r="14" spans="1:9">
      <c r="A14" s="17">
        <v>9303</v>
      </c>
      <c r="B14" s="53">
        <v>9303</v>
      </c>
      <c r="E14" s="49"/>
      <c r="F14" s="49"/>
      <c r="G14" s="49"/>
      <c r="H14" s="49"/>
      <c r="I14" s="49"/>
    </row>
    <row r="15" spans="1:9">
      <c r="A15" s="17">
        <v>77861</v>
      </c>
      <c r="B15" s="53">
        <v>77861</v>
      </c>
      <c r="E15" s="49"/>
      <c r="F15" s="49"/>
      <c r="G15" s="49"/>
      <c r="H15" s="49"/>
      <c r="I15" s="49"/>
    </row>
    <row r="16" spans="1:9">
      <c r="A16" s="17">
        <v>352104</v>
      </c>
      <c r="B16" s="53">
        <v>352104</v>
      </c>
      <c r="E16" s="49"/>
      <c r="F16" s="49"/>
      <c r="G16" s="49"/>
      <c r="H16" s="49"/>
      <c r="I16" s="49"/>
    </row>
    <row r="17" spans="1:13">
      <c r="A17" s="17">
        <v>44140</v>
      </c>
      <c r="B17" s="53">
        <v>44140</v>
      </c>
      <c r="D17" t="s">
        <v>33</v>
      </c>
      <c r="E17" t="s">
        <v>16</v>
      </c>
      <c r="F17">
        <v>400</v>
      </c>
      <c r="G17">
        <v>988</v>
      </c>
      <c r="H17">
        <v>988</v>
      </c>
      <c r="I17" s="49"/>
    </row>
    <row r="18" spans="1:13">
      <c r="A18" s="17">
        <v>27233</v>
      </c>
      <c r="B18" s="53">
        <v>27233</v>
      </c>
      <c r="D18" t="s">
        <v>39</v>
      </c>
      <c r="E18" t="s">
        <v>16</v>
      </c>
      <c r="F18">
        <v>207.95</v>
      </c>
      <c r="G18">
        <v>3648</v>
      </c>
      <c r="H18">
        <v>3765</v>
      </c>
      <c r="I18" s="49"/>
    </row>
    <row r="19" spans="1:13">
      <c r="A19" s="17">
        <v>1051100</v>
      </c>
      <c r="B19" s="53">
        <v>1051100</v>
      </c>
      <c r="D19" t="s">
        <v>46</v>
      </c>
      <c r="E19" t="s">
        <v>16</v>
      </c>
      <c r="F19">
        <v>216.42</v>
      </c>
      <c r="G19">
        <v>3558</v>
      </c>
      <c r="H19">
        <v>3558</v>
      </c>
      <c r="I19" s="49"/>
    </row>
    <row r="20" spans="1:13">
      <c r="A20" s="17">
        <v>775000</v>
      </c>
      <c r="B20" s="53">
        <v>775000</v>
      </c>
      <c r="D20" t="s">
        <v>52</v>
      </c>
      <c r="E20" t="s">
        <v>16</v>
      </c>
      <c r="F20">
        <v>161.77000000000001</v>
      </c>
      <c r="G20">
        <v>4934</v>
      </c>
      <c r="H20">
        <v>4934</v>
      </c>
      <c r="I20" s="49"/>
    </row>
    <row r="21" spans="1:13">
      <c r="A21" s="17">
        <v>23248</v>
      </c>
      <c r="B21" s="53">
        <v>23248</v>
      </c>
      <c r="D21" t="s">
        <v>57</v>
      </c>
      <c r="E21" t="s">
        <v>16</v>
      </c>
      <c r="F21">
        <v>153.72999999999999</v>
      </c>
      <c r="G21">
        <v>5038</v>
      </c>
      <c r="H21">
        <v>5038</v>
      </c>
      <c r="I21" s="49">
        <v>1217</v>
      </c>
      <c r="J21" s="49">
        <v>1277</v>
      </c>
    </row>
    <row r="22" spans="1:13">
      <c r="A22" s="17">
        <v>56974</v>
      </c>
      <c r="B22" s="53">
        <v>56974</v>
      </c>
      <c r="D22" t="s">
        <v>61</v>
      </c>
      <c r="E22" t="s">
        <v>16</v>
      </c>
      <c r="F22">
        <v>607.07000000000005</v>
      </c>
      <c r="G22">
        <v>1284</v>
      </c>
      <c r="H22">
        <v>1284</v>
      </c>
      <c r="I22" s="49">
        <v>4248</v>
      </c>
      <c r="J22" s="49">
        <v>4511</v>
      </c>
    </row>
    <row r="23" spans="1:13">
      <c r="A23" s="17">
        <v>71219</v>
      </c>
      <c r="B23" s="53">
        <v>71219</v>
      </c>
      <c r="D23" t="s">
        <v>69</v>
      </c>
      <c r="E23" t="s">
        <v>16</v>
      </c>
      <c r="F23">
        <v>24.25</v>
      </c>
      <c r="G23">
        <v>33263</v>
      </c>
      <c r="H23">
        <v>33263</v>
      </c>
      <c r="I23" s="49">
        <v>2824</v>
      </c>
      <c r="J23" s="49">
        <v>0</v>
      </c>
    </row>
    <row r="24" spans="1:13">
      <c r="A24" s="17">
        <v>241061</v>
      </c>
      <c r="B24" s="53">
        <v>241061</v>
      </c>
      <c r="D24" t="s">
        <v>72</v>
      </c>
      <c r="E24" t="s">
        <v>16</v>
      </c>
      <c r="F24">
        <v>163.81</v>
      </c>
      <c r="G24">
        <v>4819</v>
      </c>
      <c r="H24">
        <v>4819</v>
      </c>
      <c r="I24" s="49">
        <v>4188</v>
      </c>
      <c r="J24" s="49">
        <v>4448</v>
      </c>
    </row>
    <row r="25" spans="1:13">
      <c r="A25" s="17">
        <v>170722</v>
      </c>
      <c r="B25" s="53">
        <v>170722</v>
      </c>
      <c r="D25" t="s">
        <v>73</v>
      </c>
      <c r="E25" t="s">
        <v>16</v>
      </c>
      <c r="F25">
        <v>181.65</v>
      </c>
      <c r="G25">
        <v>4387</v>
      </c>
      <c r="H25">
        <v>4387</v>
      </c>
      <c r="I25" s="49">
        <v>5792</v>
      </c>
      <c r="J25" s="49">
        <v>6072</v>
      </c>
    </row>
    <row r="26" spans="1:13">
      <c r="A26" s="17">
        <v>119</v>
      </c>
      <c r="B26" s="53">
        <v>119</v>
      </c>
      <c r="D26" t="s">
        <v>78</v>
      </c>
      <c r="E26" t="s">
        <v>16</v>
      </c>
      <c r="F26">
        <v>60.21</v>
      </c>
      <c r="G26">
        <v>12799</v>
      </c>
      <c r="H26">
        <v>12799</v>
      </c>
      <c r="I26" s="49">
        <v>5735</v>
      </c>
      <c r="J26" s="49">
        <v>6079</v>
      </c>
      <c r="K26" s="49">
        <v>1431</v>
      </c>
      <c r="L26" s="49">
        <v>1509</v>
      </c>
      <c r="M26" s="49">
        <v>1329</v>
      </c>
    </row>
    <row r="27" spans="1:13">
      <c r="A27" s="17">
        <v>48</v>
      </c>
      <c r="B27" s="53">
        <v>48</v>
      </c>
      <c r="D27" t="s">
        <v>79</v>
      </c>
      <c r="E27" t="s">
        <v>16</v>
      </c>
      <c r="F27">
        <v>356.73</v>
      </c>
      <c r="G27">
        <v>2196</v>
      </c>
      <c r="H27">
        <v>2196</v>
      </c>
      <c r="I27" s="49">
        <v>1428</v>
      </c>
      <c r="J27" s="49">
        <v>1511</v>
      </c>
      <c r="K27" s="49">
        <v>5476</v>
      </c>
      <c r="L27" s="49">
        <v>5659</v>
      </c>
      <c r="M27" s="49">
        <v>5090</v>
      </c>
    </row>
    <row r="28" spans="1:13">
      <c r="A28" s="17">
        <v>118</v>
      </c>
      <c r="B28" s="53">
        <v>118</v>
      </c>
      <c r="D28" t="s">
        <v>80</v>
      </c>
      <c r="E28" t="s">
        <v>16</v>
      </c>
      <c r="F28">
        <v>2014.77</v>
      </c>
      <c r="G28">
        <v>391</v>
      </c>
      <c r="H28">
        <v>391</v>
      </c>
      <c r="I28" s="49">
        <v>2705</v>
      </c>
      <c r="J28" s="49">
        <v>2823</v>
      </c>
      <c r="K28" s="49">
        <v>3655</v>
      </c>
      <c r="L28" s="49">
        <v>3655</v>
      </c>
      <c r="M28" s="49">
        <v>3320</v>
      </c>
    </row>
    <row r="29" spans="1:13">
      <c r="A29" s="17">
        <v>113</v>
      </c>
      <c r="B29" s="53">
        <v>113</v>
      </c>
      <c r="D29" t="s">
        <v>82</v>
      </c>
      <c r="E29" t="s">
        <v>16</v>
      </c>
      <c r="F29">
        <v>155.87</v>
      </c>
      <c r="G29">
        <v>5049</v>
      </c>
      <c r="H29">
        <v>5049</v>
      </c>
      <c r="I29" s="49">
        <v>2992</v>
      </c>
      <c r="J29" s="49">
        <v>3163</v>
      </c>
      <c r="K29" s="49">
        <v>5394</v>
      </c>
      <c r="L29" s="49">
        <v>5394</v>
      </c>
      <c r="M29" s="49">
        <v>5085</v>
      </c>
    </row>
    <row r="30" spans="1:13">
      <c r="A30" s="17">
        <v>2699380</v>
      </c>
      <c r="B30" s="53">
        <v>2699380</v>
      </c>
      <c r="D30" t="s">
        <v>83</v>
      </c>
      <c r="E30" t="s">
        <v>16</v>
      </c>
      <c r="F30">
        <v>162.69999999999999</v>
      </c>
      <c r="G30">
        <v>4848</v>
      </c>
      <c r="H30">
        <v>4848</v>
      </c>
      <c r="I30" s="49">
        <v>45442</v>
      </c>
      <c r="J30" s="49">
        <v>48559</v>
      </c>
      <c r="K30" s="49">
        <v>6851</v>
      </c>
      <c r="L30" s="49">
        <v>7171</v>
      </c>
      <c r="M30" s="49">
        <v>6284</v>
      </c>
    </row>
    <row r="31" spans="1:13">
      <c r="A31" s="17">
        <v>223906</v>
      </c>
      <c r="B31" s="53">
        <v>223906</v>
      </c>
      <c r="D31" t="s">
        <v>85</v>
      </c>
      <c r="E31" t="s">
        <v>16</v>
      </c>
      <c r="F31">
        <v>56.64</v>
      </c>
      <c r="G31">
        <v>13943</v>
      </c>
      <c r="H31">
        <v>13943</v>
      </c>
      <c r="I31" s="49">
        <v>5459</v>
      </c>
      <c r="J31" s="49">
        <v>5763</v>
      </c>
      <c r="K31" s="49">
        <v>10445</v>
      </c>
      <c r="L31" s="49">
        <v>0</v>
      </c>
      <c r="M31" s="49">
        <v>9495</v>
      </c>
    </row>
    <row r="32" spans="1:13">
      <c r="A32" s="17">
        <v>203</v>
      </c>
      <c r="B32" s="53">
        <v>203</v>
      </c>
      <c r="D32" t="s">
        <v>86</v>
      </c>
      <c r="E32" t="s">
        <v>16</v>
      </c>
      <c r="F32">
        <v>87.6</v>
      </c>
      <c r="G32">
        <v>4426</v>
      </c>
      <c r="H32">
        <v>4426</v>
      </c>
      <c r="I32" s="49">
        <v>4859</v>
      </c>
      <c r="J32" s="49">
        <v>5075</v>
      </c>
      <c r="K32" s="49">
        <v>3023</v>
      </c>
      <c r="L32" s="49">
        <v>3170</v>
      </c>
      <c r="M32" s="49">
        <v>2943</v>
      </c>
    </row>
    <row r="33" spans="1:13">
      <c r="A33" s="17">
        <v>32</v>
      </c>
      <c r="B33" s="53">
        <v>32</v>
      </c>
      <c r="D33" t="s">
        <v>13</v>
      </c>
      <c r="E33" t="s">
        <v>16</v>
      </c>
      <c r="F33">
        <v>379.69</v>
      </c>
      <c r="G33">
        <v>189072</v>
      </c>
      <c r="H33">
        <v>189072</v>
      </c>
      <c r="I33" s="49">
        <v>14825</v>
      </c>
      <c r="J33" s="49">
        <v>15711</v>
      </c>
      <c r="K33" s="49">
        <v>7177</v>
      </c>
      <c r="L33" s="49">
        <v>7454</v>
      </c>
      <c r="M33" s="49">
        <v>6631</v>
      </c>
    </row>
    <row r="34" spans="1:13">
      <c r="A34" s="17">
        <v>145727</v>
      </c>
      <c r="B34" s="53">
        <v>145727</v>
      </c>
      <c r="D34" t="s">
        <v>31</v>
      </c>
      <c r="E34" t="s">
        <v>16</v>
      </c>
      <c r="F34">
        <v>61.55</v>
      </c>
      <c r="G34">
        <v>21400</v>
      </c>
      <c r="H34">
        <v>20573</v>
      </c>
      <c r="I34" s="49">
        <v>2547</v>
      </c>
      <c r="J34" s="49">
        <v>2713</v>
      </c>
      <c r="K34" s="49">
        <v>4446</v>
      </c>
      <c r="L34" s="49">
        <v>0</v>
      </c>
      <c r="M34" s="49">
        <v>3975</v>
      </c>
    </row>
    <row r="35" spans="1:13">
      <c r="A35" s="17">
        <v>50</v>
      </c>
      <c r="B35" s="53">
        <v>50</v>
      </c>
      <c r="D35" t="s">
        <v>41</v>
      </c>
      <c r="E35" t="s">
        <v>16</v>
      </c>
      <c r="F35">
        <v>66.459999999999994</v>
      </c>
      <c r="G35">
        <v>18842</v>
      </c>
      <c r="H35">
        <v>18842</v>
      </c>
      <c r="I35" s="49">
        <v>460</v>
      </c>
      <c r="J35" s="49">
        <v>488</v>
      </c>
      <c r="K35" s="49">
        <v>1806</v>
      </c>
      <c r="L35" s="49">
        <v>1806</v>
      </c>
      <c r="M35" s="49">
        <v>1612</v>
      </c>
    </row>
    <row r="36" spans="1:13">
      <c r="A36" s="17">
        <v>23</v>
      </c>
      <c r="B36" s="53">
        <v>23</v>
      </c>
      <c r="D36">
        <v>2823</v>
      </c>
      <c r="E36" t="s">
        <v>16</v>
      </c>
      <c r="F36">
        <v>2.31</v>
      </c>
      <c r="G36">
        <v>556100</v>
      </c>
      <c r="H36">
        <v>556100</v>
      </c>
      <c r="I36" s="49">
        <v>5547</v>
      </c>
      <c r="J36" s="49">
        <v>5886</v>
      </c>
      <c r="K36" s="49">
        <v>3182</v>
      </c>
      <c r="L36" s="49">
        <v>3315</v>
      </c>
      <c r="M36" s="49">
        <v>2857</v>
      </c>
    </row>
    <row r="37" spans="1:13">
      <c r="A37" s="17">
        <v>20</v>
      </c>
      <c r="B37" s="53">
        <v>20</v>
      </c>
      <c r="D37">
        <v>2800</v>
      </c>
      <c r="E37" t="s">
        <v>16</v>
      </c>
      <c r="F37">
        <v>3.06</v>
      </c>
      <c r="G37">
        <v>432500</v>
      </c>
      <c r="H37">
        <v>414000</v>
      </c>
      <c r="I37" s="49">
        <v>0</v>
      </c>
      <c r="J37" s="49">
        <v>6142</v>
      </c>
      <c r="K37" s="49">
        <v>1037</v>
      </c>
      <c r="L37" s="49">
        <v>0</v>
      </c>
      <c r="M37" s="49">
        <v>987</v>
      </c>
    </row>
    <row r="38" spans="1:13">
      <c r="A38" s="17">
        <v>24</v>
      </c>
      <c r="B38" s="53">
        <v>24</v>
      </c>
      <c r="D38" t="s">
        <v>71</v>
      </c>
      <c r="E38" t="s">
        <v>16</v>
      </c>
      <c r="F38">
        <v>105.75</v>
      </c>
      <c r="G38">
        <v>12187</v>
      </c>
      <c r="H38">
        <v>12187</v>
      </c>
      <c r="I38" s="49">
        <v>209202</v>
      </c>
      <c r="J38" s="49">
        <v>225512</v>
      </c>
      <c r="K38" s="49">
        <v>3681</v>
      </c>
      <c r="L38" s="49">
        <v>3883</v>
      </c>
      <c r="M38" s="49">
        <v>3424</v>
      </c>
    </row>
    <row r="39" spans="1:13">
      <c r="A39" s="17">
        <v>51</v>
      </c>
      <c r="B39" s="53">
        <v>51</v>
      </c>
      <c r="D39" t="s">
        <v>45</v>
      </c>
      <c r="E39" t="s">
        <v>16</v>
      </c>
      <c r="F39">
        <v>41.9</v>
      </c>
      <c r="G39">
        <v>30828</v>
      </c>
      <c r="H39">
        <v>30828</v>
      </c>
      <c r="I39" s="49">
        <v>26640</v>
      </c>
      <c r="J39" s="49">
        <v>29143</v>
      </c>
      <c r="K39" s="49">
        <v>57619</v>
      </c>
      <c r="L39" s="49">
        <v>54860</v>
      </c>
      <c r="M39" s="49">
        <v>53094</v>
      </c>
    </row>
    <row r="40" spans="1:13">
      <c r="A40" s="17">
        <v>-27</v>
      </c>
      <c r="B40" s="53">
        <v>-27</v>
      </c>
      <c r="D40" t="s">
        <v>58</v>
      </c>
      <c r="E40" t="s">
        <v>16</v>
      </c>
      <c r="F40">
        <v>34.520000000000003</v>
      </c>
      <c r="G40">
        <v>37661</v>
      </c>
      <c r="H40">
        <v>37661</v>
      </c>
      <c r="I40" s="49">
        <v>20472</v>
      </c>
      <c r="J40" s="49">
        <v>22030</v>
      </c>
      <c r="K40" s="49">
        <v>3296</v>
      </c>
      <c r="L40" s="49">
        <v>6875</v>
      </c>
      <c r="M40" s="49">
        <v>3138</v>
      </c>
    </row>
    <row r="41" spans="1:13">
      <c r="A41" s="17">
        <v>-19</v>
      </c>
      <c r="B41" s="53">
        <v>-19</v>
      </c>
      <c r="D41" t="s">
        <v>42</v>
      </c>
      <c r="E41" t="s">
        <v>16</v>
      </c>
      <c r="F41">
        <v>105.11</v>
      </c>
      <c r="G41">
        <v>126646</v>
      </c>
      <c r="H41">
        <v>126646</v>
      </c>
      <c r="I41" s="49">
        <v>629700</v>
      </c>
      <c r="J41" s="49">
        <v>665400</v>
      </c>
      <c r="K41" s="49">
        <v>6191</v>
      </c>
      <c r="L41" s="49">
        <v>6191</v>
      </c>
      <c r="M41" s="49">
        <v>5599</v>
      </c>
    </row>
    <row r="42" spans="1:13">
      <c r="A42" s="17">
        <v>-429</v>
      </c>
      <c r="B42" s="53">
        <v>-429</v>
      </c>
      <c r="D42" t="s">
        <v>54</v>
      </c>
      <c r="E42" t="s">
        <v>16</v>
      </c>
      <c r="F42">
        <v>85.57</v>
      </c>
      <c r="G42">
        <v>46380</v>
      </c>
      <c r="H42">
        <v>46380</v>
      </c>
      <c r="I42" s="49">
        <v>503500</v>
      </c>
      <c r="J42" s="49">
        <v>530000</v>
      </c>
      <c r="K42" s="49">
        <v>18483</v>
      </c>
      <c r="L42" s="49">
        <v>19178</v>
      </c>
      <c r="M42" s="49">
        <v>17185</v>
      </c>
    </row>
    <row r="43" spans="1:13">
      <c r="A43" s="17">
        <v>-56</v>
      </c>
      <c r="B43" s="53">
        <v>-56</v>
      </c>
      <c r="D43" t="s">
        <v>48</v>
      </c>
      <c r="E43" t="s">
        <v>17</v>
      </c>
      <c r="F43">
        <v>128203.13</v>
      </c>
      <c r="G43">
        <v>31</v>
      </c>
      <c r="H43">
        <v>31</v>
      </c>
      <c r="I43" s="49">
        <v>14606</v>
      </c>
      <c r="J43" s="49">
        <v>15337</v>
      </c>
      <c r="K43" s="49">
        <v>0</v>
      </c>
      <c r="L43" s="49">
        <v>3394</v>
      </c>
      <c r="M43" s="49">
        <v>250098</v>
      </c>
    </row>
    <row r="44" spans="1:13">
      <c r="A44" s="17">
        <v>-105</v>
      </c>
      <c r="B44" s="53">
        <v>-105</v>
      </c>
      <c r="D44" t="s">
        <v>47</v>
      </c>
      <c r="E44" t="s">
        <v>17</v>
      </c>
      <c r="F44">
        <v>155031.26999999999</v>
      </c>
      <c r="G44">
        <v>26</v>
      </c>
      <c r="H44">
        <v>25</v>
      </c>
      <c r="I44" s="49">
        <v>36735</v>
      </c>
      <c r="J44" s="49">
        <v>38694</v>
      </c>
      <c r="K44" s="49">
        <v>0</v>
      </c>
      <c r="L44" s="49">
        <v>590</v>
      </c>
      <c r="M44" s="49">
        <v>29742</v>
      </c>
    </row>
    <row r="45" spans="1:13">
      <c r="A45" s="17">
        <v>-34</v>
      </c>
      <c r="B45" s="53">
        <v>-34</v>
      </c>
      <c r="D45" t="s">
        <v>18</v>
      </c>
      <c r="E45" t="s">
        <v>17</v>
      </c>
      <c r="F45">
        <v>217601.56</v>
      </c>
      <c r="G45">
        <v>61</v>
      </c>
      <c r="H45">
        <v>61</v>
      </c>
      <c r="I45" s="49">
        <v>43700</v>
      </c>
      <c r="J45" s="49">
        <v>46432</v>
      </c>
      <c r="K45" s="49">
        <v>261003</v>
      </c>
      <c r="L45" s="49">
        <v>270078</v>
      </c>
      <c r="M45" s="49">
        <v>21071</v>
      </c>
    </row>
    <row r="46" spans="1:13">
      <c r="A46" s="17">
        <v>-47</v>
      </c>
      <c r="B46" s="53">
        <v>-47</v>
      </c>
      <c r="D46" t="s">
        <v>26</v>
      </c>
      <c r="E46" t="s">
        <v>17</v>
      </c>
      <c r="F46">
        <v>226523.44</v>
      </c>
      <c r="G46">
        <v>59</v>
      </c>
      <c r="H46">
        <v>59</v>
      </c>
      <c r="I46" s="49">
        <v>148164</v>
      </c>
      <c r="J46" s="49">
        <v>156530</v>
      </c>
      <c r="K46" s="49">
        <v>31924</v>
      </c>
      <c r="L46" s="49">
        <v>33372</v>
      </c>
      <c r="M46" s="49">
        <v>694000</v>
      </c>
    </row>
    <row r="47" spans="1:13">
      <c r="A47" s="17">
        <v>12</v>
      </c>
      <c r="B47" s="53">
        <v>12</v>
      </c>
      <c r="D47" t="s">
        <v>51</v>
      </c>
      <c r="E47" t="s">
        <v>16</v>
      </c>
      <c r="F47">
        <v>5.81</v>
      </c>
      <c r="G47">
        <v>1383398</v>
      </c>
      <c r="H47">
        <v>1383398</v>
      </c>
      <c r="I47" s="49">
        <v>51471</v>
      </c>
      <c r="J47" s="49">
        <v>54705</v>
      </c>
      <c r="K47" s="49">
        <v>23293</v>
      </c>
      <c r="L47" s="49">
        <v>24616</v>
      </c>
      <c r="M47" s="49">
        <v>554000</v>
      </c>
    </row>
    <row r="48" spans="1:13">
      <c r="A48" s="17">
        <v>20</v>
      </c>
      <c r="B48" s="53">
        <v>20</v>
      </c>
      <c r="D48" t="s">
        <v>55</v>
      </c>
      <c r="E48" t="s">
        <v>16</v>
      </c>
      <c r="F48">
        <v>67.5</v>
      </c>
      <c r="G48">
        <v>58870</v>
      </c>
      <c r="H48">
        <v>58870</v>
      </c>
      <c r="I48" s="49">
        <v>36</v>
      </c>
      <c r="J48" s="49">
        <v>38</v>
      </c>
      <c r="K48" s="49">
        <v>754000</v>
      </c>
      <c r="L48" s="49">
        <v>754000</v>
      </c>
      <c r="M48" s="49">
        <v>16699</v>
      </c>
    </row>
    <row r="49" spans="1:13">
      <c r="A49" s="17">
        <v>25</v>
      </c>
      <c r="B49" s="53">
        <v>25</v>
      </c>
      <c r="D49" t="s">
        <v>66</v>
      </c>
      <c r="E49" t="s">
        <v>17</v>
      </c>
      <c r="F49">
        <v>126909.73</v>
      </c>
      <c r="G49">
        <v>63</v>
      </c>
      <c r="H49">
        <v>63</v>
      </c>
      <c r="I49" s="49">
        <v>29</v>
      </c>
      <c r="J49" s="49">
        <v>31</v>
      </c>
      <c r="K49" s="49">
        <v>606000</v>
      </c>
      <c r="L49" s="49">
        <v>606000</v>
      </c>
      <c r="M49" s="49">
        <v>41405</v>
      </c>
    </row>
    <row r="50" spans="1:13">
      <c r="A50" s="17">
        <v>5</v>
      </c>
      <c r="B50" s="53">
        <v>5</v>
      </c>
      <c r="D50" t="s">
        <v>68</v>
      </c>
      <c r="E50" t="s">
        <v>17</v>
      </c>
      <c r="F50">
        <v>230268.94</v>
      </c>
      <c r="G50">
        <v>17</v>
      </c>
      <c r="H50">
        <v>17</v>
      </c>
      <c r="I50" s="49">
        <v>24</v>
      </c>
      <c r="J50" s="49">
        <v>25</v>
      </c>
      <c r="K50" s="49">
        <v>17482</v>
      </c>
      <c r="L50" s="49">
        <v>18447</v>
      </c>
      <c r="M50" s="49">
        <v>48728</v>
      </c>
    </row>
    <row r="51" spans="1:13">
      <c r="A51" s="17">
        <v>5</v>
      </c>
      <c r="B51" s="53">
        <v>5</v>
      </c>
      <c r="D51" t="s">
        <v>74</v>
      </c>
      <c r="E51" t="s">
        <v>17</v>
      </c>
      <c r="F51">
        <v>128020.4</v>
      </c>
      <c r="G51">
        <v>63</v>
      </c>
      <c r="H51">
        <v>63</v>
      </c>
      <c r="I51" s="49">
        <v>72</v>
      </c>
      <c r="J51" s="49">
        <v>76</v>
      </c>
      <c r="K51" s="49">
        <v>45974</v>
      </c>
      <c r="L51" s="49">
        <v>48044</v>
      </c>
      <c r="M51" s="49">
        <v>162675</v>
      </c>
    </row>
    <row r="52" spans="1:13">
      <c r="D52" t="s">
        <v>87</v>
      </c>
      <c r="E52" t="s">
        <v>16</v>
      </c>
      <c r="F52">
        <v>62.02</v>
      </c>
      <c r="G52">
        <v>64513</v>
      </c>
      <c r="H52">
        <v>64513</v>
      </c>
      <c r="I52" s="49">
        <v>69</v>
      </c>
      <c r="J52" s="49">
        <v>73</v>
      </c>
      <c r="K52" s="49">
        <v>53602</v>
      </c>
      <c r="L52" s="49">
        <v>55855</v>
      </c>
      <c r="M52" s="49">
        <v>111016</v>
      </c>
    </row>
    <row r="53" spans="1:13" s="1" customFormat="1">
      <c r="A53" s="17" t="s">
        <v>28</v>
      </c>
      <c r="B53" s="17" t="s">
        <v>17</v>
      </c>
      <c r="C53" s="39"/>
      <c r="D53" t="s">
        <v>43</v>
      </c>
      <c r="E53" t="s">
        <v>16</v>
      </c>
      <c r="F53">
        <v>34.22</v>
      </c>
      <c r="G53">
        <v>77909</v>
      </c>
      <c r="H53">
        <v>77909</v>
      </c>
      <c r="I53" s="49">
        <v>1623548</v>
      </c>
      <c r="J53" s="49">
        <v>1712589</v>
      </c>
      <c r="K53" s="49">
        <v>178129</v>
      </c>
      <c r="L53" s="49">
        <v>187328</v>
      </c>
      <c r="M53" s="49">
        <v>39</v>
      </c>
    </row>
    <row r="54" spans="1:13" s="1" customFormat="1">
      <c r="A54" s="17" t="s">
        <v>36</v>
      </c>
      <c r="B54" s="17" t="s">
        <v>17</v>
      </c>
      <c r="C54" s="39">
        <v>75487.5</v>
      </c>
      <c r="D54" t="s">
        <v>19</v>
      </c>
      <c r="E54" t="s">
        <v>17</v>
      </c>
      <c r="F54">
        <v>97007.42</v>
      </c>
      <c r="G54">
        <v>19</v>
      </c>
      <c r="H54">
        <v>19</v>
      </c>
      <c r="I54" s="49">
        <v>67029</v>
      </c>
      <c r="J54" s="49">
        <v>71031</v>
      </c>
      <c r="K54" s="49">
        <v>127599</v>
      </c>
      <c r="L54" s="49">
        <v>133006</v>
      </c>
      <c r="M54" s="49">
        <v>32</v>
      </c>
    </row>
    <row r="55" spans="1:13" s="1" customFormat="1">
      <c r="A55" s="17" t="s">
        <v>38</v>
      </c>
      <c r="B55" s="17" t="s">
        <v>17</v>
      </c>
      <c r="C55" s="39">
        <v>60725</v>
      </c>
      <c r="D55" t="s">
        <v>20</v>
      </c>
      <c r="E55" t="s">
        <v>17</v>
      </c>
      <c r="F55">
        <v>72687.5</v>
      </c>
      <c r="G55">
        <v>0</v>
      </c>
      <c r="H55">
        <v>26</v>
      </c>
      <c r="I55" s="49">
        <v>123</v>
      </c>
      <c r="J55" s="49">
        <v>78</v>
      </c>
      <c r="K55" s="49">
        <v>45</v>
      </c>
      <c r="L55" s="49">
        <v>45</v>
      </c>
      <c r="M55" s="49">
        <v>25</v>
      </c>
    </row>
    <row r="56" spans="1:13" s="1" customFormat="1">
      <c r="A56" s="17" t="s">
        <v>40</v>
      </c>
      <c r="B56" s="17" t="s">
        <v>17</v>
      </c>
      <c r="C56" s="39">
        <v>57152.05</v>
      </c>
      <c r="D56" t="s">
        <v>27</v>
      </c>
      <c r="E56" t="s">
        <v>17</v>
      </c>
      <c r="F56">
        <v>105764.39</v>
      </c>
      <c r="G56">
        <v>18</v>
      </c>
      <c r="H56">
        <v>18</v>
      </c>
      <c r="I56" s="49">
        <v>38</v>
      </c>
      <c r="J56" s="49">
        <v>42</v>
      </c>
      <c r="K56" s="49">
        <v>35</v>
      </c>
      <c r="L56" s="49">
        <v>37</v>
      </c>
      <c r="M56" s="49">
        <v>79</v>
      </c>
    </row>
    <row r="57" spans="1:13" s="1" customFormat="1">
      <c r="A57" s="17" t="s">
        <v>44</v>
      </c>
      <c r="B57" s="17" t="s">
        <v>17</v>
      </c>
      <c r="C57" s="39">
        <v>35712.5</v>
      </c>
      <c r="D57" t="s">
        <v>60</v>
      </c>
      <c r="E57" t="s">
        <v>17</v>
      </c>
      <c r="F57">
        <v>81910</v>
      </c>
      <c r="G57">
        <v>23</v>
      </c>
      <c r="H57">
        <v>23</v>
      </c>
      <c r="I57" s="49">
        <v>24</v>
      </c>
      <c r="J57" s="49">
        <v>25</v>
      </c>
      <c r="K57" s="49">
        <v>29</v>
      </c>
      <c r="L57" s="49">
        <v>30</v>
      </c>
      <c r="M57" s="49">
        <v>77</v>
      </c>
    </row>
    <row r="58" spans="1:13" s="1" customFormat="1">
      <c r="A58" s="17" t="s">
        <v>49</v>
      </c>
      <c r="B58" s="17" t="s">
        <v>17</v>
      </c>
      <c r="C58" s="39"/>
      <c r="D58" t="s">
        <v>56</v>
      </c>
      <c r="E58" t="s">
        <v>17</v>
      </c>
      <c r="F58">
        <v>71400</v>
      </c>
      <c r="G58">
        <v>27</v>
      </c>
      <c r="H58">
        <v>26</v>
      </c>
      <c r="I58" s="49">
        <v>122</v>
      </c>
      <c r="J58" s="49">
        <v>78</v>
      </c>
      <c r="K58" s="49">
        <v>87</v>
      </c>
      <c r="L58" s="49">
        <v>91</v>
      </c>
      <c r="M58" s="49">
        <v>1792412</v>
      </c>
    </row>
    <row r="59" spans="1:13">
      <c r="D59" t="s">
        <v>44</v>
      </c>
      <c r="E59" t="s">
        <v>17</v>
      </c>
      <c r="F59">
        <v>33650</v>
      </c>
      <c r="G59">
        <v>28</v>
      </c>
      <c r="H59">
        <v>28</v>
      </c>
      <c r="I59" s="49">
        <v>91090</v>
      </c>
      <c r="J59" s="49">
        <v>96224</v>
      </c>
      <c r="K59" s="49">
        <v>83</v>
      </c>
      <c r="L59" s="49">
        <v>87</v>
      </c>
      <c r="M59" s="49">
        <v>72618</v>
      </c>
    </row>
    <row r="60" spans="1:13" s="1" customFormat="1">
      <c r="A60" s="17" t="s">
        <v>13</v>
      </c>
      <c r="B60" s="17" t="s">
        <v>16</v>
      </c>
      <c r="C60" s="39">
        <v>356.64</v>
      </c>
      <c r="D60" t="s">
        <v>36</v>
      </c>
      <c r="E60" t="s">
        <v>17</v>
      </c>
      <c r="F60">
        <v>89343.73</v>
      </c>
      <c r="G60">
        <v>11</v>
      </c>
      <c r="H60">
        <v>10</v>
      </c>
      <c r="I60" s="49">
        <v>10</v>
      </c>
      <c r="J60" s="49">
        <v>19</v>
      </c>
      <c r="K60" s="49">
        <v>1963619</v>
      </c>
      <c r="L60" s="49">
        <v>2064246</v>
      </c>
      <c r="M60" s="49">
        <v>136</v>
      </c>
    </row>
    <row r="61" spans="1:13">
      <c r="D61" t="s">
        <v>81</v>
      </c>
      <c r="E61" t="s">
        <v>17</v>
      </c>
      <c r="F61">
        <v>37837.519999999997</v>
      </c>
      <c r="G61">
        <v>-25</v>
      </c>
      <c r="H61">
        <v>-25</v>
      </c>
      <c r="I61" s="49">
        <v>30</v>
      </c>
      <c r="J61" s="49">
        <v>57</v>
      </c>
      <c r="K61" s="49">
        <v>80185</v>
      </c>
      <c r="L61" s="49">
        <v>85004</v>
      </c>
      <c r="M61" s="49">
        <v>21</v>
      </c>
    </row>
    <row r="62" spans="1:13">
      <c r="D62" t="s">
        <v>88</v>
      </c>
      <c r="E62" t="s">
        <v>17</v>
      </c>
      <c r="F62">
        <v>38587.879999999997</v>
      </c>
      <c r="G62">
        <v>-24</v>
      </c>
      <c r="H62">
        <v>-24</v>
      </c>
      <c r="I62" s="49">
        <v>9</v>
      </c>
      <c r="J62" s="49">
        <v>18</v>
      </c>
      <c r="K62" s="49">
        <v>154</v>
      </c>
      <c r="L62" s="49">
        <v>154</v>
      </c>
      <c r="M62" s="49">
        <v>26</v>
      </c>
    </row>
    <row r="63" spans="1:13">
      <c r="D63" t="s">
        <v>49</v>
      </c>
      <c r="E63" t="s">
        <v>17</v>
      </c>
      <c r="F63">
        <v>20216</v>
      </c>
      <c r="G63">
        <v>0</v>
      </c>
      <c r="H63">
        <v>-46</v>
      </c>
      <c r="I63" s="49">
        <v>12</v>
      </c>
      <c r="J63" s="49">
        <v>23</v>
      </c>
      <c r="K63" s="49">
        <v>47</v>
      </c>
      <c r="L63" s="49">
        <v>49</v>
      </c>
      <c r="M63" s="49">
        <v>134</v>
      </c>
    </row>
    <row r="64" spans="1:13">
      <c r="D64" t="s">
        <v>38</v>
      </c>
      <c r="E64" t="s">
        <v>17</v>
      </c>
      <c r="F64">
        <v>57362.5</v>
      </c>
      <c r="G64">
        <v>0</v>
      </c>
      <c r="H64">
        <v>-16</v>
      </c>
      <c r="I64" s="49">
        <v>0</v>
      </c>
      <c r="J64" s="49">
        <v>27</v>
      </c>
      <c r="K64" s="49">
        <v>29</v>
      </c>
      <c r="L64" s="49">
        <v>30</v>
      </c>
      <c r="M64" s="49">
        <v>101783</v>
      </c>
    </row>
    <row r="65" spans="4:13">
      <c r="D65" t="s">
        <v>89</v>
      </c>
      <c r="E65" t="s">
        <v>17</v>
      </c>
      <c r="F65">
        <v>54930</v>
      </c>
      <c r="G65">
        <v>0</v>
      </c>
      <c r="H65">
        <v>-17</v>
      </c>
      <c r="I65" s="49">
        <v>-26</v>
      </c>
      <c r="J65" s="49">
        <v>49</v>
      </c>
      <c r="K65" s="49">
        <v>148</v>
      </c>
      <c r="L65" s="49">
        <v>155</v>
      </c>
      <c r="M65" s="49">
        <v>12</v>
      </c>
    </row>
    <row r="66" spans="4:13">
      <c r="D66" t="s">
        <v>30</v>
      </c>
      <c r="E66" t="s">
        <v>17</v>
      </c>
      <c r="F66">
        <v>35454</v>
      </c>
      <c r="G66">
        <v>53</v>
      </c>
      <c r="H66">
        <v>0</v>
      </c>
      <c r="I66" s="49">
        <v>11</v>
      </c>
      <c r="J66" s="49">
        <v>10</v>
      </c>
      <c r="K66" s="49">
        <v>111539</v>
      </c>
      <c r="L66" s="49">
        <v>116875</v>
      </c>
      <c r="M66" s="49">
        <v>28</v>
      </c>
    </row>
    <row r="67" spans="4:13">
      <c r="D67" t="s">
        <v>28</v>
      </c>
      <c r="E67" t="s">
        <v>17</v>
      </c>
      <c r="F67">
        <v>31920</v>
      </c>
      <c r="G67">
        <v>-29</v>
      </c>
      <c r="H67">
        <v>0</v>
      </c>
      <c r="I67" s="49">
        <v>0</v>
      </c>
      <c r="J67" s="49">
        <v>-7</v>
      </c>
      <c r="K67" s="49">
        <v>13</v>
      </c>
      <c r="L67" s="49">
        <v>23</v>
      </c>
      <c r="M67" s="49">
        <v>30</v>
      </c>
    </row>
    <row r="68" spans="4:13">
      <c r="D68" t="s">
        <v>50</v>
      </c>
      <c r="E68" t="s">
        <v>17</v>
      </c>
      <c r="F68">
        <v>41190</v>
      </c>
      <c r="G68">
        <v>-24</v>
      </c>
      <c r="H68">
        <v>0</v>
      </c>
      <c r="I68" s="49">
        <v>0</v>
      </c>
      <c r="J68" s="49">
        <v>-101</v>
      </c>
      <c r="K68" s="49">
        <v>32</v>
      </c>
      <c r="L68" s="49">
        <v>58</v>
      </c>
      <c r="M68" s="49">
        <v>35</v>
      </c>
    </row>
    <row r="69" spans="4:13">
      <c r="D69" t="s">
        <v>84</v>
      </c>
      <c r="E69" t="s">
        <v>17</v>
      </c>
      <c r="G69">
        <v>0</v>
      </c>
      <c r="I69" s="49">
        <v>0</v>
      </c>
      <c r="J69" s="49">
        <v>-11</v>
      </c>
      <c r="K69" s="49">
        <v>38</v>
      </c>
      <c r="L69" s="49">
        <v>71</v>
      </c>
      <c r="M69" s="49">
        <v>11</v>
      </c>
    </row>
    <row r="70" spans="4:13">
      <c r="D70" s="49" t="s">
        <v>76</v>
      </c>
      <c r="E70" s="49" t="s">
        <v>17</v>
      </c>
      <c r="F70" s="49" t="s">
        <v>30</v>
      </c>
      <c r="G70" s="49" t="s">
        <v>17</v>
      </c>
      <c r="H70" s="49">
        <v>33492</v>
      </c>
      <c r="I70" s="49">
        <v>-28</v>
      </c>
      <c r="J70" s="49">
        <v>-26</v>
      </c>
      <c r="K70" s="49">
        <v>13</v>
      </c>
      <c r="L70" s="49">
        <v>24</v>
      </c>
      <c r="M70" s="49">
        <v>-19</v>
      </c>
    </row>
    <row r="71" spans="4:13">
      <c r="D71" s="49" t="s">
        <v>77</v>
      </c>
      <c r="E71" s="49" t="s">
        <v>17</v>
      </c>
      <c r="F71" s="49" t="s">
        <v>40</v>
      </c>
      <c r="G71" s="49" t="s">
        <v>17</v>
      </c>
      <c r="H71" s="49">
        <v>54560</v>
      </c>
      <c r="I71" s="49">
        <v>-34</v>
      </c>
      <c r="J71" s="49">
        <v>-16</v>
      </c>
      <c r="K71" s="49">
        <v>0</v>
      </c>
      <c r="L71" s="49">
        <v>22</v>
      </c>
      <c r="M71" s="49">
        <v>-14</v>
      </c>
    </row>
    <row r="72" spans="4:13">
      <c r="D72" s="49" t="s">
        <v>81</v>
      </c>
      <c r="E72" s="49" t="s">
        <v>17</v>
      </c>
      <c r="F72" s="49" t="s">
        <v>49</v>
      </c>
      <c r="G72" s="49" t="s">
        <v>17</v>
      </c>
      <c r="H72" s="49">
        <v>21515.200000000001</v>
      </c>
      <c r="I72" s="49">
        <v>-86</v>
      </c>
      <c r="J72" s="49">
        <v>-40</v>
      </c>
      <c r="K72" s="49">
        <v>-15</v>
      </c>
      <c r="L72" s="49">
        <v>28</v>
      </c>
      <c r="M72" s="49">
        <v>-11</v>
      </c>
    </row>
    <row r="73" spans="4:13">
      <c r="E73" s="49" t="s">
        <v>51</v>
      </c>
      <c r="F73" s="49" t="s">
        <v>76</v>
      </c>
      <c r="G73" s="49" t="s">
        <v>17</v>
      </c>
      <c r="H73" s="49">
        <v>48000</v>
      </c>
      <c r="I73" s="49">
        <v>-37</v>
      </c>
      <c r="J73" s="49">
        <v>0</v>
      </c>
      <c r="K73" s="49">
        <v>34</v>
      </c>
      <c r="L73" s="49">
        <v>32</v>
      </c>
      <c r="M73" s="49">
        <v>-44</v>
      </c>
    </row>
    <row r="74" spans="4:13">
      <c r="E74" s="49" t="s">
        <v>55</v>
      </c>
      <c r="F74" s="49" t="s">
        <v>77</v>
      </c>
      <c r="G74" s="49" t="s">
        <v>17</v>
      </c>
      <c r="H74" s="49">
        <v>113625</v>
      </c>
      <c r="I74" s="49">
        <v>-16</v>
      </c>
      <c r="J74" s="49">
        <v>0</v>
      </c>
      <c r="K74" s="49">
        <v>-47</v>
      </c>
      <c r="L74" s="49">
        <v>-22</v>
      </c>
      <c r="M74" s="49">
        <v>-36</v>
      </c>
    </row>
    <row r="75" spans="4:13">
      <c r="E75" s="49" t="s">
        <v>66</v>
      </c>
      <c r="F75" s="49" t="s">
        <v>81</v>
      </c>
      <c r="G75" s="49" t="s">
        <v>17</v>
      </c>
      <c r="H75" s="49">
        <v>40837.49</v>
      </c>
      <c r="I75" s="49">
        <v>-45</v>
      </c>
      <c r="J75" s="49">
        <v>0</v>
      </c>
      <c r="K75" s="49">
        <v>-22</v>
      </c>
      <c r="L75" s="49">
        <v>-20</v>
      </c>
      <c r="M75" s="49">
        <v>-96</v>
      </c>
    </row>
    <row r="76" spans="4:13">
      <c r="E76" s="49" t="s">
        <v>68</v>
      </c>
      <c r="F76" s="49" t="s">
        <v>77</v>
      </c>
      <c r="G76" s="49" t="s">
        <v>17</v>
      </c>
      <c r="H76" s="49" t="s">
        <v>77</v>
      </c>
      <c r="I76" s="49" t="s">
        <v>17</v>
      </c>
      <c r="J76" s="49">
        <v>111000</v>
      </c>
      <c r="K76" s="49">
        <v>-21</v>
      </c>
      <c r="L76" s="49">
        <v>-9</v>
      </c>
      <c r="M76" s="49">
        <v>-18</v>
      </c>
    </row>
    <row r="77" spans="4:13">
      <c r="E77" s="49" t="s">
        <v>74</v>
      </c>
      <c r="F77" s="49" t="s">
        <v>75</v>
      </c>
      <c r="G77" s="49" t="s">
        <v>17</v>
      </c>
      <c r="H77" s="49" t="s">
        <v>75</v>
      </c>
      <c r="I77" s="49" t="s">
        <v>17</v>
      </c>
      <c r="J77" s="49">
        <v>176300</v>
      </c>
      <c r="K77" s="49">
        <v>-13</v>
      </c>
      <c r="L77" s="49">
        <v>-6</v>
      </c>
      <c r="M77" s="49">
        <v>0</v>
      </c>
    </row>
    <row r="78" spans="4:13">
      <c r="E78" s="49" t="s">
        <v>43</v>
      </c>
      <c r="F78" s="49" t="s">
        <v>62</v>
      </c>
      <c r="G78" s="49" t="s">
        <v>17</v>
      </c>
      <c r="H78" s="49" t="s">
        <v>62</v>
      </c>
      <c r="I78" s="49" t="s">
        <v>17</v>
      </c>
      <c r="J78" s="49">
        <v>71760</v>
      </c>
      <c r="K78" s="49">
        <v>0</v>
      </c>
      <c r="L78" s="49">
        <v>-15</v>
      </c>
      <c r="M78" s="49">
        <v>0</v>
      </c>
    </row>
    <row r="79" spans="4:13">
      <c r="E79" s="49" t="s">
        <v>44</v>
      </c>
      <c r="F79" s="49" t="s">
        <v>81</v>
      </c>
      <c r="G79" s="49" t="s">
        <v>17</v>
      </c>
      <c r="H79" s="49" t="s">
        <v>81</v>
      </c>
      <c r="I79" s="49" t="s">
        <v>17</v>
      </c>
      <c r="J79" s="49">
        <v>38987.5</v>
      </c>
      <c r="K79" s="49">
        <v>0</v>
      </c>
      <c r="L79" s="49">
        <v>-27</v>
      </c>
      <c r="M79" s="49">
        <v>0</v>
      </c>
    </row>
    <row r="80" spans="4:13">
      <c r="E80" s="49" t="s">
        <v>19</v>
      </c>
      <c r="F80" s="49" t="s">
        <v>38</v>
      </c>
      <c r="G80" s="49" t="s">
        <v>17</v>
      </c>
      <c r="H80" s="49" t="s">
        <v>38</v>
      </c>
      <c r="I80" s="49" t="s">
        <v>17</v>
      </c>
      <c r="J80" s="49">
        <v>58012.5</v>
      </c>
      <c r="K80" s="49">
        <v>-40</v>
      </c>
      <c r="L80" s="49">
        <v>0</v>
      </c>
    </row>
    <row r="81" spans="5:12">
      <c r="E81" s="49" t="s">
        <v>40</v>
      </c>
      <c r="F81" s="49" t="s">
        <v>49</v>
      </c>
      <c r="G81" s="49" t="s">
        <v>17</v>
      </c>
      <c r="H81" s="49" t="s">
        <v>49</v>
      </c>
      <c r="I81" s="49" t="s">
        <v>17</v>
      </c>
      <c r="J81" s="49">
        <v>22108.799999999999</v>
      </c>
      <c r="K81" s="49">
        <v>-103</v>
      </c>
      <c r="L81" s="49">
        <v>0</v>
      </c>
    </row>
    <row r="82" spans="5:12">
      <c r="E82" s="49" t="s">
        <v>56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2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2">
      <c r="E84" s="49" t="s">
        <v>60</v>
      </c>
      <c r="F84" s="49" t="s">
        <v>17</v>
      </c>
      <c r="G84" s="49">
        <v>78230</v>
      </c>
      <c r="H84" s="49">
        <v>24</v>
      </c>
      <c r="I84" s="49">
        <v>-31</v>
      </c>
    </row>
    <row r="85" spans="5:12">
      <c r="E85" s="49" t="s">
        <v>62</v>
      </c>
      <c r="F85" s="49" t="s">
        <v>17</v>
      </c>
      <c r="G85" s="49">
        <v>76050</v>
      </c>
      <c r="H85" s="49">
        <v>24</v>
      </c>
      <c r="I85" s="49">
        <v>-32</v>
      </c>
    </row>
    <row r="86" spans="5:12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2">
      <c r="E87" s="49" t="s">
        <v>59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2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2">
      <c r="E89" s="49" t="s">
        <v>64</v>
      </c>
      <c r="F89" s="49" t="s">
        <v>17</v>
      </c>
      <c r="G89" s="49">
        <v>9470</v>
      </c>
      <c r="H89" s="49">
        <v>-412</v>
      </c>
      <c r="I89" s="49">
        <v>0</v>
      </c>
    </row>
    <row r="90" spans="5:12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2">
      <c r="E91" s="49" t="s">
        <v>67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2">
      <c r="E92" s="49" t="s">
        <v>70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2">
      <c r="E93" s="49" t="s">
        <v>44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2">
      <c r="E94" s="49" t="s">
        <v>56</v>
      </c>
      <c r="F94" s="49" t="s">
        <v>17</v>
      </c>
      <c r="G94" s="49">
        <v>71925</v>
      </c>
      <c r="H94" s="49">
        <v>18</v>
      </c>
      <c r="I94" s="49">
        <v>20</v>
      </c>
    </row>
    <row r="95" spans="5:12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2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60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62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63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50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64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49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65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67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44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49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50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53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56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59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