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28740" yWindow="-15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9" i="1" l="1"/>
  <c r="F58" i="1"/>
  <c r="F57" i="1"/>
  <c r="F56" i="1"/>
  <c r="F55" i="1"/>
  <c r="F54" i="1"/>
  <c r="F52" i="1" l="1"/>
  <c r="F53" i="1"/>
  <c r="F60" i="1"/>
  <c r="F61" i="1"/>
  <c r="F62" i="1"/>
  <c r="F63" i="1"/>
  <c r="F64" i="1"/>
  <c r="F65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<sst xmlns="http://schemas.openxmlformats.org/spreadsheetml/2006/main" count="133" uniqueCount="80">
  <si>
    <t>Date</t>
  </si>
  <si>
    <t>Comments</t>
  </si>
  <si>
    <t>Li Xiaoman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</si>
  <si>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</si>
  <si>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</si>
  <si>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</si>
  <si>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</si>
  <si>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</si>
  <si>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</si>
  <si>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</si>
  <si>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</si>
  <si>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</si>
  <si>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</si>
  <si>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</si>
  <si>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</si>
  <si>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</si>
  <si>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</si>
  <si>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</si>
  <si>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</si>
  <si>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</si>
  <si>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</si>
  <si>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</si>
  <si>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</si>
  <si>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</si>
  <si>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</si>
  <si>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</si>
  <si>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</si>
  <si>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</si>
  <si>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</si>
  <si>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</si>
  <si>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</si>
  <si>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Tang Jiayun</t>
  </si>
  <si>
    <t>KC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</si>
  <si>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</si>
  <si>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</si>
  <si>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</si>
  <si>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</si>
  <si>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</si>
  <si>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</si>
  <si>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</si>
  <si>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</si>
  <si>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</si>
  <si>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</si>
  <si>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</si>
  <si>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</si>
  <si>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</si>
  <si>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</si>
  <si>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</si>
  <si>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</si>
  <si>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</si>
  <si>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</si>
  <si>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</si>
  <si>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</si>
  <si>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</si>
  <si>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</si>
  <si>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</si>
  <si>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</si>
  <si>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</si>
  <si>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</si>
  <si>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</si>
  <si>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DRE</t>
  </si>
  <si>
    <t>PSA</t>
  </si>
  <si>
    <t>AZO</t>
  </si>
  <si>
    <t>ZW</t>
  </si>
  <si>
    <t>DGX</t>
  </si>
  <si>
    <t>PG</t>
  </si>
  <si>
    <t>EXC</t>
  </si>
  <si>
    <t>NEE</t>
  </si>
  <si>
    <t>HYD</t>
  </si>
  <si>
    <t>KE</t>
  </si>
  <si>
    <t>LE</t>
  </si>
  <si>
    <t>PEP</t>
  </si>
  <si>
    <t>SBNY</t>
  </si>
  <si>
    <t>MCK</t>
  </si>
  <si>
    <t>TSN</t>
  </si>
  <si>
    <t>FITB</t>
  </si>
  <si>
    <t>ZC</t>
  </si>
  <si>
    <t>Recommended by:Li Xiaoman</t>
  </si>
  <si>
    <t>Prepared and Checked by:Tang Jiayun</t>
  </si>
  <si>
    <t>Approved by:Lawrence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</si>
</sst>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0_ ;_ &quot;¥&quot;* \-#,##0.0000_ ;_ &quot;¥&quot;* &quot;-&quot;??_ ;_ @_ 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155329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6" totalsRowShown="0" headerRowDxfId="13" dataDxfId="11" headerRowBorderDxfId="12" tableBorderDxfId="10" totalsRowBorderDxfId="9">
  <autoFilter ref="A10:I66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8"/>
  <sheetViews>
    <sheetView tabSelected="1" topLeftCell="A55" zoomScaleNormal="100" workbookViewId="0">
      <selection activeCell="H68" sqref="H6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44579</v>
      </c>
      <c r="E1" s="28"/>
      <c r="F1" s="28"/>
      <c r="H1" s="29"/>
    </row>
    <row r="2" spans="1:13" s="27" customFormat="1">
      <c r="A2" s="60" t="s">
        <v>10</v>
      </c>
      <c r="B2" s="60"/>
      <c r="C2" s="30">
        <f>C8/C7</f>
        <v>3.3207850527165754</v>
      </c>
      <c r="D2"/>
      <c r="E2" s="32"/>
      <c r="F2" s="33"/>
      <c r="H2" s="52"/>
    </row>
    <row r="3" spans="1:13" s="27" customFormat="1" ht="14.25" customHeight="1">
      <c r="A3" s="62" t="s">
        <v>11</v>
      </c>
      <c r="B3" s="62"/>
      <c r="C3" s="38">
        <f>(C8-SUM(H40:H52))/C7</f>
        <v>2.0816858033795831</v>
      </c>
      <c r="D3" s="58"/>
      <c r="E3" s="32"/>
      <c r="F3" s="33"/>
      <c r="H3" s="34"/>
    </row>
    <row r="4" spans="1:13" s="27" customFormat="1" ht="12.75">
      <c r="A4" s="60" t="s">
        <v>8</v>
      </c>
      <c r="B4" s="60"/>
      <c r="C4" s="35">
        <v>57402056</v>
      </c>
      <c r="D4" s="51"/>
      <c r="E4" s="36"/>
      <c r="F4" s="36"/>
      <c r="H4" s="34"/>
    </row>
    <row r="5" spans="1:13" s="27" customFormat="1" ht="12.75">
      <c r="A5" s="60" t="s">
        <v>6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7</v>
      </c>
      <c r="B6" s="60"/>
      <c r="C6" s="35">
        <v>0</v>
      </c>
      <c r="D6" s="51"/>
      <c r="E6" s="36"/>
      <c r="F6" s="36"/>
      <c r="H6" s="34"/>
    </row>
    <row r="7" spans="1:13" s="27" customFormat="1" ht="12.75">
      <c r="A7" s="60" t="s">
        <v>9</v>
      </c>
      <c r="B7" s="60"/>
      <c r="C7" s="35">
        <f>C4+C5-C6</f>
        <v>57402056</v>
      </c>
      <c r="D7" s="51"/>
      <c r="E7" s="36"/>
      <c r="F7" s="36"/>
      <c r="G7" s="40"/>
      <c r="H7" s="31"/>
    </row>
    <row r="8" spans="1:13" s="27" customFormat="1" ht="12" customHeight="1">
      <c r="A8" s="62" t="s">
        <v>5</v>
      </c>
      <c r="B8" s="61"/>
      <c r="C8" s="23" cm="1">
        <f t="array" ref="C8">SUM(ABS(Table1[Target allocation ($)]))</f>
        <v>190619889.55999982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13</v>
      </c>
      <c r="B10" s="16" t="s">
        <v>14</v>
      </c>
      <c r="C10" s="24" t="s">
        <v>20</v>
      </c>
      <c r="D10" s="16" t="s">
        <v>21</v>
      </c>
      <c r="E10" s="13" t="s">
        <v>22</v>
      </c>
      <c r="F10" s="13" t="s">
        <v>4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30</v>
      </c>
      <c r="B11" s="17" t="s">
        <v>15</v>
      </c>
      <c r="C11" s="39">
        <v>379.81</v>
      </c>
      <c r="D11" s="17">
        <v>1096</v>
      </c>
      <c r="E11" s="17">
        <v>1096</v>
      </c>
      <c r="F11" s="17">
        <f>Table1[[#This Row],[New position]]-Table1[[#This Row],[Old position]]</f>
        <v>0</v>
      </c>
      <c r="G11" s="25">
        <v>0.14899999999999999</v>
      </c>
      <c r="H11" s="20">
        <v>423204.73</v>
      </c>
      <c r="I11" s="21"/>
      <c r="J11"/>
      <c r="K11" s="54"/>
      <c r="L11" s="49"/>
    </row>
    <row r="12" spans="1:13">
      <c r="A12" s="17" t="s">
        <v>34</v>
      </c>
      <c r="B12" s="17" t="s">
        <v>15</v>
      </c>
      <c r="C12" s="39">
        <v>203.61</v>
      </c>
      <c r="D12" s="17">
        <v>4182</v>
      </c>
      <c r="E12" s="17">
        <v>4182</v>
      </c>
      <c r="F12" s="17">
        <f>Table1[[#This Row],[New position]]-Table1[[#This Row],[Old position]]</f>
        <v>0</v>
      </c>
      <c r="G12" s="25">
        <v>0.29799999999999999</v>
      </c>
      <c r="H12" s="20">
        <v>846409.45</v>
      </c>
      <c r="I12" s="11"/>
      <c r="K12" s="54"/>
      <c r="L12" s="49"/>
      <c r="M12" s="2"/>
    </row>
    <row r="13" spans="1:13">
      <c r="A13" s="17" t="s">
        <v>40</v>
      </c>
      <c r="B13" s="17" t="s">
        <v>15</v>
      </c>
      <c r="C13" s="39">
        <v>215.11</v>
      </c>
      <c r="D13" s="17">
        <v>3947</v>
      </c>
      <c r="E13" s="17">
        <v>3947</v>
      </c>
      <c r="F13" s="17">
        <f>Table1[[#This Row],[New position]]-Table1[[#This Row],[Old position]]</f>
        <v>0</v>
      </c>
      <c r="G13" s="25">
        <v>0.29799999999999999</v>
      </c>
      <c r="H13" s="20">
        <v>846409.45</v>
      </c>
      <c r="I13" s="11"/>
      <c r="K13" s="54"/>
      <c r="L13" s="49"/>
      <c r="M13" s="2"/>
    </row>
    <row r="14" spans="1:13">
      <c r="A14" s="17" t="s">
        <v>45</v>
      </c>
      <c r="B14" s="17" t="s">
        <v>15</v>
      </c>
      <c r="C14" s="39">
        <v>155.74</v>
      </c>
      <c r="D14" s="17">
        <v>5488</v>
      </c>
      <c r="E14" s="17">
        <v>5488</v>
      </c>
      <c r="F14" s="17">
        <f>Table1[[#This Row],[New position]]-Table1[[#This Row],[Old position]]</f>
        <v>0</v>
      </c>
      <c r="G14" s="25">
        <v>0.29799999999999999</v>
      </c>
      <c r="H14" s="20">
        <v>846409.45</v>
      </c>
      <c r="I14" s="11"/>
      <c r="K14" s="54"/>
      <c r="L14" s="49"/>
      <c r="M14" s="2"/>
    </row>
    <row r="15" spans="1:13">
      <c r="A15" s="17" t="s">
        <v>49</v>
      </c>
      <c r="B15" s="17" t="s">
        <v>15</v>
      </c>
      <c r="C15" s="39">
        <v>152.74</v>
      </c>
      <c r="D15" s="17">
        <v>5642</v>
      </c>
      <c r="E15" s="17">
        <v>5642</v>
      </c>
      <c r="F15" s="17">
        <f>Table1[[#This Row],[New position]]-Table1[[#This Row],[Old position]]</f>
        <v>0</v>
      </c>
      <c r="G15" s="25">
        <v>0.29799999999999999</v>
      </c>
      <c r="H15" s="20">
        <v>846409.45</v>
      </c>
      <c r="I15" s="48"/>
      <c r="K15" s="54"/>
      <c r="L15" s="49"/>
      <c r="M15" s="2"/>
    </row>
    <row r="16" spans="1:13">
      <c r="A16" s="17" t="s">
        <v>52</v>
      </c>
      <c r="B16" s="17" t="s">
        <v>15</v>
      </c>
      <c r="C16" s="39">
        <v>594.79999999999995</v>
      </c>
      <c r="D16" s="17">
        <v>1438</v>
      </c>
      <c r="E16" s="17">
        <v>0</v>
      </c>
      <c r="F16" s="17">
        <f>Table1[[#This Row],[New position]]-Table1[[#This Row],[Old position]]</f>
        <v>-1438</v>
      </c>
      <c r="G16" s="25">
        <v>0</v>
      </c>
      <c r="H16" s="20">
        <v>0</v>
      </c>
      <c r="I16" s="11"/>
      <c r="K16" s="54"/>
      <c r="L16" s="49"/>
      <c r="M16" s="2"/>
    </row>
    <row r="17" spans="1:16">
      <c r="A17" s="17" t="s">
        <v>55</v>
      </c>
      <c r="B17" s="17" t="s">
        <v>15</v>
      </c>
      <c r="C17" s="39">
        <v>24.8</v>
      </c>
      <c r="D17" s="17">
        <v>35008</v>
      </c>
      <c r="E17" s="17">
        <v>17065</v>
      </c>
      <c r="F17" s="17">
        <f>Table1[[#This Row],[New position]]-Table1[[#This Row],[Old position]]</f>
        <v>-17943</v>
      </c>
      <c r="G17" s="25">
        <v>0.14899999999999999</v>
      </c>
      <c r="H17" s="20">
        <v>423204.73</v>
      </c>
      <c r="I17" s="11"/>
      <c r="K17" s="54"/>
      <c r="L17" s="49"/>
      <c r="M17" s="2"/>
    </row>
    <row r="18" spans="1:16">
      <c r="A18" s="17" t="s">
        <v>57</v>
      </c>
      <c r="B18" s="17" t="s">
        <v>15</v>
      </c>
      <c r="C18" s="39">
        <v>161.34</v>
      </c>
      <c r="D18" s="17">
        <v>5270</v>
      </c>
      <c r="E18" s="17">
        <v>0</v>
      </c>
      <c r="F18" s="17">
        <f>Table1[[#This Row],[New position]]-Table1[[#This Row],[Old position]]</f>
        <v>-5270</v>
      </c>
      <c r="G18" s="25">
        <v>0</v>
      </c>
      <c r="H18" s="20">
        <v>0</v>
      </c>
      <c r="I18" s="11"/>
      <c r="K18" s="54"/>
      <c r="L18" s="49"/>
      <c r="M18" s="2"/>
    </row>
    <row r="19" spans="1:16">
      <c r="A19" s="17" t="s">
        <v>58</v>
      </c>
      <c r="B19" s="17" t="s">
        <v>15</v>
      </c>
      <c r="C19" s="39">
        <v>178.47</v>
      </c>
      <c r="D19" s="17">
        <v>4813</v>
      </c>
      <c r="E19" s="17">
        <v>0</v>
      </c>
      <c r="F19" s="17">
        <f>Table1[[#This Row],[New position]]-Table1[[#This Row],[Old position]]</f>
        <v>-4813</v>
      </c>
      <c r="G19" s="25">
        <v>0</v>
      </c>
      <c r="H19" s="20">
        <v>0</v>
      </c>
      <c r="I19" s="11"/>
      <c r="K19" s="54"/>
      <c r="L19" s="49"/>
      <c r="M19" s="2"/>
    </row>
    <row r="20" spans="1:16">
      <c r="A20" s="17" t="s">
        <v>60</v>
      </c>
      <c r="B20" s="17" t="s">
        <v>15</v>
      </c>
      <c r="C20" s="39">
        <v>59.81</v>
      </c>
      <c r="D20" s="17">
        <v>14350</v>
      </c>
      <c r="E20" s="17">
        <v>14350</v>
      </c>
      <c r="F20" s="17">
        <f>Table1[[#This Row],[New position]]-Table1[[#This Row],[Old position]]</f>
        <v>0</v>
      </c>
      <c r="G20" s="25">
        <v>0.29799999999999999</v>
      </c>
      <c r="H20" s="20">
        <v>846409.45</v>
      </c>
      <c r="I20" s="50"/>
      <c r="K20" s="54"/>
      <c r="L20" s="49"/>
      <c r="M20" s="2"/>
      <c r="P20" s="55"/>
    </row>
    <row r="21" spans="1:16">
      <c r="A21" s="17" t="s">
        <v>61</v>
      </c>
      <c r="B21" s="17" t="s">
        <v>15</v>
      </c>
      <c r="C21" s="39">
        <v>361.79</v>
      </c>
      <c r="D21" s="17">
        <v>2371</v>
      </c>
      <c r="E21" s="17">
        <v>2371</v>
      </c>
      <c r="F21" s="17">
        <f>Table1[[#This Row],[New position]]-Table1[[#This Row],[Old position]]</f>
        <v>0</v>
      </c>
      <c r="G21" s="25">
        <v>0.29799999999999999</v>
      </c>
      <c r="H21" s="20">
        <v>846409.45</v>
      </c>
      <c r="I21" s="11"/>
      <c r="K21" s="54"/>
      <c r="L21" s="49"/>
      <c r="M21" s="2"/>
    </row>
    <row r="22" spans="1:16">
      <c r="A22" s="17" t="s">
        <v>62</v>
      </c>
      <c r="B22" s="17" t="s">
        <v>15</v>
      </c>
      <c r="C22" s="39">
        <v>2033.48</v>
      </c>
      <c r="D22" s="17">
        <v>422</v>
      </c>
      <c r="E22" s="17">
        <v>422</v>
      </c>
      <c r="F22" s="17">
        <f>Table1[[#This Row],[New position]]-Table1[[#This Row],[Old position]]</f>
        <v>0</v>
      </c>
      <c r="G22" s="25">
        <v>0.29799999999999999</v>
      </c>
      <c r="H22" s="20">
        <v>846409.45</v>
      </c>
      <c r="I22" s="11"/>
      <c r="K22" s="54"/>
      <c r="L22" s="49"/>
      <c r="M22" s="2"/>
    </row>
    <row r="23" spans="1:16">
      <c r="A23" s="17" t="s">
        <v>64</v>
      </c>
      <c r="B23" s="17" t="s">
        <v>15</v>
      </c>
      <c r="C23" s="39">
        <v>141.68</v>
      </c>
      <c r="D23" s="17">
        <v>5958</v>
      </c>
      <c r="E23" s="17">
        <v>0</v>
      </c>
      <c r="F23" s="17">
        <f>Table1[[#This Row],[New position]]-Table1[[#This Row],[Old position]]</f>
        <v>-5958</v>
      </c>
      <c r="G23" s="25">
        <v>0</v>
      </c>
      <c r="H23" s="20">
        <v>0</v>
      </c>
      <c r="I23" s="11"/>
      <c r="K23" s="54"/>
      <c r="L23" s="49"/>
      <c r="M23" s="2"/>
    </row>
    <row r="24" spans="1:16">
      <c r="A24" s="17" t="s">
        <v>65</v>
      </c>
      <c r="B24" s="17" t="s">
        <v>15</v>
      </c>
      <c r="C24" s="39">
        <v>159.81</v>
      </c>
      <c r="D24" s="17">
        <v>5461</v>
      </c>
      <c r="E24" s="17">
        <v>5296</v>
      </c>
      <c r="F24" s="17">
        <f>Table1[[#This Row],[New position]]-Table1[[#This Row],[Old position]]</f>
        <v>-165</v>
      </c>
      <c r="G24" s="25">
        <v>0.29799999999999999</v>
      </c>
      <c r="H24" s="20">
        <v>846409.45</v>
      </c>
      <c r="I24" s="11"/>
      <c r="K24" s="54"/>
      <c r="L24" s="49"/>
      <c r="M24" s="2"/>
    </row>
    <row r="25" spans="1:16">
      <c r="A25" s="17" t="s">
        <v>66</v>
      </c>
      <c r="B25" s="17" t="s">
        <v>15</v>
      </c>
      <c r="C25" s="39">
        <v>56.24</v>
      </c>
      <c r="D25" s="17">
        <v>15295</v>
      </c>
      <c r="E25" s="17">
        <v>15295</v>
      </c>
      <c r="F25" s="17">
        <f>Table1[[#This Row],[New position]]-Table1[[#This Row],[Old position]]</f>
        <v>0</v>
      </c>
      <c r="G25" s="25">
        <v>0.29799999999999999</v>
      </c>
      <c r="H25" s="20">
        <v>846409.45</v>
      </c>
      <c r="I25" s="11"/>
      <c r="K25" s="54"/>
      <c r="L25" s="49"/>
      <c r="M25" s="2"/>
    </row>
    <row r="26" spans="1:16">
      <c r="A26" s="17" t="s">
        <v>67</v>
      </c>
      <c r="B26" s="17" t="s">
        <v>15</v>
      </c>
      <c r="C26" s="39">
        <v>82.57</v>
      </c>
      <c r="D26" s="17">
        <v>5068</v>
      </c>
      <c r="E26" s="17">
        <v>0</v>
      </c>
      <c r="F26" s="17">
        <f>Table1[[#This Row],[New position]]-Table1[[#This Row],[Old position]]</f>
        <v>-5068</v>
      </c>
      <c r="G26" s="25">
        <v>0</v>
      </c>
      <c r="H26" s="20">
        <v>0</v>
      </c>
      <c r="I26" s="11"/>
      <c r="K26" s="54"/>
      <c r="L26" s="49"/>
      <c r="M26" s="2"/>
    </row>
    <row r="27" spans="1:16">
      <c r="A27" s="17" t="s">
        <v>71</v>
      </c>
      <c r="B27" s="17" t="s">
        <v>15</v>
      </c>
      <c r="C27" s="39">
        <v>174.3</v>
      </c>
      <c r="D27" s="17">
        <v>0</v>
      </c>
      <c r="E27" s="17">
        <v>4856</v>
      </c>
      <c r="F27" s="17">
        <f>Table1[[#This Row],[New position]]-Table1[[#This Row],[Old position]]</f>
        <v>4856</v>
      </c>
      <c r="G27" s="25">
        <v>0.29799999999999999</v>
      </c>
      <c r="H27" s="20">
        <v>846409.45</v>
      </c>
      <c r="I27" s="11"/>
      <c r="K27" s="54"/>
      <c r="L27" s="49"/>
      <c r="M27" s="2"/>
    </row>
    <row r="28" spans="1:16">
      <c r="A28" s="17" t="s">
        <v>72</v>
      </c>
      <c r="B28" s="17" t="s">
        <v>15</v>
      </c>
      <c r="C28" s="39">
        <v>365.39</v>
      </c>
      <c r="D28" s="17">
        <v>0</v>
      </c>
      <c r="E28" s="17">
        <v>2316</v>
      </c>
      <c r="F28" s="17">
        <f>Table1[[#This Row],[New position]]-Table1[[#This Row],[Old position]]</f>
        <v>2316</v>
      </c>
      <c r="G28" s="25">
        <v>0.29799999999999999</v>
      </c>
      <c r="H28" s="20">
        <v>846409.45</v>
      </c>
      <c r="I28" s="11"/>
      <c r="K28" s="54"/>
      <c r="L28" s="49"/>
      <c r="M28" s="2"/>
    </row>
    <row r="29" spans="1:16">
      <c r="A29" s="17" t="s">
        <v>73</v>
      </c>
      <c r="B29" s="17" t="s">
        <v>15</v>
      </c>
      <c r="C29" s="39">
        <v>256.52</v>
      </c>
      <c r="D29" s="17">
        <v>0</v>
      </c>
      <c r="E29" s="17">
        <v>3300</v>
      </c>
      <c r="F29" s="17">
        <f>Table1[[#This Row],[New position]]-Table1[[#This Row],[Old position]]</f>
        <v>3300</v>
      </c>
      <c r="G29" s="25">
        <v>0.29799999999999999</v>
      </c>
      <c r="H29" s="20">
        <v>846409.45</v>
      </c>
      <c r="I29" s="11"/>
      <c r="K29" s="54"/>
      <c r="L29" s="49"/>
      <c r="M29" s="2"/>
    </row>
    <row r="30" spans="1:16">
      <c r="A30" s="17" t="s">
        <v>74</v>
      </c>
      <c r="B30" s="17" t="s">
        <v>15</v>
      </c>
      <c r="C30" s="39">
        <v>93.76</v>
      </c>
      <c r="D30" s="17">
        <v>0</v>
      </c>
      <c r="E30" s="17">
        <v>9027</v>
      </c>
      <c r="F30" s="17">
        <f>Table1[[#This Row],[New position]]-Table1[[#This Row],[Old position]]</f>
        <v>9027</v>
      </c>
      <c r="G30" s="25">
        <v>0.29799999999999999</v>
      </c>
      <c r="H30" s="20">
        <v>846409.45</v>
      </c>
      <c r="I30" s="11"/>
      <c r="K30" s="54"/>
      <c r="L30" s="49"/>
      <c r="M30" s="2"/>
    </row>
    <row r="31" spans="1:16">
      <c r="A31" s="17" t="s">
        <v>75</v>
      </c>
      <c r="B31" s="17" t="s">
        <v>15</v>
      </c>
      <c r="C31" s="39">
        <v>50.45</v>
      </c>
      <c r="D31" s="17">
        <v>0</v>
      </c>
      <c r="E31" s="17">
        <v>16777</v>
      </c>
      <c r="F31" s="17">
        <f>Table1[[#This Row],[New position]]-Table1[[#This Row],[Old position]]</f>
        <v>16777</v>
      </c>
      <c r="G31" s="25">
        <v>0.29799999999999999</v>
      </c>
      <c r="H31" s="20">
        <v>846409.45</v>
      </c>
      <c r="I31" s="11"/>
      <c r="K31" s="54"/>
      <c r="L31" s="49"/>
      <c r="M31" s="2"/>
    </row>
    <row r="32" spans="1:16">
      <c r="A32" s="17" t="s">
        <v>12</v>
      </c>
      <c r="B32" s="17" t="s">
        <v>15</v>
      </c>
      <c r="C32" s="39">
        <v>373.2</v>
      </c>
      <c r="D32" s="17">
        <v>209002</v>
      </c>
      <c r="E32" s="17">
        <v>209002</v>
      </c>
      <c r="F32" s="17">
        <f>Table1[[#This Row],[New position]]-Table1[[#This Row],[Old position]]</f>
        <v>0</v>
      </c>
      <c r="G32" s="25">
        <v>27.17</v>
      </c>
      <c r="H32" s="20">
        <v>77299232.109999999</v>
      </c>
      <c r="I32" s="11"/>
      <c r="K32" s="54"/>
      <c r="L32" s="49"/>
      <c r="M32" s="2"/>
    </row>
    <row r="33" spans="1:13">
      <c r="A33" s="17" t="s">
        <v>28</v>
      </c>
      <c r="B33" s="17" t="s">
        <v>15</v>
      </c>
      <c r="C33" s="39">
        <v>64.92</v>
      </c>
      <c r="D33" s="17">
        <v>21892</v>
      </c>
      <c r="E33" s="17">
        <v>21086</v>
      </c>
      <c r="F33" s="17">
        <f>Table1[[#This Row],[New position]]-Table1[[#This Row],[Old position]]</f>
        <v>-806</v>
      </c>
      <c r="G33" s="25">
        <v>0.48099999999999998</v>
      </c>
      <c r="H33" s="20">
        <v>1368878.8</v>
      </c>
      <c r="I33" s="11"/>
      <c r="K33" s="54"/>
      <c r="L33" s="49"/>
      <c r="M33" s="2"/>
    </row>
    <row r="34" spans="1:13">
      <c r="A34" s="17" t="s">
        <v>35</v>
      </c>
      <c r="B34" s="17" t="s">
        <v>15</v>
      </c>
      <c r="C34" s="39">
        <v>63.7</v>
      </c>
      <c r="D34" s="17">
        <v>21671</v>
      </c>
      <c r="E34" s="17">
        <v>21671</v>
      </c>
      <c r="F34" s="17">
        <f>Table1[[#This Row],[New position]]-Table1[[#This Row],[Old position]]</f>
        <v>0</v>
      </c>
      <c r="G34" s="25">
        <v>0.48099999999999998</v>
      </c>
      <c r="H34" s="20">
        <v>1368878.8</v>
      </c>
      <c r="I34" s="53"/>
      <c r="K34" s="54"/>
      <c r="L34" s="49"/>
      <c r="M34" s="2"/>
    </row>
    <row r="35" spans="1:13">
      <c r="A35" s="17">
        <v>2823</v>
      </c>
      <c r="B35" s="17" t="s">
        <v>15</v>
      </c>
      <c r="C35" s="39">
        <v>2.2999999999999998</v>
      </c>
      <c r="D35" s="17">
        <v>615600</v>
      </c>
      <c r="E35" s="17">
        <v>595200</v>
      </c>
      <c r="F35" s="17">
        <f>Table1[[#This Row],[New position]]-Table1[[#This Row],[Old position]]</f>
        <v>-20400</v>
      </c>
      <c r="G35" s="25">
        <v>0.48099999999999998</v>
      </c>
      <c r="H35" s="20">
        <v>1368878.8</v>
      </c>
      <c r="I35" s="53"/>
      <c r="K35" s="54"/>
      <c r="L35" s="49"/>
      <c r="M35" s="2"/>
    </row>
    <row r="36" spans="1:13">
      <c r="A36" s="17">
        <v>2800</v>
      </c>
      <c r="B36" s="17" t="s">
        <v>15</v>
      </c>
      <c r="C36" s="39">
        <v>3.11</v>
      </c>
      <c r="D36" s="17">
        <v>445000</v>
      </c>
      <c r="E36" s="17">
        <v>445000</v>
      </c>
      <c r="F36" s="17">
        <f>Table1[[#This Row],[New position]]-Table1[[#This Row],[Old position]]</f>
        <v>0</v>
      </c>
      <c r="G36" s="25">
        <v>0.48099999999999998</v>
      </c>
      <c r="H36" s="20">
        <v>1368878.8</v>
      </c>
      <c r="I36" s="11"/>
      <c r="K36" s="54"/>
      <c r="L36" s="49"/>
      <c r="M36" s="2"/>
    </row>
    <row r="37" spans="1:13">
      <c r="A37" s="17" t="s">
        <v>56</v>
      </c>
      <c r="B37" s="17" t="s">
        <v>15</v>
      </c>
      <c r="C37" s="39">
        <v>106.48</v>
      </c>
      <c r="D37" s="17">
        <v>13194</v>
      </c>
      <c r="E37" s="17">
        <v>13194</v>
      </c>
      <c r="F37" s="17">
        <f>Table1[[#This Row],[New position]]-Table1[[#This Row],[Old position]]</f>
        <v>0</v>
      </c>
      <c r="G37" s="25">
        <v>0.48099999999999998</v>
      </c>
      <c r="H37" s="20">
        <v>1368878.8</v>
      </c>
      <c r="I37" s="47"/>
      <c r="K37" s="54"/>
      <c r="L37" s="49"/>
      <c r="M37" s="2"/>
    </row>
    <row r="38" spans="1:13">
      <c r="A38" s="17" t="s">
        <v>39</v>
      </c>
      <c r="B38" s="17" t="s">
        <v>15</v>
      </c>
      <c r="C38" s="39">
        <v>44.27</v>
      </c>
      <c r="D38" s="17">
        <v>31578</v>
      </c>
      <c r="E38" s="17">
        <v>31578</v>
      </c>
      <c r="F38" s="17">
        <f>Table1[[#This Row],[New position]]-Table1[[#This Row],[Old position]]</f>
        <v>0</v>
      </c>
      <c r="G38" s="25">
        <v>0.48099999999999998</v>
      </c>
      <c r="H38" s="20">
        <v>1368878.8</v>
      </c>
      <c r="I38" s="11"/>
      <c r="K38" s="54"/>
      <c r="L38" s="49"/>
      <c r="M38" s="2"/>
    </row>
    <row r="39" spans="1:13">
      <c r="A39" s="17" t="s">
        <v>50</v>
      </c>
      <c r="B39" s="17" t="s">
        <v>15</v>
      </c>
      <c r="C39" s="39">
        <v>35.01</v>
      </c>
      <c r="D39" s="17">
        <v>39867</v>
      </c>
      <c r="E39" s="17">
        <v>39867</v>
      </c>
      <c r="F39" s="17">
        <f>Table1[[#This Row],[New position]]-Table1[[#This Row],[Old position]]</f>
        <v>0</v>
      </c>
      <c r="G39" s="25">
        <v>0.48099999999999998</v>
      </c>
      <c r="H39" s="20">
        <v>1368878.8</v>
      </c>
      <c r="I39" s="11"/>
      <c r="K39" s="54"/>
      <c r="L39" s="49"/>
      <c r="M39" s="2"/>
    </row>
    <row r="40" spans="1:13">
      <c r="A40" s="17" t="s">
        <v>36</v>
      </c>
      <c r="B40" s="17" t="s">
        <v>15</v>
      </c>
      <c r="C40" s="39">
        <v>105.12</v>
      </c>
      <c r="D40" s="17">
        <v>137890</v>
      </c>
      <c r="E40" s="17">
        <v>81195</v>
      </c>
      <c r="F40" s="17">
        <f>Table1[[#This Row],[New position]]-Table1[[#This Row],[Old position]]</f>
        <v>-56695</v>
      </c>
      <c r="G40" s="25">
        <v>3</v>
      </c>
      <c r="H40" s="20">
        <v>8535221.3399999999</v>
      </c>
      <c r="I40" s="11"/>
      <c r="K40" s="54"/>
      <c r="L40" s="49"/>
      <c r="M40" s="2"/>
    </row>
    <row r="41" spans="1:13">
      <c r="A41" s="17" t="s">
        <v>46</v>
      </c>
      <c r="B41" s="17" t="s">
        <v>15</v>
      </c>
      <c r="C41" s="39">
        <v>84.79</v>
      </c>
      <c r="D41" s="17">
        <v>50661</v>
      </c>
      <c r="E41" s="17">
        <v>50661</v>
      </c>
      <c r="F41" s="17">
        <f>Table1[[#This Row],[New position]]-Table1[[#This Row],[Old position]]</f>
        <v>0</v>
      </c>
      <c r="G41" s="25">
        <v>1.5</v>
      </c>
      <c r="H41" s="20">
        <v>4267610.67</v>
      </c>
      <c r="I41" s="46"/>
      <c r="K41" s="54"/>
      <c r="L41" s="49"/>
      <c r="M41" s="2"/>
    </row>
    <row r="42" spans="1:13">
      <c r="A42" s="17" t="s">
        <v>42</v>
      </c>
      <c r="B42" s="17" t="s">
        <v>16</v>
      </c>
      <c r="C42" s="39">
        <v>127718.76</v>
      </c>
      <c r="D42" s="17">
        <v>34</v>
      </c>
      <c r="E42" s="17">
        <v>34</v>
      </c>
      <c r="F42" s="17">
        <f>Table1[[#This Row],[New position]]-Table1[[#This Row],[Old position]]</f>
        <v>0</v>
      </c>
      <c r="G42" s="25">
        <v>1.5</v>
      </c>
      <c r="H42" s="20">
        <v>4267610.67</v>
      </c>
      <c r="I42" s="11"/>
      <c r="K42" s="54"/>
      <c r="L42" s="49"/>
      <c r="M42" s="2"/>
    </row>
    <row r="43" spans="1:13" ht="14.25" customHeight="1">
      <c r="A43" s="17" t="s">
        <v>41</v>
      </c>
      <c r="B43" s="17" t="s">
        <v>16</v>
      </c>
      <c r="C43" s="39">
        <v>154750</v>
      </c>
      <c r="D43" s="17">
        <v>28</v>
      </c>
      <c r="E43" s="17">
        <v>28</v>
      </c>
      <c r="F43" s="17">
        <f>Table1[[#This Row],[New position]]-Table1[[#This Row],[Old position]]</f>
        <v>0</v>
      </c>
      <c r="G43" s="25">
        <v>1.5</v>
      </c>
      <c r="H43" s="20">
        <v>4267610.67</v>
      </c>
      <c r="I43" s="48"/>
      <c r="K43" s="54"/>
      <c r="L43" s="49"/>
      <c r="M43" s="2"/>
    </row>
    <row r="44" spans="1:13" ht="14.25" customHeight="1">
      <c r="A44" s="17" t="s">
        <v>17</v>
      </c>
      <c r="B44" s="17" t="s">
        <v>16</v>
      </c>
      <c r="C44" s="39">
        <v>216960.94</v>
      </c>
      <c r="D44" s="17">
        <v>67</v>
      </c>
      <c r="E44" s="17">
        <v>39</v>
      </c>
      <c r="F44" s="17">
        <f>Table1[[#This Row],[New position]]-Table1[[#This Row],[Old position]]</f>
        <v>-28</v>
      </c>
      <c r="G44" s="25">
        <v>3</v>
      </c>
      <c r="H44" s="20">
        <v>8535221.3399999999</v>
      </c>
      <c r="I44" s="11"/>
      <c r="K44" s="54"/>
      <c r="L44" s="49"/>
      <c r="M44" s="2"/>
    </row>
    <row r="45" spans="1:13" ht="14.25" customHeight="1">
      <c r="A45" s="17" t="s">
        <v>25</v>
      </c>
      <c r="B45" s="17" t="s">
        <v>16</v>
      </c>
      <c r="C45" s="39">
        <v>225570.31</v>
      </c>
      <c r="D45" s="17">
        <v>64</v>
      </c>
      <c r="E45" s="17">
        <v>38</v>
      </c>
      <c r="F45" s="17">
        <f>Table1[[#This Row],[New position]]-Table1[[#This Row],[Old position]]</f>
        <v>-26</v>
      </c>
      <c r="G45" s="25">
        <v>3</v>
      </c>
      <c r="H45" s="20">
        <v>8535221.3399999999</v>
      </c>
      <c r="I45" s="11"/>
      <c r="K45" s="54"/>
      <c r="L45" s="49"/>
      <c r="M45" s="2"/>
    </row>
    <row r="46" spans="1:13" ht="14.25" customHeight="1">
      <c r="A46" s="17" t="s">
        <v>44</v>
      </c>
      <c r="B46" s="17" t="s">
        <v>15</v>
      </c>
      <c r="C46" s="39">
        <v>5.85</v>
      </c>
      <c r="D46" s="17">
        <v>1497027</v>
      </c>
      <c r="E46" s="17">
        <v>1497027</v>
      </c>
      <c r="F46" s="17">
        <f>Table1[[#This Row],[New position]]-Table1[[#This Row],[Old position]]</f>
        <v>0</v>
      </c>
      <c r="G46" s="25">
        <v>3</v>
      </c>
      <c r="H46" s="20">
        <v>8535221.3399999999</v>
      </c>
      <c r="I46" s="11"/>
      <c r="K46" s="54"/>
      <c r="L46" s="49"/>
      <c r="M46" s="2"/>
    </row>
    <row r="47" spans="1:13" ht="14.25" customHeight="1">
      <c r="A47" s="17" t="s">
        <v>47</v>
      </c>
      <c r="B47" s="17" t="s">
        <v>15</v>
      </c>
      <c r="C47" s="39">
        <v>66.87</v>
      </c>
      <c r="D47" s="17">
        <v>64414</v>
      </c>
      <c r="E47" s="17">
        <v>64414</v>
      </c>
      <c r="F47" s="17">
        <f>Table1[[#This Row],[New position]]-Table1[[#This Row],[Old position]]</f>
        <v>0</v>
      </c>
      <c r="G47" s="25">
        <v>1.5</v>
      </c>
      <c r="H47" s="20">
        <v>4267610.67</v>
      </c>
      <c r="I47" s="11"/>
      <c r="K47" s="54"/>
      <c r="L47" s="49"/>
      <c r="M47" s="2"/>
    </row>
    <row r="48" spans="1:13" ht="14.25" customHeight="1">
      <c r="A48" s="17" t="s">
        <v>53</v>
      </c>
      <c r="B48" s="17" t="s">
        <v>16</v>
      </c>
      <c r="C48" s="39">
        <v>127463</v>
      </c>
      <c r="D48" s="17">
        <v>68</v>
      </c>
      <c r="E48" s="17">
        <v>0</v>
      </c>
      <c r="F48" s="17">
        <f>Table1[[#This Row],[New position]]-Table1[[#This Row],[Old position]]</f>
        <v>-68</v>
      </c>
      <c r="G48" s="25">
        <v>0</v>
      </c>
      <c r="H48" s="20">
        <v>0</v>
      </c>
      <c r="I48" s="11"/>
      <c r="K48" s="54"/>
      <c r="L48" s="49"/>
      <c r="M48" s="2"/>
    </row>
    <row r="49" spans="1:16" ht="14.25" customHeight="1">
      <c r="A49" s="17" t="s">
        <v>54</v>
      </c>
      <c r="B49" s="17" t="s">
        <v>16</v>
      </c>
      <c r="C49" s="39">
        <v>232229.21</v>
      </c>
      <c r="D49" s="17">
        <v>19</v>
      </c>
      <c r="E49" s="17">
        <v>18</v>
      </c>
      <c r="F49" s="17">
        <f>Table1[[#This Row],[New position]]-Table1[[#This Row],[Old position]]</f>
        <v>-1</v>
      </c>
      <c r="G49" s="25">
        <v>1.5</v>
      </c>
      <c r="H49" s="20">
        <v>4267610.67</v>
      </c>
      <c r="I49" s="11"/>
      <c r="K49" s="54"/>
      <c r="L49" s="49"/>
      <c r="M49" s="2"/>
    </row>
    <row r="50" spans="1:16">
      <c r="A50" s="17" t="s">
        <v>59</v>
      </c>
      <c r="B50" s="17" t="s">
        <v>16</v>
      </c>
      <c r="C50" s="39">
        <v>128653.07</v>
      </c>
      <c r="D50" s="17">
        <v>67</v>
      </c>
      <c r="E50" s="17">
        <v>67</v>
      </c>
      <c r="F50" s="17">
        <f>Table1[[#This Row],[New position]]-Table1[[#This Row],[Old position]]</f>
        <v>0</v>
      </c>
      <c r="G50" s="25">
        <v>3</v>
      </c>
      <c r="H50" s="20">
        <v>8535221.3399999999</v>
      </c>
      <c r="I50" s="11"/>
      <c r="K50" s="54"/>
      <c r="L50" s="49"/>
      <c r="M50" s="2"/>
    </row>
    <row r="51" spans="1:16">
      <c r="A51" s="17" t="s">
        <v>68</v>
      </c>
      <c r="B51" s="17" t="s">
        <v>15</v>
      </c>
      <c r="C51" s="39">
        <v>61.74</v>
      </c>
      <c r="D51" s="17">
        <v>70468</v>
      </c>
      <c r="E51" s="17">
        <v>70468</v>
      </c>
      <c r="F51" s="17">
        <f>Table1[[#This Row],[New position]]-Table1[[#This Row],[Old position]]</f>
        <v>0</v>
      </c>
      <c r="G51" s="25">
        <v>1.5</v>
      </c>
      <c r="H51" s="20">
        <v>4267610.67</v>
      </c>
      <c r="I51" s="11"/>
      <c r="K51" s="54"/>
      <c r="L51" s="49"/>
      <c r="M51" s="2"/>
    </row>
    <row r="52" spans="1:16">
      <c r="A52" s="17" t="s">
        <v>37</v>
      </c>
      <c r="B52" s="17" t="s">
        <v>15</v>
      </c>
      <c r="C52" s="39">
        <v>34.42</v>
      </c>
      <c r="D52" s="17">
        <v>83792</v>
      </c>
      <c r="E52" s="17">
        <v>83792</v>
      </c>
      <c r="F52" s="17">
        <f>Table1[[#This Row],[New position]]-Table1[[#This Row],[Old position]]</f>
        <v>0</v>
      </c>
      <c r="G52" s="25">
        <v>1</v>
      </c>
      <c r="H52" s="20">
        <v>2845073.78</v>
      </c>
      <c r="I52" s="11"/>
      <c r="K52" s="54"/>
      <c r="L52" s="49"/>
      <c r="M52" s="2"/>
      <c r="P52" s="56"/>
    </row>
    <row r="53" spans="1:16">
      <c r="A53" s="17" t="s">
        <v>18</v>
      </c>
      <c r="B53" s="17" t="s">
        <v>16</v>
      </c>
      <c r="C53" s="39">
        <v>102925.2</v>
      </c>
      <c r="D53" s="17">
        <v>20</v>
      </c>
      <c r="E53" s="17">
        <v>23</v>
      </c>
      <c r="F53" s="17">
        <f>Table1[[#This Row],[New position]]-Table1[[#This Row],[Old position]]</f>
        <v>3</v>
      </c>
      <c r="G53" s="25">
        <v>0.82399999999999995</v>
      </c>
      <c r="H53" s="20">
        <v>2343002.7599999998</v>
      </c>
      <c r="I53" s="11"/>
      <c r="K53" s="54"/>
      <c r="L53" s="49"/>
      <c r="M53" s="2"/>
    </row>
    <row r="54" spans="1:16">
      <c r="A54" s="17" t="s">
        <v>19</v>
      </c>
      <c r="B54" s="17" t="s">
        <v>16</v>
      </c>
      <c r="C54" s="39">
        <v>75677.679999999993</v>
      </c>
      <c r="D54" s="17">
        <v>28</v>
      </c>
      <c r="E54" s="17">
        <v>31</v>
      </c>
      <c r="F54" s="17">
        <f>Table1[[#This Row],[New position]]-Table1[[#This Row],[Old position]]</f>
        <v>3</v>
      </c>
      <c r="G54" s="25">
        <v>0.82399999999999995</v>
      </c>
      <c r="H54" s="20">
        <v>2343001.9</v>
      </c>
      <c r="I54" s="11"/>
      <c r="K54" s="54"/>
      <c r="L54" s="49"/>
      <c r="M54" s="2"/>
    </row>
    <row r="55" spans="1:16">
      <c r="A55" s="17" t="s">
        <v>26</v>
      </c>
      <c r="B55" s="17" t="s">
        <v>16</v>
      </c>
      <c r="C55" s="39">
        <v>113471.39</v>
      </c>
      <c r="D55" s="17">
        <v>18</v>
      </c>
      <c r="E55" s="17">
        <v>21</v>
      </c>
      <c r="F55" s="17">
        <f>Table1[[#This Row],[New position]]-Table1[[#This Row],[Old position]]</f>
        <v>3</v>
      </c>
      <c r="G55" s="25">
        <v>0.82399999999999995</v>
      </c>
      <c r="H55" s="20">
        <v>2343002.7599999998</v>
      </c>
      <c r="I55" s="11"/>
      <c r="K55" s="54"/>
      <c r="L55" s="49"/>
      <c r="M55" s="2"/>
    </row>
    <row r="56" spans="1:16">
      <c r="A56" s="17" t="s">
        <v>51</v>
      </c>
      <c r="B56" s="17" t="s">
        <v>16</v>
      </c>
      <c r="C56" s="39">
        <v>87620</v>
      </c>
      <c r="D56" s="17">
        <v>24</v>
      </c>
      <c r="E56" s="17">
        <v>27</v>
      </c>
      <c r="F56" s="17">
        <f>Table1[[#This Row],[New position]]-Table1[[#This Row],[Old position]]</f>
        <v>3</v>
      </c>
      <c r="G56" s="25">
        <v>0.82399999999999995</v>
      </c>
      <c r="H56" s="20">
        <v>2343002.7599999998</v>
      </c>
      <c r="I56" s="11"/>
      <c r="K56" s="54"/>
      <c r="L56" s="49"/>
      <c r="M56" s="2"/>
    </row>
    <row r="57" spans="1:16">
      <c r="A57" s="17" t="s">
        <v>48</v>
      </c>
      <c r="B57" s="17" t="s">
        <v>16</v>
      </c>
      <c r="C57" s="39">
        <v>77275</v>
      </c>
      <c r="D57" s="17">
        <v>27</v>
      </c>
      <c r="E57" s="17">
        <v>30</v>
      </c>
      <c r="F57" s="17">
        <f>Table1[[#This Row],[New position]]-Table1[[#This Row],[Old position]]</f>
        <v>3</v>
      </c>
      <c r="G57" s="25">
        <v>0.82399999999999995</v>
      </c>
      <c r="H57" s="20">
        <v>2343002.7599999998</v>
      </c>
      <c r="I57" s="11"/>
      <c r="K57" s="54"/>
      <c r="L57" s="49"/>
      <c r="M57" s="2"/>
    </row>
    <row r="58" spans="1:16">
      <c r="A58" s="17" t="s">
        <v>38</v>
      </c>
      <c r="B58" s="17" t="s">
        <v>16</v>
      </c>
      <c r="C58" s="39">
        <v>31450</v>
      </c>
      <c r="D58" s="17">
        <v>33</v>
      </c>
      <c r="E58" s="17">
        <v>37</v>
      </c>
      <c r="F58" s="17">
        <f>Table1[[#This Row],[New position]]-Table1[[#This Row],[Old position]]</f>
        <v>4</v>
      </c>
      <c r="G58" s="25">
        <v>0.41199999999999998</v>
      </c>
      <c r="H58" s="20">
        <v>1171500.95</v>
      </c>
      <c r="I58" s="11"/>
      <c r="K58" s="54"/>
      <c r="L58" s="49"/>
      <c r="M58" s="2"/>
    </row>
    <row r="59" spans="1:16">
      <c r="A59" s="17" t="s">
        <v>32</v>
      </c>
      <c r="B59" s="17" t="s">
        <v>16</v>
      </c>
      <c r="C59" s="39">
        <v>90412.55</v>
      </c>
      <c r="D59" s="17">
        <v>11</v>
      </c>
      <c r="E59" s="17">
        <v>13</v>
      </c>
      <c r="F59" s="17">
        <f>Table1[[#This Row],[New position]]-Table1[[#This Row],[Old position]]</f>
        <v>2</v>
      </c>
      <c r="G59" s="25">
        <v>0.41199999999999998</v>
      </c>
      <c r="H59" s="20">
        <v>1171500.95</v>
      </c>
      <c r="I59" s="11"/>
      <c r="K59" s="54"/>
      <c r="L59" s="49"/>
      <c r="M59" s="2"/>
      <c r="P59" s="56"/>
    </row>
    <row r="60" spans="1:16">
      <c r="A60" s="17" t="s">
        <v>63</v>
      </c>
      <c r="B60" s="17" t="s">
        <v>16</v>
      </c>
      <c r="C60" s="39">
        <v>37550</v>
      </c>
      <c r="D60" s="17">
        <v>-28</v>
      </c>
      <c r="E60" s="17">
        <v>-31</v>
      </c>
      <c r="F60" s="17">
        <f>Table1[[#This Row],[New position]]-Table1[[#This Row],[Old position]]</f>
        <v>-3</v>
      </c>
      <c r="G60" s="25">
        <v>-0.41199999999999998</v>
      </c>
      <c r="H60" s="20">
        <v>1171500.95</v>
      </c>
      <c r="I60" s="11"/>
      <c r="K60" s="54"/>
      <c r="L60" s="49"/>
      <c r="M60" s="2"/>
    </row>
    <row r="61" spans="1:16">
      <c r="A61" s="17" t="s">
        <v>69</v>
      </c>
      <c r="B61" s="17" t="s">
        <v>16</v>
      </c>
      <c r="C61" s="39">
        <v>37725</v>
      </c>
      <c r="D61" s="17">
        <v>-27</v>
      </c>
      <c r="E61" s="17">
        <v>-31</v>
      </c>
      <c r="F61" s="17">
        <f>Table1[[#This Row],[New position]]-Table1[[#This Row],[Old position]]</f>
        <v>-4</v>
      </c>
      <c r="G61" s="25">
        <v>-0.41199999999999998</v>
      </c>
      <c r="H61" s="20">
        <v>1171500.95</v>
      </c>
      <c r="I61" s="11"/>
      <c r="K61" s="54"/>
      <c r="L61" s="49"/>
      <c r="M61" s="2"/>
    </row>
    <row r="62" spans="1:16">
      <c r="A62" s="17" t="s">
        <v>43</v>
      </c>
      <c r="B62" s="17" t="s">
        <v>16</v>
      </c>
      <c r="C62" s="39">
        <v>20888</v>
      </c>
      <c r="D62" s="17">
        <v>-51</v>
      </c>
      <c r="E62" s="17">
        <v>-56</v>
      </c>
      <c r="F62" s="17">
        <f>Table1[[#This Row],[New position]]-Table1[[#This Row],[Old position]]</f>
        <v>-5</v>
      </c>
      <c r="G62" s="25">
        <v>-0.41199999999999998</v>
      </c>
      <c r="H62" s="20">
        <v>1171500.95</v>
      </c>
      <c r="I62" s="11"/>
      <c r="K62" s="54"/>
      <c r="L62" s="49"/>
      <c r="M62" s="2"/>
    </row>
    <row r="63" spans="1:16">
      <c r="A63" s="17" t="s">
        <v>70</v>
      </c>
      <c r="B63" s="17" t="s">
        <v>16</v>
      </c>
      <c r="C63" s="39">
        <v>56790</v>
      </c>
      <c r="D63" s="17">
        <v>-18</v>
      </c>
      <c r="E63" s="17">
        <v>-21</v>
      </c>
      <c r="F63" s="17">
        <f>Table1[[#This Row],[New position]]-Table1[[#This Row],[Old position]]</f>
        <v>-3</v>
      </c>
      <c r="G63" s="25">
        <v>-0.41199999999999998</v>
      </c>
      <c r="H63" s="20">
        <v>1171500.95</v>
      </c>
      <c r="I63" s="11"/>
      <c r="K63" s="54"/>
      <c r="L63" s="49"/>
      <c r="M63" s="2"/>
    </row>
    <row r="64" spans="1:16">
      <c r="A64" s="17" t="s">
        <v>76</v>
      </c>
      <c r="B64" s="17" t="s">
        <v>16</v>
      </c>
      <c r="C64" s="39">
        <v>29600</v>
      </c>
      <c r="D64" s="17">
        <v>0</v>
      </c>
      <c r="E64" s="17">
        <v>-40</v>
      </c>
      <c r="F64" s="17">
        <f>Table1[[#This Row],[New position]]-Table1[[#This Row],[Old position]]</f>
        <v>-40</v>
      </c>
      <c r="G64" s="25">
        <v>-0.41199999999999998</v>
      </c>
      <c r="H64" s="20">
        <v>1171500.95</v>
      </c>
      <c r="I64" s="11"/>
      <c r="K64" s="54"/>
      <c r="L64" s="49"/>
      <c r="M64" s="2"/>
    </row>
    <row r="65" spans="1:16">
      <c r="A65" s="17" t="s">
        <v>33</v>
      </c>
      <c r="B65" s="17" t="s">
        <v>16</v>
      </c>
      <c r="C65" s="39">
        <v>59016.88</v>
      </c>
      <c r="D65" s="17">
        <v>-17</v>
      </c>
      <c r="E65" s="17">
        <v>0</v>
      </c>
      <c r="F65" s="17">
        <f>Table1[[#This Row],[New position]]-Table1[[#This Row],[Old position]]</f>
        <v>17</v>
      </c>
      <c r="G65" s="25">
        <v>0</v>
      </c>
      <c r="H65" s="20">
        <v>0</v>
      </c>
      <c r="I65" s="11"/>
      <c r="K65" s="54"/>
      <c r="L65" s="49"/>
      <c r="M65" s="2"/>
      <c r="P65" s="56"/>
    </row>
    <row r="66" spans="1:16">
      <c r="A66" s="17" t="s">
        <v>27</v>
      </c>
      <c r="B66" s="17"/>
      <c r="C66" s="39"/>
      <c r="D66" s="17"/>
      <c r="E66" s="17"/>
      <c r="F66" s="17"/>
      <c r="G66" s="25">
        <v>33</v>
      </c>
      <c r="H66" s="20"/>
      <c r="I66" s="11"/>
      <c r="K66" s="44"/>
    </row>
    <row r="67" spans="1:16">
      <c r="A67" s="17" t="s">
        <v>29</v>
      </c>
      <c r="B67" s="17"/>
      <c r="C67" s="39"/>
      <c r="D67" s="17">
        <v>0</v>
      </c>
      <c r="E67" s="17">
        <v>0</v>
      </c>
      <c r="F67" s="17">
        <v>0</v>
      </c>
      <c r="G67" s="43"/>
      <c r="H67" s="20"/>
      <c r="I67" s="11"/>
    </row>
    <row r="68" spans="1:16">
      <c r="A68" s="42"/>
      <c r="B68" s="10" t="s">
        <v>77</v>
      </c>
      <c r="D68" s="7"/>
      <c r="E68" s="10" t="s">
        <v>78</v>
      </c>
      <c r="F68" s="1"/>
      <c r="G68" s="41"/>
      <c r="H68" s="3" t="s">
        <v>79</v>
      </c>
      <c r="I68" s="9"/>
    </row>
    <row r="69" spans="1:16">
      <c r="B69" s="10" t="s">
        <v>2</v>
      </c>
      <c r="D69" s="7"/>
      <c r="E69" s="10" t="s">
        <v>31</v>
      </c>
      <c r="F69" s="1"/>
      <c r="G69" s="41"/>
      <c r="H69" s="3" t="s">
        <v>3</v>
      </c>
    </row>
    <row r="70" spans="1:16">
      <c r="B70" s="5"/>
      <c r="D70" s="1"/>
      <c r="E70" s="5"/>
      <c r="F70" s="41"/>
      <c r="H70" s="6"/>
    </row>
    <row r="71" spans="1:16">
      <c r="C71" s="45"/>
    </row>
    <row r="72" spans="1:16">
      <c r="D72" s="1"/>
      <c r="E72" s="1"/>
      <c r="F72" s="1"/>
      <c r="H72" s="1"/>
    </row>
    <row r="73" spans="1:16">
      <c r="G73" s="44"/>
      <c r="H73" s="1"/>
      <c r="I73" s="1"/>
    </row>
    <row r="74" spans="1:16">
      <c r="A74" s="10"/>
      <c r="G74" s="44"/>
      <c r="H74" s="45"/>
      <c r="K74" s="44"/>
    </row>
    <row r="75" spans="1:16">
      <c r="A75" s="10"/>
      <c r="D75" s="45"/>
      <c r="G75" s="44"/>
      <c r="H75" s="57"/>
    </row>
    <row r="76" spans="1:16">
      <c r="D76" s="45"/>
      <c r="G76" s="44"/>
    </row>
    <row r="77" spans="1:16">
      <c r="A77" s="4"/>
      <c r="D77" s="45"/>
      <c r="G77" s="44"/>
    </row>
    <row r="78" spans="1:16">
      <c r="G78" s="44"/>
      <c r="H78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2022-04-08T06:35:33Z</cp:lastPrinted>
  <dcterms:created xsi:type="dcterms:W3CDTF">2020-06-30T03:42:56Z</dcterms:created>
  <dcterms:modified xsi:type="dcterms:W3CDTF">2022-04-08T06:44:00Z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