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" documentId="11_19710EA09C2AF01CC48E2B32089143992DF3A188" xr6:coauthVersionLast="47" xr6:coauthVersionMax="47" xr10:uidLastSave="{E3C5A58E-E166-4F64-8C33-D9989453EA2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1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<sst xmlns="http://schemas.openxmlformats.org/spreadsheetml/2006/main" count="85" uniqueCount="57">
  <si>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</si>
  <si>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</si>
  <si>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</si>
  <si>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</si>
  <si>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</si>
  <si>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</si>
  <si>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</si>
  <si>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</si>
  <si>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</si>
  <si>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</si>
  <si>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</si>
  <si>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</si>
  <si>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</si>
  <si>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</si>
  <si>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</si>
  <si>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</si>
  <si>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</si>
  <si>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</si>
  <si>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</si>
  <si>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</si>
  <si>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</si>
  <si>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</si>
  <si>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</si>
  <si>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</si>
  <si>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</si>
  <si>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</si>
  <si>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</si>
  <si>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</si>
  <si>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</si>
  <si>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</si>
  <si>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</si>
  <si>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</si>
  <si>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</si>
  <si>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</si>
  <si>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</si>
  <si>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</si>
  <si>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</si>
  <si>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</si>
  <si>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</si>
  <si>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CTVA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</si>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</sst>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1" totalsRowShown="0" headerRowDxfId="13" dataDxfId="11" headerRowBorderDxfId="12" tableBorderDxfId="10" totalsRowBorderDxfId="9">
  <autoFilter ref="A10:I41" xr:uid="{00000000-0009-0000-0100-000001000000}"/>
  <sortState xmlns:xlrd2="http://schemas.microsoft.com/office/spreadsheetml/2017/richdata2" ref="A11:I41">
    <sortCondition ref="A10:A4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tabSelected="1" zoomScale="93" zoomScaleNormal="93" workbookViewId="0">
      <selection activeCell="E7" sqref="E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44721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1.8371444227553202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(C8-SUM(H29:H32))/C7</f>
        <v>1.4408975829986728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42362244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42362244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77825560.300000027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48.17</v>
      </c>
      <c r="D11" s="16">
        <v>10011</v>
      </c>
      <c r="E11" s="16">
        <v>10560</v>
      </c>
      <c r="F11" s="16">
        <f>Table1[[#This Row],[New position]]-Table1[[#This Row],[Old position]]</f>
        <v>549</v>
      </c>
      <c r="G11" s="24">
        <v>0.33300000000000002</v>
      </c>
      <c r="H11" s="19">
        <v>508663.75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315.02</v>
      </c>
      <c r="D12" s="16">
        <v>1526</v>
      </c>
      <c r="E12" s="16">
        <v>1615</v>
      </c>
      <c r="F12" s="16">
        <f>Table1[[#This Row],[New position]]-Table1[[#This Row],[Old position]]</f>
        <v>89</v>
      </c>
      <c r="G12" s="24">
        <v>0.33300000000000002</v>
      </c>
      <c r="H12" s="19">
        <v>508663.75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149.25</v>
      </c>
      <c r="D13" s="16">
        <v>3291</v>
      </c>
      <c r="E13" s="16">
        <v>3408</v>
      </c>
      <c r="F13" s="16">
        <f>Table1[[#This Row],[New position]]-Table1[[#This Row],[Old position]]</f>
        <v>117</v>
      </c>
      <c r="G13" s="24">
        <v>0.33300000000000002</v>
      </c>
      <c r="H13" s="19">
        <v>508663.75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88.61</v>
      </c>
      <c r="D14" s="16">
        <v>5490</v>
      </c>
      <c r="E14" s="16">
        <v>5740</v>
      </c>
      <c r="F14" s="16">
        <f>Table1[[#This Row],[New position]]-Table1[[#This Row],[Old position]]</f>
        <v>250</v>
      </c>
      <c r="G14" s="24">
        <v>0.33300000000000002</v>
      </c>
      <c r="H14" s="19">
        <v>508663.75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97.04</v>
      </c>
      <c r="D15" s="16">
        <v>4984</v>
      </c>
      <c r="E15" s="16">
        <v>5242</v>
      </c>
      <c r="F15" s="16">
        <f>Table1[[#This Row],[New position]]-Table1[[#This Row],[Old position]]</f>
        <v>258</v>
      </c>
      <c r="G15" s="24">
        <v>0.33300000000000002</v>
      </c>
      <c r="H15" s="19">
        <v>508663.75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89</v>
      </c>
      <c r="D16" s="16">
        <v>5312</v>
      </c>
      <c r="E16" s="16">
        <v>5715</v>
      </c>
      <c r="F16" s="16">
        <f>Table1[[#This Row],[New position]]-Table1[[#This Row],[Old position]]</f>
        <v>403</v>
      </c>
      <c r="G16" s="55">
        <v>0.33300000000000002</v>
      </c>
      <c r="H16" s="19">
        <v>508663.75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159.44999999999999</v>
      </c>
      <c r="D17" s="16">
        <v>2998</v>
      </c>
      <c r="E17" s="16">
        <v>3190</v>
      </c>
      <c r="F17" s="16">
        <f>Table1[[#This Row],[New position]]-Table1[[#This Row],[Old position]]</f>
        <v>192</v>
      </c>
      <c r="G17" s="24">
        <v>0.33300000000000002</v>
      </c>
      <c r="H17" s="19">
        <v>508663.75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76.180000000000007</v>
      </c>
      <c r="D18" s="16">
        <v>6411</v>
      </c>
      <c r="E18" s="16">
        <v>6677</v>
      </c>
      <c r="F18" s="16">
        <f>Table1[[#This Row],[New position]]-Table1[[#This Row],[Old position]]</f>
        <v>266</v>
      </c>
      <c r="G18" s="24">
        <v>0.33300000000000002</v>
      </c>
      <c r="H18" s="19">
        <v>508663.75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62</v>
      </c>
      <c r="D19" s="16">
        <v>7869</v>
      </c>
      <c r="E19" s="16">
        <v>8204</v>
      </c>
      <c r="F19" s="16">
        <f>Table1[[#This Row],[New position]]-Table1[[#This Row],[Old position]]</f>
        <v>335</v>
      </c>
      <c r="G19" s="24">
        <v>0.33300000000000002</v>
      </c>
      <c r="H19" s="19">
        <v>508663.75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100.53</v>
      </c>
      <c r="D20" s="16">
        <v>4799</v>
      </c>
      <c r="E20" s="16">
        <v>5060</v>
      </c>
      <c r="F20" s="16">
        <f>Table1[[#This Row],[New position]]-Table1[[#This Row],[Old position]]</f>
        <v>261</v>
      </c>
      <c r="G20" s="24">
        <v>0.33300000000000002</v>
      </c>
      <c r="H20" s="19">
        <v>508663.75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74.63</v>
      </c>
      <c r="D21" s="16">
        <v>6485</v>
      </c>
      <c r="E21" s="16">
        <v>6816</v>
      </c>
      <c r="F21" s="16">
        <f>Table1[[#This Row],[New position]]-Table1[[#This Row],[Old position]]</f>
        <v>331</v>
      </c>
      <c r="G21" s="24">
        <v>0.33300000000000002</v>
      </c>
      <c r="H21" s="19">
        <v>508663.75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119.63</v>
      </c>
      <c r="D22" s="16">
        <v>4050</v>
      </c>
      <c r="E22" s="16">
        <v>4252</v>
      </c>
      <c r="F22" s="16">
        <f>Table1[[#This Row],[New position]]-Table1[[#This Row],[Old position]]</f>
        <v>202</v>
      </c>
      <c r="G22" s="24">
        <v>0.33300000000000002</v>
      </c>
      <c r="H22" s="19">
        <v>508663.75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443.41</v>
      </c>
      <c r="D23" s="16">
        <v>1055</v>
      </c>
      <c r="E23" s="16">
        <v>1147</v>
      </c>
      <c r="F23" s="16">
        <f>Table1[[#This Row],[New position]]-Table1[[#This Row],[Old position]]</f>
        <v>92</v>
      </c>
      <c r="G23" s="24">
        <v>0.33300000000000002</v>
      </c>
      <c r="H23" s="19">
        <v>508663.75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472.45</v>
      </c>
      <c r="D24" s="16">
        <v>977</v>
      </c>
      <c r="E24" s="16">
        <v>1077</v>
      </c>
      <c r="F24" s="16">
        <f>Table1[[#This Row],[New position]]-Table1[[#This Row],[Old position]]</f>
        <v>100</v>
      </c>
      <c r="G24" s="24">
        <v>0.33300000000000002</v>
      </c>
      <c r="H24" s="19">
        <v>508663.75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31.31</v>
      </c>
      <c r="D25" s="16">
        <v>15305</v>
      </c>
      <c r="E25" s="16">
        <v>16246</v>
      </c>
      <c r="F25" s="16">
        <f>Table1[[#This Row],[New position]]-Table1[[#This Row],[Old position]]</f>
        <v>941</v>
      </c>
      <c r="G25" s="24">
        <v>0.33300000000000002</v>
      </c>
      <c r="H25" s="19">
        <v>508663.75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310.08</v>
      </c>
      <c r="D26" s="16">
        <v>116868</v>
      </c>
      <c r="E26" s="16">
        <v>120571</v>
      </c>
      <c r="F26" s="16">
        <f>Table1[[#This Row],[New position]]-Table1[[#This Row],[Old position]]</f>
        <v>3703</v>
      </c>
      <c r="G26" s="24">
        <v>24.5</v>
      </c>
      <c r="H26" s="19">
        <v>37386789.119999997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92.18</v>
      </c>
      <c r="D27" s="16">
        <v>43191</v>
      </c>
      <c r="E27" s="16">
        <v>45525</v>
      </c>
      <c r="F27" s="16">
        <f>Table1[[#This Row],[New position]]-Table1[[#This Row],[Old position]]</f>
        <v>2334</v>
      </c>
      <c r="G27" s="24">
        <v>2.75</v>
      </c>
      <c r="H27" s="19">
        <v>4196476.33</v>
      </c>
      <c r="I27" s="10"/>
      <c r="K27" s="49"/>
      <c r="L27" s="45"/>
      <c r="M27" s="2"/>
    </row>
    <row r="28" spans="1:16">
      <c r="A28" s="16" t="s">
        <v>49</v>
      </c>
      <c r="B28" s="16" t="s">
        <v>16</v>
      </c>
      <c r="C28" s="38">
        <v>41.84</v>
      </c>
      <c r="D28" s="16">
        <v>93111</v>
      </c>
      <c r="E28" s="16">
        <v>100298</v>
      </c>
      <c r="F28" s="16">
        <f>Table1[[#This Row],[New position]]-Table1[[#This Row],[Old position]]</f>
        <v>7187</v>
      </c>
      <c r="G28" s="24">
        <v>2.75</v>
      </c>
      <c r="H28" s="19">
        <v>4196476.33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210156.26</v>
      </c>
      <c r="D29" s="16">
        <v>35</v>
      </c>
      <c r="E29" s="16">
        <v>18</v>
      </c>
      <c r="F29" s="16">
        <f>Table1[[#This Row],[New position]]-Table1[[#This Row],[Old position]]</f>
        <v>-17</v>
      </c>
      <c r="G29" s="24">
        <v>2.5</v>
      </c>
      <c r="H29" s="38">
        <v>3814978.48</v>
      </c>
      <c r="I29" s="10"/>
      <c r="K29" s="49"/>
      <c r="L29" s="45"/>
      <c r="M29" s="2"/>
    </row>
    <row r="30" spans="1:16">
      <c r="A30" s="16" t="s">
        <v>41</v>
      </c>
      <c r="B30" s="16" t="s">
        <v>17</v>
      </c>
      <c r="C30" s="38">
        <v>1118646.57</v>
      </c>
      <c r="D30" s="16">
        <v>7</v>
      </c>
      <c r="E30" s="16">
        <v>7</v>
      </c>
      <c r="F30" s="16">
        <f>Table1[[#This Row],[New position]]-Table1[[#This Row],[Old position]]</f>
        <v>0</v>
      </c>
      <c r="G30" s="24">
        <v>5</v>
      </c>
      <c r="H30" s="19">
        <v>7629956.96</v>
      </c>
      <c r="I30" s="48"/>
      <c r="K30" s="49"/>
      <c r="L30" s="45"/>
      <c r="M30" s="2"/>
    </row>
    <row r="31" spans="1:16">
      <c r="A31" s="16" t="s">
        <v>52</v>
      </c>
      <c r="B31" s="16" t="s">
        <v>16</v>
      </c>
      <c r="C31" s="38">
        <v>102.96</v>
      </c>
      <c r="D31" s="16">
        <v>35758</v>
      </c>
      <c r="E31" s="16">
        <v>37053</v>
      </c>
      <c r="F31" s="16">
        <f>Table1[[#This Row],[New position]]-Table1[[#This Row],[Old position]]</f>
        <v>1295</v>
      </c>
      <c r="G31" s="24">
        <v>2.5</v>
      </c>
      <c r="H31" s="19">
        <v>3814978.48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35.15</v>
      </c>
      <c r="D32" s="16">
        <v>41893</v>
      </c>
      <c r="E32" s="16">
        <v>43414</v>
      </c>
      <c r="F32" s="16">
        <f>Table1[[#This Row],[New position]]-Table1[[#This Row],[Old position]]</f>
        <v>1521</v>
      </c>
      <c r="G32" s="24">
        <v>1</v>
      </c>
      <c r="H32" s="19">
        <v>1525991.39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82025</v>
      </c>
      <c r="D33" s="16">
        <v>10</v>
      </c>
      <c r="E33" s="16">
        <v>12</v>
      </c>
      <c r="F33" s="16">
        <f>Table1[[#This Row],[New position]]-Table1[[#This Row],[Old position]]</f>
        <v>2</v>
      </c>
      <c r="G33" s="24">
        <v>0.625</v>
      </c>
      <c r="H33" s="19">
        <v>953744.62</v>
      </c>
      <c r="I33" s="10"/>
      <c r="K33" s="49"/>
      <c r="L33" s="45"/>
      <c r="M33" s="2"/>
    </row>
    <row r="34" spans="1:13">
      <c r="A34" s="16" t="s">
        <v>42</v>
      </c>
      <c r="B34" s="16" t="s">
        <v>17</v>
      </c>
      <c r="C34" s="38">
        <v>49044</v>
      </c>
      <c r="D34" s="16">
        <v>19</v>
      </c>
      <c r="E34" s="16">
        <v>19</v>
      </c>
      <c r="F34" s="16">
        <f>Table1[[#This Row],[New position]]-Table1[[#This Row],[Old position]]</f>
        <v>0</v>
      </c>
      <c r="G34" s="24">
        <v>0.625</v>
      </c>
      <c r="H34" s="19">
        <v>953744.62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177450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0.625</v>
      </c>
      <c r="H35" s="19">
        <v>953744.62</v>
      </c>
      <c r="I35" s="10"/>
      <c r="K35" s="49"/>
      <c r="L35" s="45"/>
      <c r="M35" s="2"/>
    </row>
    <row r="36" spans="1:13">
      <c r="A36" s="16" t="s">
        <v>47</v>
      </c>
      <c r="B36" s="16" t="s">
        <v>17</v>
      </c>
      <c r="C36" s="38">
        <v>86650.55</v>
      </c>
      <c r="D36" s="16">
        <v>11</v>
      </c>
      <c r="E36" s="16">
        <v>11</v>
      </c>
      <c r="F36" s="16">
        <f>Table1[[#This Row],[New position]]-Table1[[#This Row],[Old position]]</f>
        <v>0</v>
      </c>
      <c r="G36" s="24">
        <v>0.625</v>
      </c>
      <c r="H36" s="19">
        <v>953744.62</v>
      </c>
      <c r="I36" s="56"/>
      <c r="K36" s="49"/>
      <c r="L36" s="45"/>
      <c r="M36" s="2"/>
    </row>
    <row r="37" spans="1:13">
      <c r="A37" s="16" t="s">
        <v>50</v>
      </c>
      <c r="B37" s="16" t="s">
        <v>17</v>
      </c>
      <c r="C37" s="38">
        <v>119560</v>
      </c>
      <c r="D37" s="16">
        <v>8</v>
      </c>
      <c r="E37" s="16">
        <v>8</v>
      </c>
      <c r="F37" s="16">
        <f>Table1[[#This Row],[New position]]-Table1[[#This Row],[Old position]]</f>
        <v>0</v>
      </c>
      <c r="G37" s="24">
        <v>0.625</v>
      </c>
      <c r="H37" s="19">
        <v>953744.62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48702.79</v>
      </c>
      <c r="D38" s="16">
        <v>19</v>
      </c>
      <c r="E38" s="16">
        <v>20</v>
      </c>
      <c r="F38" s="16">
        <f>Table1[[#This Row],[New position]]-Table1[[#This Row],[Old position]]</f>
        <v>1</v>
      </c>
      <c r="G38" s="24">
        <v>0.625</v>
      </c>
      <c r="H38" s="19">
        <v>953744.62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123420</v>
      </c>
      <c r="D39" s="16">
        <v>8</v>
      </c>
      <c r="E39" s="16">
        <v>8</v>
      </c>
      <c r="F39" s="16">
        <f>Table1[[#This Row],[New position]]-Table1[[#This Row],[Old position]]</f>
        <v>0</v>
      </c>
      <c r="G39" s="24">
        <v>0.625</v>
      </c>
      <c r="H39" s="19">
        <v>953744.62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49490</v>
      </c>
      <c r="D40" s="16">
        <v>18</v>
      </c>
      <c r="E40" s="16">
        <v>19</v>
      </c>
      <c r="F40" s="16">
        <f>Table1[[#This Row],[New position]]-Table1[[#This Row],[Old position]]</f>
        <v>1</v>
      </c>
      <c r="G40" s="24">
        <v>0.625</v>
      </c>
      <c r="H40" s="19">
        <v>953744.62</v>
      </c>
      <c r="I40" s="58"/>
      <c r="K40" s="49"/>
      <c r="L40" s="45"/>
      <c r="M40" s="2"/>
    </row>
    <row r="41" spans="1:13">
      <c r="A41" s="16" t="s">
        <v>24</v>
      </c>
      <c r="B41" s="16"/>
      <c r="C41" s="38"/>
      <c r="D41" s="16"/>
      <c r="E41" s="16"/>
      <c r="F41" s="16"/>
      <c r="G41" s="24">
        <f>100 - SUM(G11:G40)</f>
        <v>49.004999999999995</v>
      </c>
      <c r="H41" s="19"/>
      <c r="I41" s="10"/>
      <c r="K41" s="49"/>
    </row>
    <row r="42" spans="1:13">
      <c r="A42" s="16" t="s">
        <v>26</v>
      </c>
      <c r="B42" s="16"/>
      <c r="C42" s="38"/>
      <c r="D42" s="16">
        <v>0</v>
      </c>
      <c r="E42" s="16">
        <v>0</v>
      </c>
      <c r="F42" s="16">
        <v>0</v>
      </c>
      <c r="G42" s="42"/>
      <c r="H42" s="19"/>
      <c r="I42" s="10"/>
      <c r="K42" s="49"/>
    </row>
    <row r="43" spans="1:13">
      <c r="A43" s="41"/>
      <c r="B43" s="9" t="s">
        <v>29</v>
      </c>
      <c r="D43" s="6"/>
      <c r="E43" s="9" t="s">
        <v>27</v>
      </c>
      <c r="F43" s="1"/>
      <c r="G43" s="40"/>
      <c r="H43" s="3" t="s">
        <v>3</v>
      </c>
      <c r="I43" s="8"/>
      <c r="K43" s="49"/>
    </row>
    <row r="44" spans="1:13">
      <c r="B44" s="9" t="s">
        <v>2</v>
      </c>
      <c r="D44" s="6"/>
      <c r="E44" s="9" t="s">
        <v>28</v>
      </c>
      <c r="F44" s="1"/>
      <c r="G44" s="40"/>
      <c r="H44" s="3" t="s">
        <v>4</v>
      </c>
    </row>
    <row r="45" spans="1:13">
      <c r="B45" s="4"/>
      <c r="C45"/>
      <c r="D45" s="1"/>
      <c r="E45" s="4"/>
      <c r="F45" s="40"/>
      <c r="H45" s="5"/>
      <c r="K45" s="43"/>
    </row>
    <row r="46" spans="1:13">
      <c r="C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2022-06-13T06:27:21Z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