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7" documentId="11_B03D744FAF3D5A090BE55E5F4108A528E0FBC6EC" xr6:coauthVersionLast="47" xr6:coauthVersionMax="47" xr10:uidLastSave="{76204501-7427-4386-9022-5B7D88C0CB2B}"/>
  <bookViews>
    <workbookView xWindow="29250" yWindow="0" windowWidth="19965" windowHeight="15585" xr2:uid="{00000000-000D-0000-FFFF-FFFF00000000}"/>
  </bookViews>
  <sheets>
    <sheet name="Sheet1" sheetId="1" r:id="rId1"/>
    <sheet name="Sheet1 (2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5" i="5" l="1"/>
  <c r="F36" i="5"/>
  <c r="F42" i="5"/>
  <c r="F23" i="5"/>
  <c r="F38" i="5"/>
  <c r="F29" i="5"/>
  <c r="F24" i="5"/>
  <c r="F22" i="5"/>
  <c r="F17" i="5"/>
  <c r="F16" i="5"/>
  <c r="F26" i="5"/>
  <c r="F11" i="5"/>
  <c r="F20" i="5"/>
  <c r="F40" i="5"/>
  <c r="F43" i="5"/>
  <c r="F41" i="5"/>
  <c r="F44" i="5"/>
  <c r="F27" i="5"/>
  <c r="F39" i="5"/>
  <c r="F35" i="5"/>
  <c r="F21" i="5"/>
  <c r="F32" i="5"/>
  <c r="F28" i="5"/>
  <c r="F14" i="5"/>
  <c r="F25" i="5"/>
  <c r="F33" i="5"/>
  <c r="F30" i="5"/>
  <c r="F34" i="5"/>
  <c r="F13" i="5"/>
  <c r="F15" i="5"/>
  <c r="F37" i="5"/>
  <c r="F18" i="5"/>
  <c r="F12" i="5"/>
  <c r="F31" i="5"/>
  <c r="F19" i="5"/>
  <c r="C8" i="5" a="1"/>
  <c r="C8" i="5" s="1"/>
  <c r="C7" i="5"/>
  <c r="F43" i="1"/>
  <c r="G45" i="1"/>
  <c r="F37" i="1"/>
  <c r="F36" i="1"/>
  <c r="F35" i="1"/>
  <c r="F44" i="1"/>
  <c r="F42" i="1"/>
  <c r="F41" i="1"/>
  <c r="C3" i="5" l="1"/>
  <c r="C2" i="5"/>
  <c r="F40" i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3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<sst xmlns="http://schemas.openxmlformats.org/spreadsheetml/2006/main" count="184" uniqueCount="60">
  <si>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</si>
  <si>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</si>
  <si>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</si>
  <si>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</si>
  <si>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</si>
  <si>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</si>
  <si>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</si>
  <si>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</si>
  <si>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</si>
  <si>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</si>
  <si>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</si>
  <si>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</si>
  <si>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</si>
  <si>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</si>
  <si>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</si>
  <si>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</si>
  <si>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</si>
  <si>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</si>
  <si>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</si>
  <si>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</si>
  <si>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</si>
  <si>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</si>
  <si>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</si>
  <si>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</si>
  <si>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</si>
  <si>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</si>
  <si>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</si>
  <si>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</si>
  <si>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</si>
  <si>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</si>
  <si>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</si>
  <si>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</si>
  <si>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</si>
  <si>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</si>
  <si>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</si>
  <si>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</si>
  <si>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</si>
  <si>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</si>
  <si>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</si>
  <si>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</si>
  <si>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</si>
  <si>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</si>
  <si>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</si>
  <si>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</si>
  <si>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</si>
  <si>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</si>
  <si>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</si>
  <si>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KC</t>
  </si>
  <si>
    <t>JNJ</t>
  </si>
  <si>
    <t>TSR20</t>
  </si>
  <si>
    <t>HE</t>
  </si>
  <si>
    <t>ZF</t>
  </si>
  <si>
    <t>MRK</t>
  </si>
  <si>
    <t>ZN</t>
  </si>
  <si>
    <t>ZB</t>
  </si>
  <si>
    <t>GBS</t>
  </si>
  <si>
    <t>3KTB</t>
  </si>
  <si>
    <t>GIS</t>
  </si>
  <si>
    <t>ZM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</si>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</sst>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ADC49E-43C9-4481-8CA5-4BF63B6B2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49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5" totalsRowShown="0" headerRowDxfId="27" dataDxfId="25" headerRowBorderDxfId="26" tableBorderDxfId="24" totalsRowBorderDxfId="23">
  <autoFilter ref="A10:I45" xr:uid="{00000000-0009-0000-0100-000001000000}"/>
  <sortState xmlns:xlrd2="http://schemas.microsoft.com/office/spreadsheetml/2017/richdata2" ref="A11:I45">
    <sortCondition ref="A10:A45"/>
  </sortState>
  <tableColumns count="9">
    <tableColumn id="1" xr3:uid="{00000000-0010-0000-0000-000001000000}" name="Symbol" dataDxfId="22"/>
    <tableColumn id="2" xr3:uid="{00000000-0010-0000-0000-000002000000}" name="SecType" dataDxfId="21"/>
    <tableColumn id="5" xr3:uid="{00000000-0010-0000-0000-000005000000}" name="Last_Price" dataDxfId="20" dataCellStyle="Currency"/>
    <tableColumn id="12" xr3:uid="{00000000-0010-0000-0000-00000C000000}" name="Old position" dataDxfId="19" dataCellStyle="Currency"/>
    <tableColumn id="13" xr3:uid="{00000000-0010-0000-0000-00000D000000}" name="New position" dataDxfId="18" dataCellStyle="Currency"/>
    <tableColumn id="7" xr3:uid="{00000000-0010-0000-0000-000007000000}" name="Change" dataDxfId="17">
      <calculatedColumnFormula>ROUND(Table1[[#This Row],[New position]]-Table1[[#This Row],[Old position]], -2)</calculatedColumnFormula>
    </tableColumn>
    <tableColumn id="4" xr3:uid="{00000000-0010-0000-0000-000004000000}" name="Weights (%)" dataDxfId="16"/>
    <tableColumn id="3" xr3:uid="{00000000-0010-0000-0000-000003000000}" name="Target allocation ($)" dataDxfId="15" dataCellStyle="Currency"/>
    <tableColumn id="8" xr3:uid="{00000000-0010-0000-0000-000008000000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66B80-333A-49F6-9F5F-30F2148ABDDE}" name="Table13" displayName="Table13" ref="A10:I45" totalsRowShown="0" headerRowDxfId="13" dataDxfId="11" headerRowBorderDxfId="12" tableBorderDxfId="10" totalsRowBorderDxfId="9">
  <autoFilter ref="A10:I45" xr:uid="{00000000-0009-0000-0100-000001000000}"/>
  <sortState xmlns:xlrd2="http://schemas.microsoft.com/office/spreadsheetml/2017/richdata2" ref="A11:I45">
    <sortCondition ref="A10:A45"/>
  </sortState>
  <tableColumns count="9">
    <tableColumn id="1" xr3:uid="{5E6B5080-9449-4BF0-8CF4-DC3CB37EAFB9}" name="Symbol" dataDxfId="8"/>
    <tableColumn id="2" xr3:uid="{309E4C54-73B0-4A65-B9D3-98C388BA9760}" name="SecType" dataDxfId="7"/>
    <tableColumn id="5" xr3:uid="{A6E6A2F8-C628-4C77-B900-FB5F54D21C67}" name="Last_Price" dataDxfId="6" dataCellStyle="Currency"/>
    <tableColumn id="12" xr3:uid="{0F576F5F-7904-4A70-9CA6-ACDCA86E37F2}" name="Old position" dataDxfId="5" dataCellStyle="Currency"/>
    <tableColumn id="13" xr3:uid="{EBA465A9-622E-4A56-8036-A56F58D91C65}" name="New position" dataDxfId="4" dataCellStyle="Currency"/>
    <tableColumn id="7" xr3:uid="{EA2A8072-3174-4C7D-9270-AA50747D739B}" name="Change" dataDxfId="3">
      <calculatedColumnFormula>ROUND(Table13[[#This Row],[New position]]-Table13[[#This Row],[Old position]], -2)</calculatedColumnFormula>
    </tableColumn>
    <tableColumn id="4" xr3:uid="{00861612-B9F1-4FA8-BBA1-F97A85246F3C}" name="Weights (%)" dataDxfId="2"/>
    <tableColumn id="3" xr3:uid="{B2EFAA18-1691-4BFC-B357-694DAB17BFB5}" name="Target allocation ($)" dataDxfId="1" dataCellStyle="Currency"/>
    <tableColumn id="8" xr3:uid="{E94D2E0C-25A1-4C06-BE20-3014E22FA949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topLeftCell="A19" zoomScale="96" zoomScaleNormal="96" workbookViewId="0">
      <selection activeCell="H29" sqref="H29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44754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1.8771072487308698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(C8-SUM(H29:H35))/C7</f>
        <v>1.4424086905225877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36517896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36517896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68548007.290000036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44.43</v>
      </c>
      <c r="D11" s="16">
        <v>11069</v>
      </c>
      <c r="E11" s="16">
        <v>11069</v>
      </c>
      <c r="F11" s="16">
        <f>Table1[[#This Row],[New position]]-Table1[[#This Row],[Old position]]</f>
        <v>0</v>
      </c>
      <c r="G11" s="24">
        <v>0.33300000000000002</v>
      </c>
      <c r="H11" s="19">
        <v>481038.63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328.81</v>
      </c>
      <c r="D12" s="16">
        <v>1481</v>
      </c>
      <c r="E12" s="16">
        <v>1481</v>
      </c>
      <c r="F12" s="16">
        <f>Table1[[#This Row],[New position]]-Table1[[#This Row],[Old position]]</f>
        <v>0</v>
      </c>
      <c r="G12" s="24">
        <v>0.33300000000000002</v>
      </c>
      <c r="H12" s="19">
        <v>481038.63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153.22999999999999</v>
      </c>
      <c r="D13" s="16">
        <v>3233</v>
      </c>
      <c r="E13" s="16">
        <v>3233</v>
      </c>
      <c r="F13" s="16">
        <f>Table1[[#This Row],[New position]]-Table1[[#This Row],[Old position]]</f>
        <v>0</v>
      </c>
      <c r="G13" s="24">
        <v>0.33300000000000002</v>
      </c>
      <c r="H13" s="19">
        <v>481038.63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92.93</v>
      </c>
      <c r="D14" s="16">
        <v>5324</v>
      </c>
      <c r="E14" s="16">
        <v>5324</v>
      </c>
      <c r="F14" s="16">
        <f>Table1[[#This Row],[New position]]-Table1[[#This Row],[Old position]]</f>
        <v>0</v>
      </c>
      <c r="G14" s="24">
        <v>0.33300000000000002</v>
      </c>
      <c r="H14" s="19">
        <v>481038.63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148.53</v>
      </c>
      <c r="D15" s="16">
        <v>3327</v>
      </c>
      <c r="E15" s="16">
        <v>3327</v>
      </c>
      <c r="F15" s="16">
        <f>Table1[[#This Row],[New position]]-Table1[[#This Row],[Old position]]</f>
        <v>0</v>
      </c>
      <c r="G15" s="24">
        <v>0.33300000000000002</v>
      </c>
      <c r="H15" s="19">
        <v>481038.63</v>
      </c>
      <c r="I15" s="10"/>
      <c r="K15" s="49"/>
      <c r="L15" s="45"/>
      <c r="M15" s="2"/>
    </row>
    <row r="16" spans="1:13">
      <c r="A16" s="16" t="s">
        <v>35</v>
      </c>
      <c r="B16" s="16" t="s">
        <v>16</v>
      </c>
      <c r="C16" s="38">
        <v>75.150000000000006</v>
      </c>
      <c r="D16" s="16">
        <v>6539</v>
      </c>
      <c r="E16" s="16">
        <v>6539</v>
      </c>
      <c r="F16" s="16">
        <f>Table1[[#This Row],[New position]]-Table1[[#This Row],[Old position]]</f>
        <v>0</v>
      </c>
      <c r="G16" s="55">
        <v>0.33300000000000002</v>
      </c>
      <c r="H16" s="19">
        <v>481038.63</v>
      </c>
      <c r="I16" s="10"/>
      <c r="K16" s="49"/>
      <c r="L16" s="45"/>
      <c r="M16" s="2"/>
    </row>
    <row r="17" spans="1:16">
      <c r="A17" s="16" t="s">
        <v>36</v>
      </c>
      <c r="B17" s="16" t="s">
        <v>16</v>
      </c>
      <c r="C17" s="38">
        <v>95.01</v>
      </c>
      <c r="D17" s="16">
        <v>5199</v>
      </c>
      <c r="E17" s="16">
        <v>5199</v>
      </c>
      <c r="F17" s="16">
        <f>Table1[[#This Row],[New position]]-Table1[[#This Row],[Old position]]</f>
        <v>0</v>
      </c>
      <c r="G17" s="24">
        <v>0.33300000000000002</v>
      </c>
      <c r="H17" s="19">
        <v>481038.63</v>
      </c>
      <c r="I17" s="10"/>
      <c r="K17" s="49"/>
      <c r="L17" s="45"/>
      <c r="M17" s="2"/>
    </row>
    <row r="18" spans="1:16">
      <c r="A18" s="16" t="s">
        <v>37</v>
      </c>
      <c r="B18" s="16" t="s">
        <v>16</v>
      </c>
      <c r="C18" s="38">
        <v>120.32</v>
      </c>
      <c r="D18" s="16">
        <v>4074</v>
      </c>
      <c r="E18" s="16">
        <v>4074</v>
      </c>
      <c r="F18" s="16">
        <f>Table1[[#This Row],[New position]]-Table1[[#This Row],[Old position]]</f>
        <v>0</v>
      </c>
      <c r="G18" s="24">
        <v>0.33300000000000002</v>
      </c>
      <c r="H18" s="19">
        <v>481038.63</v>
      </c>
      <c r="I18" s="10"/>
      <c r="K18" s="49"/>
      <c r="L18" s="45"/>
      <c r="M18" s="2"/>
    </row>
    <row r="19" spans="1:16">
      <c r="A19" s="16" t="s">
        <v>38</v>
      </c>
      <c r="B19" s="16" t="s">
        <v>16</v>
      </c>
      <c r="C19" s="38">
        <v>419</v>
      </c>
      <c r="D19" s="16">
        <v>1164</v>
      </c>
      <c r="E19" s="16">
        <v>1164</v>
      </c>
      <c r="F19" s="16">
        <f>Table1[[#This Row],[New position]]-Table1[[#This Row],[Old position]]</f>
        <v>0</v>
      </c>
      <c r="G19" s="24">
        <v>0.33300000000000002</v>
      </c>
      <c r="H19" s="19">
        <v>481038.63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475.51</v>
      </c>
      <c r="D20" s="16">
        <v>1025</v>
      </c>
      <c r="E20" s="16">
        <v>1025</v>
      </c>
      <c r="F20" s="16">
        <f>Table1[[#This Row],[New position]]-Table1[[#This Row],[Old position]]</f>
        <v>0</v>
      </c>
      <c r="G20" s="24">
        <v>0.33300000000000002</v>
      </c>
      <c r="H20" s="19">
        <v>481038.63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220.5</v>
      </c>
      <c r="D21" s="16">
        <v>2234</v>
      </c>
      <c r="E21" s="16">
        <v>2234</v>
      </c>
      <c r="F21" s="16">
        <f>Table1[[#This Row],[New position]]-Table1[[#This Row],[Old position]]</f>
        <v>0</v>
      </c>
      <c r="G21" s="24">
        <v>0.33300000000000002</v>
      </c>
      <c r="H21" s="19">
        <v>481038.63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247.78</v>
      </c>
      <c r="D22" s="16">
        <v>1986</v>
      </c>
      <c r="E22" s="16">
        <v>1986</v>
      </c>
      <c r="F22" s="16">
        <f>Table1[[#This Row],[New position]]-Table1[[#This Row],[Old position]]</f>
        <v>0</v>
      </c>
      <c r="G22" s="24">
        <v>0.33300000000000002</v>
      </c>
      <c r="H22" s="19">
        <v>481038.63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178.35</v>
      </c>
      <c r="D23" s="16">
        <v>2753</v>
      </c>
      <c r="E23" s="16">
        <v>2753</v>
      </c>
      <c r="F23" s="16">
        <f>Table1[[#This Row],[New position]]-Table1[[#This Row],[Old position]]</f>
        <v>0</v>
      </c>
      <c r="G23" s="24">
        <v>0.33300000000000002</v>
      </c>
      <c r="H23" s="19">
        <v>481038.63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94.16</v>
      </c>
      <c r="D24" s="16">
        <v>5296</v>
      </c>
      <c r="E24" s="16">
        <v>5109</v>
      </c>
      <c r="F24" s="16">
        <f>Table1[[#This Row],[New position]]-Table1[[#This Row],[Old position]]</f>
        <v>-187</v>
      </c>
      <c r="G24" s="24">
        <v>0.33300000000000002</v>
      </c>
      <c r="H24" s="19">
        <v>481038.63</v>
      </c>
      <c r="I24" s="10"/>
      <c r="K24" s="49"/>
      <c r="L24" s="45"/>
      <c r="M24" s="2"/>
    </row>
    <row r="25" spans="1:16">
      <c r="A25" s="16" t="s">
        <v>57</v>
      </c>
      <c r="B25" s="16" t="s">
        <v>16</v>
      </c>
      <c r="C25" s="38">
        <v>75.760000000000005</v>
      </c>
      <c r="D25" s="16">
        <v>6493</v>
      </c>
      <c r="E25" s="16">
        <v>6493</v>
      </c>
      <c r="F25" s="16">
        <f>Table1[[#This Row],[New position]]-Table1[[#This Row],[Old position]]</f>
        <v>0</v>
      </c>
      <c r="G25" s="24">
        <v>0.33300000000000002</v>
      </c>
      <c r="H25" s="19">
        <v>481033.87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287.56</v>
      </c>
      <c r="D26" s="16">
        <v>122589</v>
      </c>
      <c r="E26" s="16">
        <v>122589</v>
      </c>
      <c r="F26" s="16">
        <f>Table1[[#This Row],[New position]]-Table1[[#This Row],[Old position]]</f>
        <v>0</v>
      </c>
      <c r="G26" s="24">
        <v>24.5</v>
      </c>
      <c r="H26" s="19">
        <v>35356342.979999997</v>
      </c>
      <c r="I26" s="20"/>
      <c r="K26" s="49"/>
      <c r="L26" s="45"/>
      <c r="M26" s="2"/>
    </row>
    <row r="27" spans="1:16">
      <c r="A27" s="16" t="s">
        <v>24</v>
      </c>
      <c r="B27" s="16" t="s">
        <v>16</v>
      </c>
      <c r="C27" s="38">
        <v>69.239999999999995</v>
      </c>
      <c r="D27" s="16">
        <v>20678</v>
      </c>
      <c r="E27" s="16">
        <v>20678</v>
      </c>
      <c r="F27" s="16">
        <f>Table1[[#This Row],[New position]]-Table1[[#This Row],[Old position]]</f>
        <v>0</v>
      </c>
      <c r="G27" s="24">
        <v>1</v>
      </c>
      <c r="H27" s="19">
        <v>1443116.04</v>
      </c>
      <c r="I27" s="10"/>
      <c r="K27" s="49"/>
      <c r="L27" s="45"/>
      <c r="M27" s="2"/>
    </row>
    <row r="28" spans="1:16">
      <c r="A28" s="16" t="s">
        <v>39</v>
      </c>
      <c r="B28" s="16" t="s">
        <v>16</v>
      </c>
      <c r="C28" s="38">
        <v>32.75</v>
      </c>
      <c r="D28" s="16">
        <v>43336</v>
      </c>
      <c r="E28" s="16">
        <v>43336</v>
      </c>
      <c r="F28" s="16">
        <f>Table1[[#This Row],[New position]]-Table1[[#This Row],[Old position]]</f>
        <v>0</v>
      </c>
      <c r="G28" s="24">
        <v>1</v>
      </c>
      <c r="H28" s="19">
        <v>1443116.04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209851.58</v>
      </c>
      <c r="D29" s="16">
        <v>12</v>
      </c>
      <c r="E29" s="16">
        <v>11</v>
      </c>
      <c r="F29" s="16">
        <f>Table1[[#This Row],[New position]]-Table1[[#This Row],[Old position]]</f>
        <v>-1</v>
      </c>
      <c r="G29" s="24">
        <v>1.667</v>
      </c>
      <c r="H29" s="38">
        <v>2405193.4500000002</v>
      </c>
      <c r="I29" s="10"/>
      <c r="K29" s="49"/>
      <c r="L29" s="45"/>
      <c r="M29" s="2"/>
    </row>
    <row r="30" spans="1:16">
      <c r="A30" s="16" t="s">
        <v>51</v>
      </c>
      <c r="B30" s="16" t="s">
        <v>17</v>
      </c>
      <c r="C30" s="38">
        <v>112382.82</v>
      </c>
      <c r="D30" s="16">
        <v>22</v>
      </c>
      <c r="E30" s="16">
        <v>21</v>
      </c>
      <c r="F30" s="16">
        <f>Table1[[#This Row],[New position]]-Table1[[#This Row],[Old position]]</f>
        <v>-1</v>
      </c>
      <c r="G30" s="24">
        <v>1.667</v>
      </c>
      <c r="H30" s="19">
        <v>2405193.4500000002</v>
      </c>
      <c r="I30" s="48"/>
      <c r="K30" s="49"/>
      <c r="L30" s="45"/>
      <c r="M30" s="2"/>
    </row>
    <row r="31" spans="1:16">
      <c r="A31" s="16" t="s">
        <v>53</v>
      </c>
      <c r="B31" s="16" t="s">
        <v>17</v>
      </c>
      <c r="C31" s="38">
        <v>118890.62</v>
      </c>
      <c r="D31" s="16">
        <v>21</v>
      </c>
      <c r="E31" s="16">
        <v>20</v>
      </c>
      <c r="F31" s="16">
        <f>Table1[[#This Row],[New position]]-Table1[[#This Row],[Old position]]</f>
        <v>-1</v>
      </c>
      <c r="G31" s="24">
        <v>1.667</v>
      </c>
      <c r="H31" s="19">
        <v>2405193.4500000002</v>
      </c>
      <c r="I31" s="53"/>
      <c r="K31" s="49"/>
      <c r="L31" s="45"/>
      <c r="M31" s="2"/>
    </row>
    <row r="32" spans="1:16">
      <c r="A32" s="16" t="s">
        <v>54</v>
      </c>
      <c r="B32" s="16" t="s">
        <v>17</v>
      </c>
      <c r="C32" s="38">
        <v>139843.78</v>
      </c>
      <c r="D32" s="16">
        <v>18</v>
      </c>
      <c r="E32" s="16">
        <v>17</v>
      </c>
      <c r="F32" s="16">
        <f>Table1[[#This Row],[New position]]-Table1[[#This Row],[Old position]]</f>
        <v>-1</v>
      </c>
      <c r="G32" s="24">
        <v>1.667</v>
      </c>
      <c r="H32" s="19">
        <v>2405193.4500000002</v>
      </c>
      <c r="I32" s="10"/>
      <c r="K32" s="49"/>
      <c r="L32" s="45"/>
      <c r="M32" s="2"/>
    </row>
    <row r="33" spans="1:13">
      <c r="A33" s="16" t="s">
        <v>55</v>
      </c>
      <c r="B33" s="16" t="s">
        <v>17</v>
      </c>
      <c r="C33" s="38">
        <v>109924.64</v>
      </c>
      <c r="D33" s="16">
        <v>22</v>
      </c>
      <c r="E33" s="16">
        <v>22</v>
      </c>
      <c r="F33" s="16">
        <f>Table1[[#This Row],[New position]]-Table1[[#This Row],[Old position]]</f>
        <v>0</v>
      </c>
      <c r="G33" s="24">
        <v>1.667</v>
      </c>
      <c r="H33" s="19">
        <v>2405193.4500000002</v>
      </c>
      <c r="I33" s="10"/>
      <c r="K33" s="49"/>
      <c r="L33" s="45"/>
      <c r="M33" s="2"/>
    </row>
    <row r="34" spans="1:13">
      <c r="A34" s="16" t="s">
        <v>56</v>
      </c>
      <c r="B34" s="16" t="s">
        <v>17</v>
      </c>
      <c r="C34" s="38">
        <v>79786.899999999994</v>
      </c>
      <c r="D34" s="16">
        <v>31</v>
      </c>
      <c r="E34" s="16">
        <v>30</v>
      </c>
      <c r="F34" s="16">
        <f>Table1[[#This Row],[New position]]-Table1[[#This Row],[Old position]]</f>
        <v>-1</v>
      </c>
      <c r="G34" s="24">
        <v>1.667</v>
      </c>
      <c r="H34" s="19">
        <v>2405193.4500000002</v>
      </c>
      <c r="I34" s="10"/>
      <c r="K34" s="49"/>
      <c r="L34" s="45"/>
      <c r="M34" s="2"/>
    </row>
    <row r="35" spans="1:13">
      <c r="A35" s="16" t="s">
        <v>29</v>
      </c>
      <c r="B35" s="16" t="s">
        <v>16</v>
      </c>
      <c r="C35" s="38">
        <v>32.92</v>
      </c>
      <c r="D35" s="16">
        <v>44630</v>
      </c>
      <c r="E35" s="16">
        <v>44630</v>
      </c>
      <c r="F35" s="16">
        <f>Table1[[#This Row],[New position]]-Table1[[#This Row],[Old position]]</f>
        <v>0</v>
      </c>
      <c r="G35" s="24">
        <v>1</v>
      </c>
      <c r="H35" s="19">
        <v>1443116.04</v>
      </c>
      <c r="I35" s="48"/>
      <c r="K35" s="49"/>
      <c r="L35" s="45"/>
      <c r="M35" s="2"/>
    </row>
    <row r="36" spans="1:13">
      <c r="A36" s="16" t="s">
        <v>40</v>
      </c>
      <c r="B36" s="16" t="s">
        <v>17</v>
      </c>
      <c r="C36" s="38">
        <v>96170</v>
      </c>
      <c r="D36" s="16">
        <v>8</v>
      </c>
      <c r="E36" s="16">
        <v>8</v>
      </c>
      <c r="F36" s="16">
        <f>Table1[[#This Row],[New position]]-Table1[[#This Row],[Old position]]</f>
        <v>0</v>
      </c>
      <c r="G36" s="24">
        <v>0.55600000000000005</v>
      </c>
      <c r="H36" s="19">
        <v>801731.2</v>
      </c>
      <c r="I36" s="53"/>
      <c r="K36" s="49"/>
      <c r="L36" s="45"/>
      <c r="M36" s="2"/>
    </row>
    <row r="37" spans="1:13">
      <c r="A37" s="16" t="s">
        <v>42</v>
      </c>
      <c r="B37" s="16" t="s">
        <v>17</v>
      </c>
      <c r="C37" s="38">
        <v>104650</v>
      </c>
      <c r="D37" s="16">
        <v>8</v>
      </c>
      <c r="E37" s="16">
        <v>8</v>
      </c>
      <c r="F37" s="16">
        <f>Table1[[#This Row],[New position]]-Table1[[#This Row],[Old position]]</f>
        <v>0</v>
      </c>
      <c r="G37" s="24">
        <v>0.55600000000000005</v>
      </c>
      <c r="H37" s="19">
        <v>801731.2</v>
      </c>
      <c r="I37" s="10"/>
      <c r="K37" s="49"/>
      <c r="L37" s="45"/>
      <c r="M37" s="2"/>
    </row>
    <row r="38" spans="1:13">
      <c r="A38" s="16" t="s">
        <v>45</v>
      </c>
      <c r="B38" s="16" t="s">
        <v>17</v>
      </c>
      <c r="C38" s="38">
        <v>111025</v>
      </c>
      <c r="D38" s="16">
        <v>7</v>
      </c>
      <c r="E38" s="16">
        <v>7</v>
      </c>
      <c r="F38" s="16">
        <f>Table1[[#This Row],[New position]]-Table1[[#This Row],[Old position]]</f>
        <v>0</v>
      </c>
      <c r="G38" s="24">
        <v>0.55600000000000005</v>
      </c>
      <c r="H38" s="19">
        <v>801731.2</v>
      </c>
      <c r="I38" s="10"/>
      <c r="K38" s="49"/>
      <c r="L38" s="45"/>
      <c r="M38" s="2"/>
    </row>
    <row r="39" spans="1:13">
      <c r="A39" s="16" t="s">
        <v>44</v>
      </c>
      <c r="B39" s="16" t="s">
        <v>17</v>
      </c>
      <c r="C39" s="38">
        <v>156471</v>
      </c>
      <c r="D39" s="16">
        <v>5</v>
      </c>
      <c r="E39" s="16">
        <v>5</v>
      </c>
      <c r="F39" s="16">
        <f>Table1[[#This Row],[New position]]-Table1[[#This Row],[Old position]]</f>
        <v>0</v>
      </c>
      <c r="G39" s="24">
        <v>0.55600000000000005</v>
      </c>
      <c r="H39" s="19">
        <v>801731.2</v>
      </c>
      <c r="I39" s="56"/>
      <c r="K39" s="49"/>
      <c r="L39" s="45"/>
      <c r="M39" s="2"/>
    </row>
    <row r="40" spans="1:13">
      <c r="A40" s="16" t="s">
        <v>47</v>
      </c>
      <c r="B40" s="16" t="s">
        <v>17</v>
      </c>
      <c r="C40" s="38">
        <v>79875</v>
      </c>
      <c r="D40" s="16">
        <v>10</v>
      </c>
      <c r="E40" s="16">
        <v>10</v>
      </c>
      <c r="F40" s="16">
        <f>Table1[[#This Row],[New position]]-Table1[[#This Row],[Old position]]</f>
        <v>0</v>
      </c>
      <c r="G40" s="24">
        <v>0.55600000000000005</v>
      </c>
      <c r="H40" s="19">
        <v>801731.2</v>
      </c>
      <c r="I40" s="57"/>
      <c r="K40" s="49"/>
      <c r="L40" s="45"/>
      <c r="M40" s="2"/>
    </row>
    <row r="41" spans="1:13">
      <c r="A41" s="16" t="s">
        <v>49</v>
      </c>
      <c r="B41" s="16" t="s">
        <v>17</v>
      </c>
      <c r="C41" s="38">
        <v>7965</v>
      </c>
      <c r="D41" s="16">
        <v>103</v>
      </c>
      <c r="E41" s="16">
        <v>103</v>
      </c>
      <c r="F41" s="16">
        <f>Table1[[#This Row],[New position]]-Table1[[#This Row],[Old position]]</f>
        <v>0</v>
      </c>
      <c r="G41" s="24">
        <v>0.55600000000000005</v>
      </c>
      <c r="H41" s="19">
        <v>801731.2</v>
      </c>
      <c r="I41" s="10"/>
      <c r="K41" s="49"/>
      <c r="L41" s="45"/>
      <c r="M41" s="2"/>
    </row>
    <row r="42" spans="1:13">
      <c r="A42" s="16" t="s">
        <v>50</v>
      </c>
      <c r="B42" s="16" t="s">
        <v>17</v>
      </c>
      <c r="C42" s="38">
        <v>42742.11</v>
      </c>
      <c r="D42" s="16">
        <v>19</v>
      </c>
      <c r="E42" s="16">
        <v>19</v>
      </c>
      <c r="F42" s="16">
        <f>Table1[[#This Row],[New position]]-Table1[[#This Row],[Old position]]</f>
        <v>0</v>
      </c>
      <c r="G42" s="24">
        <v>0.55600000000000005</v>
      </c>
      <c r="H42" s="19">
        <v>801731.2</v>
      </c>
      <c r="I42" s="10"/>
      <c r="K42" s="49"/>
      <c r="L42" s="45"/>
      <c r="M42" s="2"/>
    </row>
    <row r="43" spans="1:13">
      <c r="A43" s="16" t="s">
        <v>58</v>
      </c>
      <c r="B43" s="16" t="s">
        <v>17</v>
      </c>
      <c r="C43" s="38">
        <v>39780</v>
      </c>
      <c r="D43" s="16">
        <v>20</v>
      </c>
      <c r="E43" s="16">
        <v>20</v>
      </c>
      <c r="F43" s="16">
        <f>Table1[[#This Row],[New position]]-Table1[[#This Row],[Old position]]</f>
        <v>0</v>
      </c>
      <c r="G43" s="24">
        <v>0.55600000000000005</v>
      </c>
      <c r="H43" s="19">
        <v>801731.2</v>
      </c>
      <c r="I43" s="10"/>
      <c r="K43" s="49"/>
      <c r="L43" s="45"/>
      <c r="M43" s="2"/>
    </row>
    <row r="44" spans="1:13">
      <c r="A44" s="16" t="s">
        <v>59</v>
      </c>
      <c r="B44" s="16" t="s">
        <v>17</v>
      </c>
      <c r="C44" s="38">
        <v>21044.79</v>
      </c>
      <c r="D44" s="16">
        <v>38</v>
      </c>
      <c r="E44" s="16">
        <v>38</v>
      </c>
      <c r="F44" s="16">
        <f>Table1[[#This Row],[New position]]-Table1[[#This Row],[Old position]]</f>
        <v>0</v>
      </c>
      <c r="G44" s="24">
        <v>0.55600000000000005</v>
      </c>
      <c r="H44" s="19">
        <v>801731.2</v>
      </c>
      <c r="I44" s="10"/>
      <c r="K44" s="49"/>
      <c r="L44" s="45"/>
      <c r="M44" s="2"/>
    </row>
    <row r="45" spans="1:13">
      <c r="A45" s="16"/>
      <c r="B45" s="16"/>
      <c r="C45" s="38"/>
      <c r="D45" s="16"/>
      <c r="E45" s="16"/>
      <c r="F45" s="16"/>
      <c r="G45" s="24">
        <f>100 - SUM(G11:G44)</f>
        <v>52.499000000000017</v>
      </c>
      <c r="H45" s="19"/>
      <c r="I45" s="10"/>
      <c r="K45" s="49"/>
    </row>
    <row r="46" spans="1:13">
      <c r="A46" s="16" t="s">
        <v>25</v>
      </c>
      <c r="B46" s="16"/>
      <c r="C46" s="38"/>
      <c r="D46" s="16">
        <v>0</v>
      </c>
      <c r="E46" s="16">
        <v>0</v>
      </c>
      <c r="F46" s="16">
        <v>0</v>
      </c>
      <c r="G46" s="42"/>
      <c r="H46" s="19"/>
      <c r="I46" s="10"/>
      <c r="K46" s="49"/>
    </row>
    <row r="47" spans="1:13">
      <c r="A47" s="41"/>
      <c r="B47" s="9" t="s">
        <v>28</v>
      </c>
      <c r="D47" s="6"/>
      <c r="E47" s="9" t="s">
        <v>26</v>
      </c>
      <c r="F47" s="1"/>
      <c r="G47" s="40"/>
      <c r="H47" s="3" t="s">
        <v>3</v>
      </c>
      <c r="I47" s="8"/>
      <c r="K47" s="49"/>
    </row>
    <row r="48" spans="1:13">
      <c r="B48" s="9" t="s">
        <v>2</v>
      </c>
      <c r="D48" s="6"/>
      <c r="E48" s="9" t="s">
        <v>27</v>
      </c>
      <c r="F48" s="1"/>
      <c r="G48" s="40"/>
      <c r="H48" s="3" t="s">
        <v>4</v>
      </c>
    </row>
    <row r="49" spans="2:11">
      <c r="B49" s="4"/>
      <c r="C49"/>
      <c r="D49" s="1"/>
      <c r="E49" s="4"/>
      <c r="F49" s="40"/>
      <c r="H49" s="5"/>
      <c r="K49" s="43"/>
    </row>
    <row r="50" spans="2:11">
      <c r="C5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6DF5-2615-4A5F-962D-4FA76E016665}">
  <dimension ref="A1:P50"/>
  <sheetViews>
    <sheetView zoomScale="96" zoomScaleNormal="96" workbookViewId="0">
      <selection activeCell="E17" sqref="E17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44754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1.8771072487308691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(C8-SUM(H29:H35))/C7</f>
        <v>0.82109713987903377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36517896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36517896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SUM(ABS(Table13[Target allocation ($)]))</f>
        <v>68548007.290000007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56</v>
      </c>
      <c r="B11" s="16" t="s">
        <v>17</v>
      </c>
      <c r="C11" s="38">
        <v>79786.899999999994</v>
      </c>
      <c r="D11" s="16">
        <v>31</v>
      </c>
      <c r="E11" s="16">
        <v>30</v>
      </c>
      <c r="F11" s="16">
        <f>Table13[[#This Row],[New position]]-Table13[[#This Row],[Old position]]</f>
        <v>-1</v>
      </c>
      <c r="G11" s="24">
        <v>1.667</v>
      </c>
      <c r="H11" s="19">
        <v>2405193.4500000002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153.22999999999999</v>
      </c>
      <c r="D12" s="16">
        <v>3233</v>
      </c>
      <c r="E12" s="16">
        <v>3233</v>
      </c>
      <c r="F12" s="16">
        <f>Table13[[#This Row],[New position]]-Table13[[#This Row],[Old position]]</f>
        <v>0</v>
      </c>
      <c r="G12" s="24">
        <v>0.33300000000000002</v>
      </c>
      <c r="H12" s="19">
        <v>481038.63</v>
      </c>
      <c r="I12" s="10"/>
      <c r="K12" s="49"/>
      <c r="L12" s="45"/>
      <c r="M12" s="2"/>
    </row>
    <row r="13" spans="1:13">
      <c r="A13" s="16" t="s">
        <v>36</v>
      </c>
      <c r="B13" s="16" t="s">
        <v>16</v>
      </c>
      <c r="C13" s="38">
        <v>95.01</v>
      </c>
      <c r="D13" s="16">
        <v>5199</v>
      </c>
      <c r="E13" s="16">
        <v>5199</v>
      </c>
      <c r="F13" s="16">
        <f>Table13[[#This Row],[New position]]-Table13[[#This Row],[Old position]]</f>
        <v>0</v>
      </c>
      <c r="G13" s="24">
        <v>0.33300000000000002</v>
      </c>
      <c r="H13" s="19">
        <v>481038.63</v>
      </c>
      <c r="I13" s="10"/>
      <c r="K13" s="49"/>
      <c r="L13" s="45"/>
      <c r="M13" s="2"/>
    </row>
    <row r="14" spans="1:13">
      <c r="A14" s="16" t="s">
        <v>46</v>
      </c>
      <c r="B14" s="16" t="s">
        <v>16</v>
      </c>
      <c r="C14" s="38">
        <v>247.78</v>
      </c>
      <c r="D14" s="16">
        <v>1986</v>
      </c>
      <c r="E14" s="16">
        <v>1986</v>
      </c>
      <c r="F14" s="16">
        <f>Table13[[#This Row],[New position]]-Table13[[#This Row],[Old position]]</f>
        <v>0</v>
      </c>
      <c r="G14" s="24">
        <v>0.33300000000000002</v>
      </c>
      <c r="H14" s="19">
        <v>481038.63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75.150000000000006</v>
      </c>
      <c r="D15" s="16">
        <v>6539</v>
      </c>
      <c r="E15" s="16">
        <v>6539</v>
      </c>
      <c r="F15" s="16">
        <f>Table13[[#This Row],[New position]]-Table13[[#This Row],[Old position]]</f>
        <v>0</v>
      </c>
      <c r="G15" s="55">
        <v>0.33300000000000002</v>
      </c>
      <c r="H15" s="19">
        <v>481038.63</v>
      </c>
      <c r="I15" s="10"/>
      <c r="K15" s="49"/>
      <c r="L15" s="45"/>
      <c r="M15" s="2"/>
    </row>
    <row r="16" spans="1:13">
      <c r="A16" s="16" t="s">
        <v>40</v>
      </c>
      <c r="B16" s="16" t="s">
        <v>17</v>
      </c>
      <c r="C16" s="38">
        <v>99935</v>
      </c>
      <c r="D16" s="16">
        <v>8</v>
      </c>
      <c r="E16" s="16">
        <v>8</v>
      </c>
      <c r="F16" s="16">
        <f>Table13[[#This Row],[New position]]-Table13[[#This Row],[Old position]]</f>
        <v>0</v>
      </c>
      <c r="G16" s="24">
        <v>0.55600000000000005</v>
      </c>
      <c r="H16" s="19">
        <v>801731.2</v>
      </c>
      <c r="I16" s="53"/>
      <c r="K16" s="49"/>
      <c r="L16" s="45"/>
      <c r="M16" s="2"/>
    </row>
    <row r="17" spans="1:16">
      <c r="A17" s="16" t="s">
        <v>42</v>
      </c>
      <c r="B17" s="16" t="s">
        <v>17</v>
      </c>
      <c r="C17" s="38">
        <v>104650</v>
      </c>
      <c r="D17" s="16">
        <v>8</v>
      </c>
      <c r="E17" s="16">
        <v>8</v>
      </c>
      <c r="F17" s="16">
        <f>Table13[[#This Row],[New position]]-Table13[[#This Row],[Old position]]</f>
        <v>0</v>
      </c>
      <c r="G17" s="24">
        <v>0.55600000000000005</v>
      </c>
      <c r="H17" s="19">
        <v>801731.2</v>
      </c>
      <c r="I17" s="10"/>
      <c r="K17" s="49"/>
      <c r="L17" s="45"/>
      <c r="M17" s="2"/>
    </row>
    <row r="18" spans="1:16">
      <c r="A18" s="16" t="s">
        <v>33</v>
      </c>
      <c r="B18" s="16" t="s">
        <v>16</v>
      </c>
      <c r="C18" s="38">
        <v>92.93</v>
      </c>
      <c r="D18" s="16">
        <v>5324</v>
      </c>
      <c r="E18" s="16">
        <v>5324</v>
      </c>
      <c r="F18" s="16">
        <f>Table13[[#This Row],[New position]]-Table13[[#This Row],[Old position]]</f>
        <v>0</v>
      </c>
      <c r="G18" s="24">
        <v>0.33300000000000002</v>
      </c>
      <c r="H18" s="19">
        <v>481038.63</v>
      </c>
      <c r="I18" s="10"/>
      <c r="K18" s="49"/>
      <c r="L18" s="45"/>
      <c r="M18" s="2"/>
    </row>
    <row r="19" spans="1:16">
      <c r="A19" s="16" t="s">
        <v>30</v>
      </c>
      <c r="B19" s="16" t="s">
        <v>16</v>
      </c>
      <c r="C19" s="38">
        <v>44.43</v>
      </c>
      <c r="D19" s="16">
        <v>11069</v>
      </c>
      <c r="E19" s="16">
        <v>11069</v>
      </c>
      <c r="F19" s="16">
        <f>Table13[[#This Row],[New position]]-Table13[[#This Row],[Old position]]</f>
        <v>0</v>
      </c>
      <c r="G19" s="24">
        <v>0.33300000000000002</v>
      </c>
      <c r="H19" s="19">
        <v>481038.63</v>
      </c>
      <c r="I19" s="10"/>
      <c r="K19" s="49"/>
      <c r="L19" s="45"/>
      <c r="M19" s="2"/>
    </row>
    <row r="20" spans="1:16">
      <c r="A20" s="16" t="s">
        <v>55</v>
      </c>
      <c r="B20" s="16" t="s">
        <v>17</v>
      </c>
      <c r="C20" s="38">
        <v>109924.64</v>
      </c>
      <c r="D20" s="16">
        <v>22</v>
      </c>
      <c r="E20" s="16">
        <v>22</v>
      </c>
      <c r="F20" s="16">
        <f>Table13[[#This Row],[New position]]-Table13[[#This Row],[Old position]]</f>
        <v>0</v>
      </c>
      <c r="G20" s="24">
        <v>1.667</v>
      </c>
      <c r="H20" s="19">
        <v>2405193.4500000002</v>
      </c>
      <c r="I20" s="10"/>
      <c r="K20" s="49"/>
      <c r="L20" s="45"/>
      <c r="M20" s="2"/>
      <c r="P20" s="50"/>
    </row>
    <row r="21" spans="1:16">
      <c r="A21" s="16" t="s">
        <v>57</v>
      </c>
      <c r="B21" s="16" t="s">
        <v>16</v>
      </c>
      <c r="C21" s="38">
        <v>75.760000000000005</v>
      </c>
      <c r="D21" s="16">
        <v>6493</v>
      </c>
      <c r="E21" s="16">
        <v>6493</v>
      </c>
      <c r="F21" s="16">
        <f>Table13[[#This Row],[New position]]-Table13[[#This Row],[Old position]]</f>
        <v>0</v>
      </c>
      <c r="G21" s="24">
        <v>0.33300000000000002</v>
      </c>
      <c r="H21" s="19">
        <v>481033.87</v>
      </c>
      <c r="I21" s="10"/>
      <c r="K21" s="49"/>
      <c r="L21" s="45"/>
      <c r="M21" s="2"/>
    </row>
    <row r="22" spans="1:16">
      <c r="A22" s="16" t="s">
        <v>45</v>
      </c>
      <c r="B22" s="16" t="s">
        <v>17</v>
      </c>
      <c r="C22" s="38">
        <v>111025</v>
      </c>
      <c r="D22" s="16">
        <v>7</v>
      </c>
      <c r="E22" s="16">
        <v>7</v>
      </c>
      <c r="F22" s="16">
        <f>Table13[[#This Row],[New position]]-Table13[[#This Row],[Old position]]</f>
        <v>0</v>
      </c>
      <c r="G22" s="24">
        <v>0.55600000000000005</v>
      </c>
      <c r="H22" s="19">
        <v>801731.2</v>
      </c>
      <c r="I22" s="10"/>
      <c r="K22" s="49"/>
      <c r="L22" s="45"/>
      <c r="M22" s="2"/>
    </row>
    <row r="23" spans="1:16">
      <c r="A23" s="16" t="s">
        <v>50</v>
      </c>
      <c r="B23" s="16" t="s">
        <v>17</v>
      </c>
      <c r="C23" s="38">
        <v>40200</v>
      </c>
      <c r="D23" s="16">
        <v>19</v>
      </c>
      <c r="E23" s="16">
        <v>20</v>
      </c>
      <c r="F23" s="16">
        <f>Table13[[#This Row],[New position]]-Table13[[#This Row],[Old position]]</f>
        <v>1</v>
      </c>
      <c r="G23" s="24">
        <v>0.55600000000000005</v>
      </c>
      <c r="H23" s="19">
        <v>801731.2</v>
      </c>
      <c r="I23" s="10"/>
      <c r="K23" s="49"/>
      <c r="L23" s="45"/>
      <c r="M23" s="2"/>
    </row>
    <row r="24" spans="1:16">
      <c r="A24" s="16" t="s">
        <v>44</v>
      </c>
      <c r="B24" s="16" t="s">
        <v>17</v>
      </c>
      <c r="C24" s="38">
        <v>156471</v>
      </c>
      <c r="D24" s="16">
        <v>5</v>
      </c>
      <c r="E24" s="16">
        <v>5</v>
      </c>
      <c r="F24" s="16">
        <f>Table13[[#This Row],[New position]]-Table13[[#This Row],[Old position]]</f>
        <v>0</v>
      </c>
      <c r="G24" s="24">
        <v>0.55600000000000005</v>
      </c>
      <c r="H24" s="19">
        <v>801731.2</v>
      </c>
      <c r="I24" s="56"/>
      <c r="K24" s="49"/>
      <c r="L24" s="45"/>
      <c r="M24" s="2"/>
    </row>
    <row r="25" spans="1:16">
      <c r="A25" s="16" t="s">
        <v>43</v>
      </c>
      <c r="B25" s="16" t="s">
        <v>16</v>
      </c>
      <c r="C25" s="38">
        <v>220.5</v>
      </c>
      <c r="D25" s="16">
        <v>2234</v>
      </c>
      <c r="E25" s="16">
        <v>2234</v>
      </c>
      <c r="F25" s="16">
        <f>Table13[[#This Row],[New position]]-Table13[[#This Row],[Old position]]</f>
        <v>0</v>
      </c>
      <c r="G25" s="24">
        <v>0.33300000000000002</v>
      </c>
      <c r="H25" s="19">
        <v>481038.63</v>
      </c>
      <c r="I25" s="10"/>
      <c r="K25" s="49"/>
      <c r="L25" s="45"/>
      <c r="M25" s="2"/>
    </row>
    <row r="26" spans="1:16">
      <c r="A26" s="16" t="s">
        <v>29</v>
      </c>
      <c r="B26" s="16" t="s">
        <v>16</v>
      </c>
      <c r="C26" s="38">
        <v>32.92</v>
      </c>
      <c r="D26" s="16">
        <v>44630</v>
      </c>
      <c r="E26" s="16">
        <v>44630</v>
      </c>
      <c r="F26" s="16">
        <f>Table13[[#This Row],[New position]]-Table13[[#This Row],[Old position]]</f>
        <v>0</v>
      </c>
      <c r="G26" s="24">
        <v>1</v>
      </c>
      <c r="H26" s="19">
        <v>1443116.04</v>
      </c>
      <c r="I26" s="48"/>
      <c r="K26" s="49"/>
      <c r="L26" s="45"/>
      <c r="M26" s="2"/>
    </row>
    <row r="27" spans="1:16">
      <c r="A27" s="16" t="s">
        <v>39</v>
      </c>
      <c r="B27" s="16" t="s">
        <v>16</v>
      </c>
      <c r="C27" s="38">
        <v>32.75</v>
      </c>
      <c r="D27" s="16">
        <v>43336</v>
      </c>
      <c r="E27" s="16">
        <v>43336</v>
      </c>
      <c r="F27" s="16">
        <f>Table13[[#This Row],[New position]]-Table13[[#This Row],[Old position]]</f>
        <v>0</v>
      </c>
      <c r="G27" s="24">
        <v>1</v>
      </c>
      <c r="H27" s="19">
        <v>1443116.04</v>
      </c>
      <c r="I27" s="10"/>
      <c r="K27" s="49"/>
      <c r="L27" s="45"/>
      <c r="M27" s="2"/>
    </row>
    <row r="28" spans="1:16">
      <c r="A28" s="16" t="s">
        <v>48</v>
      </c>
      <c r="B28" s="16" t="s">
        <v>16</v>
      </c>
      <c r="C28" s="38">
        <v>178.35</v>
      </c>
      <c r="D28" s="16">
        <v>2753</v>
      </c>
      <c r="E28" s="16">
        <v>2753</v>
      </c>
      <c r="F28" s="16">
        <f>Table13[[#This Row],[New position]]-Table13[[#This Row],[Old position]]</f>
        <v>0</v>
      </c>
      <c r="G28" s="24">
        <v>0.33300000000000002</v>
      </c>
      <c r="H28" s="19">
        <v>481038.63</v>
      </c>
      <c r="I28" s="10"/>
      <c r="K28" s="49"/>
      <c r="L28" s="45"/>
      <c r="M28" s="2"/>
    </row>
    <row r="29" spans="1:16">
      <c r="A29" s="16" t="s">
        <v>47</v>
      </c>
      <c r="B29" s="16" t="s">
        <v>17</v>
      </c>
      <c r="C29" s="38">
        <v>79875</v>
      </c>
      <c r="D29" s="16">
        <v>10</v>
      </c>
      <c r="E29" s="16">
        <v>10</v>
      </c>
      <c r="F29" s="16">
        <f>Table13[[#This Row],[New position]]-Table13[[#This Row],[Old position]]</f>
        <v>0</v>
      </c>
      <c r="G29" s="24">
        <v>0.55600000000000005</v>
      </c>
      <c r="H29" s="19">
        <v>801731.2</v>
      </c>
      <c r="I29" s="57"/>
      <c r="K29" s="49"/>
      <c r="L29" s="45"/>
      <c r="M29" s="2"/>
    </row>
    <row r="30" spans="1:16">
      <c r="A30" s="16" t="s">
        <v>38</v>
      </c>
      <c r="B30" s="16" t="s">
        <v>16</v>
      </c>
      <c r="C30" s="38">
        <v>419</v>
      </c>
      <c r="D30" s="16">
        <v>1164</v>
      </c>
      <c r="E30" s="16">
        <v>1164</v>
      </c>
      <c r="F30" s="16">
        <f>Table13[[#This Row],[New position]]-Table13[[#This Row],[Old position]]</f>
        <v>0</v>
      </c>
      <c r="G30" s="24">
        <v>0.33300000000000002</v>
      </c>
      <c r="H30" s="19">
        <v>481038.63</v>
      </c>
      <c r="I30" s="44"/>
      <c r="K30" s="49"/>
      <c r="L30" s="45"/>
      <c r="M30" s="2"/>
    </row>
    <row r="31" spans="1:16">
      <c r="A31" s="16" t="s">
        <v>31</v>
      </c>
      <c r="B31" s="16" t="s">
        <v>16</v>
      </c>
      <c r="C31" s="38">
        <v>328.81</v>
      </c>
      <c r="D31" s="16">
        <v>1481</v>
      </c>
      <c r="E31" s="16">
        <v>1481</v>
      </c>
      <c r="F31" s="16">
        <f>Table13[[#This Row],[New position]]-Table13[[#This Row],[Old position]]</f>
        <v>0</v>
      </c>
      <c r="G31" s="24">
        <v>0.33300000000000002</v>
      </c>
      <c r="H31" s="19">
        <v>481038.63</v>
      </c>
      <c r="I31" s="10"/>
      <c r="K31" s="49"/>
      <c r="L31" s="45"/>
      <c r="M31" s="2"/>
    </row>
    <row r="32" spans="1:16">
      <c r="A32" s="16" t="s">
        <v>52</v>
      </c>
      <c r="B32" s="16" t="s">
        <v>16</v>
      </c>
      <c r="C32" s="38">
        <v>94.16</v>
      </c>
      <c r="D32" s="16">
        <v>5296</v>
      </c>
      <c r="E32" s="16">
        <v>5109</v>
      </c>
      <c r="F32" s="16">
        <f>Table13[[#This Row],[New position]]-Table13[[#This Row],[Old position]]</f>
        <v>-187</v>
      </c>
      <c r="G32" s="24">
        <v>0.33300000000000002</v>
      </c>
      <c r="H32" s="19">
        <v>481038.63</v>
      </c>
      <c r="I32" s="10"/>
      <c r="K32" s="49"/>
      <c r="L32" s="45"/>
      <c r="M32" s="2"/>
    </row>
    <row r="33" spans="1:13">
      <c r="A33" s="16" t="s">
        <v>41</v>
      </c>
      <c r="B33" s="16" t="s">
        <v>16</v>
      </c>
      <c r="C33" s="38">
        <v>475.51</v>
      </c>
      <c r="D33" s="16">
        <v>1025</v>
      </c>
      <c r="E33" s="16">
        <v>1025</v>
      </c>
      <c r="F33" s="16">
        <f>Table13[[#This Row],[New position]]-Table13[[#This Row],[Old position]]</f>
        <v>0</v>
      </c>
      <c r="G33" s="24">
        <v>0.33300000000000002</v>
      </c>
      <c r="H33" s="19">
        <v>481038.63</v>
      </c>
      <c r="I33" s="10"/>
      <c r="K33" s="49"/>
      <c r="L33" s="45"/>
      <c r="M33" s="2"/>
    </row>
    <row r="34" spans="1:13">
      <c r="A34" s="16" t="s">
        <v>37</v>
      </c>
      <c r="B34" s="16" t="s">
        <v>16</v>
      </c>
      <c r="C34" s="38">
        <v>120.32</v>
      </c>
      <c r="D34" s="16">
        <v>4074</v>
      </c>
      <c r="E34" s="16">
        <v>4074</v>
      </c>
      <c r="F34" s="16">
        <f>Table13[[#This Row],[New position]]-Table13[[#This Row],[Old position]]</f>
        <v>0</v>
      </c>
      <c r="G34" s="24">
        <v>0.33300000000000002</v>
      </c>
      <c r="H34" s="19">
        <v>481038.63</v>
      </c>
      <c r="I34" s="10"/>
      <c r="K34" s="49"/>
      <c r="L34" s="45"/>
      <c r="M34" s="2"/>
    </row>
    <row r="35" spans="1:13">
      <c r="A35" s="16" t="s">
        <v>13</v>
      </c>
      <c r="B35" s="16" t="s">
        <v>16</v>
      </c>
      <c r="C35" s="38">
        <v>287.56</v>
      </c>
      <c r="D35" s="16">
        <v>122589</v>
      </c>
      <c r="E35" s="16">
        <v>122589</v>
      </c>
      <c r="F35" s="16">
        <f>Table13[[#This Row],[New position]]-Table13[[#This Row],[Old position]]</f>
        <v>0</v>
      </c>
      <c r="G35" s="24">
        <v>24.5</v>
      </c>
      <c r="H35" s="19">
        <v>35356342.979999997</v>
      </c>
      <c r="I35" s="20"/>
      <c r="K35" s="49"/>
      <c r="L35" s="45"/>
      <c r="M35" s="2"/>
    </row>
    <row r="36" spans="1:13">
      <c r="A36" s="16" t="s">
        <v>59</v>
      </c>
      <c r="B36" s="16" t="s">
        <v>17</v>
      </c>
      <c r="C36" s="38">
        <v>21044.79</v>
      </c>
      <c r="D36" s="16">
        <v>38</v>
      </c>
      <c r="E36" s="16">
        <v>38</v>
      </c>
      <c r="F36" s="16">
        <f>Table13[[#This Row],[New position]]-Table13[[#This Row],[Old position]]</f>
        <v>0</v>
      </c>
      <c r="G36" s="24">
        <v>0.55600000000000005</v>
      </c>
      <c r="H36" s="19">
        <v>801731.2</v>
      </c>
      <c r="I36" s="10"/>
      <c r="K36" s="49"/>
      <c r="L36" s="45"/>
      <c r="M36" s="2"/>
    </row>
    <row r="37" spans="1:13">
      <c r="A37" s="16" t="s">
        <v>34</v>
      </c>
      <c r="B37" s="16" t="s">
        <v>16</v>
      </c>
      <c r="C37" s="38">
        <v>148.53</v>
      </c>
      <c r="D37" s="16">
        <v>3327</v>
      </c>
      <c r="E37" s="16">
        <v>3327</v>
      </c>
      <c r="F37" s="16">
        <f>Table13[[#This Row],[New position]]-Table13[[#This Row],[Old position]]</f>
        <v>0</v>
      </c>
      <c r="G37" s="24">
        <v>0.33300000000000002</v>
      </c>
      <c r="H37" s="19">
        <v>481038.63</v>
      </c>
      <c r="I37" s="10"/>
      <c r="K37" s="49"/>
      <c r="L37" s="45"/>
      <c r="M37" s="2"/>
    </row>
    <row r="38" spans="1:13">
      <c r="A38" s="16" t="s">
        <v>49</v>
      </c>
      <c r="B38" s="16" t="s">
        <v>17</v>
      </c>
      <c r="C38" s="38">
        <v>7965</v>
      </c>
      <c r="D38" s="16">
        <v>103</v>
      </c>
      <c r="E38" s="16">
        <v>103</v>
      </c>
      <c r="F38" s="16">
        <f>Table13[[#This Row],[New position]]-Table13[[#This Row],[Old position]]</f>
        <v>0</v>
      </c>
      <c r="G38" s="24">
        <v>0.55600000000000005</v>
      </c>
      <c r="H38" s="19">
        <v>801731.2</v>
      </c>
      <c r="I38" s="10"/>
      <c r="K38" s="49"/>
      <c r="L38" s="45"/>
      <c r="M38" s="2"/>
    </row>
    <row r="39" spans="1:13">
      <c r="A39" s="16" t="s">
        <v>24</v>
      </c>
      <c r="B39" s="16" t="s">
        <v>16</v>
      </c>
      <c r="C39" s="38">
        <v>69.239999999999995</v>
      </c>
      <c r="D39" s="16">
        <v>20678</v>
      </c>
      <c r="E39" s="16">
        <v>20678</v>
      </c>
      <c r="F39" s="16">
        <f>Table13[[#This Row],[New position]]-Table13[[#This Row],[Old position]]</f>
        <v>0</v>
      </c>
      <c r="G39" s="24">
        <v>1</v>
      </c>
      <c r="H39" s="19">
        <v>1443116.04</v>
      </c>
      <c r="I39" s="10"/>
      <c r="K39" s="49"/>
      <c r="L39" s="45"/>
      <c r="M39" s="2"/>
    </row>
    <row r="40" spans="1:13">
      <c r="A40" s="16" t="s">
        <v>54</v>
      </c>
      <c r="B40" s="16" t="s">
        <v>17</v>
      </c>
      <c r="C40" s="38">
        <v>139843.78</v>
      </c>
      <c r="D40" s="16">
        <v>18</v>
      </c>
      <c r="E40" s="16">
        <v>17</v>
      </c>
      <c r="F40" s="16">
        <f>Table13[[#This Row],[New position]]-Table13[[#This Row],[Old position]]</f>
        <v>-1</v>
      </c>
      <c r="G40" s="24">
        <v>1.667</v>
      </c>
      <c r="H40" s="19">
        <v>2405193.4500000002</v>
      </c>
      <c r="I40" s="10"/>
      <c r="K40" s="49"/>
      <c r="L40" s="45"/>
      <c r="M40" s="2"/>
    </row>
    <row r="41" spans="1:13">
      <c r="A41" s="16" t="s">
        <v>51</v>
      </c>
      <c r="B41" s="16" t="s">
        <v>17</v>
      </c>
      <c r="C41" s="38">
        <v>112382.82</v>
      </c>
      <c r="D41" s="16">
        <v>22</v>
      </c>
      <c r="E41" s="16">
        <v>21</v>
      </c>
      <c r="F41" s="16">
        <f>Table13[[#This Row],[New position]]-Table13[[#This Row],[Old position]]</f>
        <v>-1</v>
      </c>
      <c r="G41" s="24">
        <v>1.667</v>
      </c>
      <c r="H41" s="19">
        <v>2405193.4500000002</v>
      </c>
      <c r="I41" s="48"/>
      <c r="K41" s="49"/>
      <c r="L41" s="45"/>
      <c r="M41" s="2"/>
    </row>
    <row r="42" spans="1:13">
      <c r="A42" s="16" t="s">
        <v>58</v>
      </c>
      <c r="B42" s="16" t="s">
        <v>17</v>
      </c>
      <c r="C42" s="38">
        <v>39780</v>
      </c>
      <c r="D42" s="16">
        <v>20</v>
      </c>
      <c r="E42" s="16">
        <v>20</v>
      </c>
      <c r="F42" s="16">
        <f>Table13[[#This Row],[New position]]-Table13[[#This Row],[Old position]]</f>
        <v>0</v>
      </c>
      <c r="G42" s="24">
        <v>0.55600000000000005</v>
      </c>
      <c r="H42" s="19">
        <v>801731.2</v>
      </c>
      <c r="I42" s="10"/>
      <c r="K42" s="49"/>
      <c r="L42" s="45"/>
      <c r="M42" s="2"/>
    </row>
    <row r="43" spans="1:13">
      <c r="A43" s="16" t="s">
        <v>53</v>
      </c>
      <c r="B43" s="16" t="s">
        <v>17</v>
      </c>
      <c r="C43" s="38">
        <v>118890.62</v>
      </c>
      <c r="D43" s="16">
        <v>21</v>
      </c>
      <c r="E43" s="16">
        <v>20</v>
      </c>
      <c r="F43" s="16">
        <f>Table13[[#This Row],[New position]]-Table13[[#This Row],[Old position]]</f>
        <v>-1</v>
      </c>
      <c r="G43" s="24">
        <v>1.667</v>
      </c>
      <c r="H43" s="19">
        <v>2405193.4500000002</v>
      </c>
      <c r="I43" s="53"/>
      <c r="K43" s="49"/>
      <c r="L43" s="45"/>
      <c r="M43" s="2"/>
    </row>
    <row r="44" spans="1:13">
      <c r="A44" s="16" t="s">
        <v>18</v>
      </c>
      <c r="B44" s="16" t="s">
        <v>17</v>
      </c>
      <c r="C44" s="38">
        <v>209851.58</v>
      </c>
      <c r="D44" s="16">
        <v>12</v>
      </c>
      <c r="E44" s="16">
        <v>11</v>
      </c>
      <c r="F44" s="16">
        <f>Table13[[#This Row],[New position]]-Table13[[#This Row],[Old position]]</f>
        <v>-1</v>
      </c>
      <c r="G44" s="24">
        <v>1.667</v>
      </c>
      <c r="H44" s="38">
        <v>2405193.4500000002</v>
      </c>
      <c r="I44" s="10"/>
      <c r="K44" s="49"/>
      <c r="L44" s="45"/>
      <c r="M44" s="2"/>
    </row>
    <row r="45" spans="1:13">
      <c r="A45" s="16"/>
      <c r="B45" s="16"/>
      <c r="C45" s="38"/>
      <c r="D45" s="16"/>
      <c r="E45" s="16"/>
      <c r="F45" s="16"/>
      <c r="G45" s="24">
        <f>100 - SUM(G11:G44)</f>
        <v>52.499000000000002</v>
      </c>
      <c r="H45" s="19"/>
      <c r="I45" s="10"/>
      <c r="K45" s="49"/>
    </row>
    <row r="46" spans="1:13">
      <c r="A46" s="16" t="s">
        <v>25</v>
      </c>
      <c r="B46" s="16"/>
      <c r="C46" s="38"/>
      <c r="D46" s="16">
        <v>0</v>
      </c>
      <c r="E46" s="16">
        <v>0</v>
      </c>
      <c r="F46" s="16">
        <v>0</v>
      </c>
      <c r="G46" s="42"/>
      <c r="H46" s="19"/>
      <c r="I46" s="10"/>
      <c r="K46" s="49"/>
    </row>
    <row r="47" spans="1:13">
      <c r="A47" s="41"/>
      <c r="B47" s="9" t="s">
        <v>28</v>
      </c>
      <c r="D47" s="6"/>
      <c r="E47" s="9" t="s">
        <v>26</v>
      </c>
      <c r="F47" s="1"/>
      <c r="G47" s="40"/>
      <c r="H47" s="3" t="s">
        <v>3</v>
      </c>
      <c r="I47" s="8"/>
      <c r="K47" s="49"/>
    </row>
    <row r="48" spans="1:13">
      <c r="B48" s="9" t="s">
        <v>2</v>
      </c>
      <c r="D48" s="6"/>
      <c r="E48" s="9" t="s">
        <v>27</v>
      </c>
      <c r="F48" s="1"/>
      <c r="G48" s="40"/>
      <c r="H48" s="3" t="s">
        <v>4</v>
      </c>
    </row>
    <row r="49" spans="2:11">
      <c r="B49" s="4"/>
      <c r="C49"/>
      <c r="D49" s="1"/>
      <c r="E49" s="4"/>
      <c r="F49" s="40"/>
      <c r="H49" s="5"/>
      <c r="K49" s="43"/>
    </row>
    <row r="50" spans="2:11">
      <c r="C50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2022-07-04T05:56:24Z</cp:lastPrinted>
  <dcterms:created xsi:type="dcterms:W3CDTF">2020-06-30T03:42:56Z</dcterms:created>
  <dcterms:modified xsi:type="dcterms:W3CDTF">2022-07-12T11:06:52Z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