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5" documentId="14_{70E2FA33-5802-4D4E-9F86-F154ECB4D16D}" xr6:coauthVersionLast="47" xr6:coauthVersionMax="47" xr10:uidLastSave="{825BC03E-8DFF-435B-BA05-916DFF316DB4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66" i="1"/>
  <c r="F60" i="1" l="1"/>
  <c r="F59" i="1"/>
  <c r="F58" i="1"/>
  <c r="F57" i="1"/>
  <c r="F56" i="1"/>
  <c r="F55" i="1"/>
  <c r="F54" i="1"/>
  <c r="F53" i="1"/>
  <c r="F52" i="1"/>
  <c r="F51" i="1"/>
  <c r="F64" i="1"/>
  <c r="F63" i="1"/>
  <c r="F62" i="1"/>
  <c r="F61" i="1"/>
  <c r="F65" i="1" l="1"/>
  <c r="F50" i="1"/>
  <c r="F49" i="1"/>
  <c r="F48" i="1"/>
  <c r="F47" i="1" l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<sst xmlns="http://schemas.openxmlformats.org/spreadsheetml/2006/main" count="134" uniqueCount="81">
  <si>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</si>
  <si>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</si>
  <si>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</si>
  <si>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</si>
  <si>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</si>
  <si>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</si>
  <si>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</si>
  <si>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</si>
  <si>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</si>
  <si>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</si>
  <si>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</si>
  <si>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</si>
  <si>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</si>
  <si>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</si>
  <si>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</si>
  <si>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</si>
  <si>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</si>
  <si>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</si>
  <si>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</si>
  <si>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</si>
  <si>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</si>
  <si>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</si>
  <si>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</si>
  <si>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</si>
  <si>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</si>
  <si>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</si>
  <si>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</si>
  <si>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</si>
  <si>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</si>
  <si>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</si>
  <si>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</si>
  <si>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</si>
  <si>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</si>
  <si>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</si>
  <si>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</si>
  <si>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</si>
  <si>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</si>
  <si>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</si>
  <si>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</si>
  <si>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</si>
  <si>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</si>
  <si>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</si>
  <si>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</si>
  <si>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</si>
  <si>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</si>
  <si>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TSR20</t>
  </si>
  <si>
    <t>ZF</t>
  </si>
  <si>
    <t>MRK</t>
  </si>
  <si>
    <t>ZN</t>
  </si>
  <si>
    <t>ZB</t>
  </si>
  <si>
    <t>3KTB</t>
  </si>
  <si>
    <t>GIS</t>
  </si>
  <si>
    <t>SHYD</t>
  </si>
  <si>
    <t>FMB</t>
  </si>
  <si>
    <t>TN</t>
  </si>
  <si>
    <t>FLKTB</t>
  </si>
  <si>
    <t>RB</t>
  </si>
  <si>
    <t>NG</t>
  </si>
  <si>
    <t>CT</t>
  </si>
  <si>
    <t>HG</t>
  </si>
  <si>
    <t>SI</t>
  </si>
  <si>
    <t>ZSLME</t>
  </si>
  <si>
    <t>DA</t>
  </si>
  <si>
    <t>IGLB</t>
  </si>
  <si>
    <t>HUM</t>
  </si>
  <si>
    <t>DLTR</t>
  </si>
  <si>
    <t>GBL</t>
  </si>
  <si>
    <t>ZC</t>
  </si>
  <si>
    <t>CC</t>
  </si>
  <si>
    <t>CGB</t>
  </si>
  <si>
    <t>OAT</t>
  </si>
  <si>
    <t>K</t>
  </si>
  <si>
    <t>ADM</t>
  </si>
  <si>
    <t>GBM</t>
  </si>
  <si>
    <t>GBX</t>
  </si>
  <si>
    <t>PA</t>
  </si>
  <si>
    <t>HE</t>
  </si>
  <si>
    <t>LE</t>
  </si>
  <si>
    <t>ZS</t>
  </si>
  <si>
    <t>ZM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</si>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</sst>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6</xdr:row>
      <xdr:rowOff>106518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6" totalsRowShown="0" headerRowDxfId="13" dataDxfId="11" headerRowBorderDxfId="12" tableBorderDxfId="10" totalsRowBorderDxfId="9">
  <autoFilter ref="A10:I66" xr:uid="{00000000-0009-0000-0100-000001000000}"/>
  <sortState xmlns:xlrd2="http://schemas.microsoft.com/office/spreadsheetml/2017/richdata2" ref="A11:I66">
    <sortCondition ref="A10:A6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1"/>
  <sheetViews>
    <sheetView tabSelected="1" zoomScale="96" zoomScaleNormal="96" workbookViewId="0">
      <selection activeCell="C50" sqref="C50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44774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3.3259845432336475</v>
      </c>
      <c r="D2"/>
      <c r="E2" s="52"/>
      <c r="F2" s="32"/>
      <c r="H2" s="47"/>
    </row>
    <row r="3" spans="1:13" s="26" customFormat="1" ht="15" customHeight="1">
      <c r="A3" s="59" t="s">
        <v>12</v>
      </c>
      <c r="B3" s="59"/>
      <c r="C3" s="37">
        <f>(C8-SUM(H31:H45))/C7</f>
        <v>1.3969132432147755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41638334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41638334</v>
      </c>
      <c r="D7" s="46"/>
      <c r="E7" s="35"/>
      <c r="F7" s="35"/>
      <c r="G7" s="39"/>
    </row>
    <row r="8" spans="1:13" s="26" customFormat="1" ht="14.25" customHeight="1">
      <c r="A8" s="59" t="s">
        <v>6</v>
      </c>
      <c r="B8" s="59"/>
      <c r="C8" s="22" cm="1">
        <f t="array" ref="C8">SUM(ABS(Table1[Target allocation ($)]))</f>
        <v>138488455.29000005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46.49</v>
      </c>
      <c r="D11" s="16">
        <v>10060</v>
      </c>
      <c r="E11" s="16">
        <v>10060</v>
      </c>
      <c r="F11" s="16">
        <f>Table1[[#This Row],[New position]]-Table1[[#This Row],[Old position]]</f>
        <v>0</v>
      </c>
      <c r="G11" s="24">
        <v>0.33300000000000002</v>
      </c>
      <c r="H11" s="19">
        <v>461628.2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341.58</v>
      </c>
      <c r="D12" s="16">
        <v>1324</v>
      </c>
      <c r="E12" s="16">
        <v>1324</v>
      </c>
      <c r="F12" s="16">
        <f>Table1[[#This Row],[New position]]-Table1[[#This Row],[Old position]]</f>
        <v>0</v>
      </c>
      <c r="G12" s="24">
        <v>0.33300000000000002</v>
      </c>
      <c r="H12" s="19">
        <v>461628.2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143</v>
      </c>
      <c r="D13" s="16">
        <v>3083</v>
      </c>
      <c r="E13" s="16">
        <v>0</v>
      </c>
      <c r="F13" s="16">
        <f>Table1[[#This Row],[New position]]-Table1[[#This Row],[Old position]]</f>
        <v>-3083</v>
      </c>
      <c r="G13" s="24">
        <v>0</v>
      </c>
      <c r="H13" s="19">
        <v>0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99.27</v>
      </c>
      <c r="D14" s="16">
        <v>4682</v>
      </c>
      <c r="E14" s="16">
        <v>4682</v>
      </c>
      <c r="F14" s="16">
        <f>Table1[[#This Row],[New position]]-Table1[[#This Row],[Old position]]</f>
        <v>0</v>
      </c>
      <c r="G14" s="24">
        <v>0.33300000000000002</v>
      </c>
      <c r="H14" s="19">
        <v>461628.2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165.8</v>
      </c>
      <c r="D15" s="16">
        <v>2810</v>
      </c>
      <c r="E15" s="16">
        <v>2810</v>
      </c>
      <c r="F15" s="16">
        <f>Table1[[#This Row],[New position]]-Table1[[#This Row],[Old position]]</f>
        <v>0</v>
      </c>
      <c r="G15" s="24">
        <v>0.33300000000000002</v>
      </c>
      <c r="H15" s="19">
        <v>461628.2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73.849999999999994</v>
      </c>
      <c r="D16" s="16">
        <v>6033</v>
      </c>
      <c r="E16" s="16">
        <v>6251</v>
      </c>
      <c r="F16" s="16">
        <f>Table1[[#This Row],[New position]]-Table1[[#This Row],[Old position]]</f>
        <v>218</v>
      </c>
      <c r="G16" s="55">
        <v>0.33300000000000002</v>
      </c>
      <c r="H16" s="19">
        <v>461628.2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98.56</v>
      </c>
      <c r="D17" s="16">
        <v>4642</v>
      </c>
      <c r="E17" s="16">
        <v>4642</v>
      </c>
      <c r="F17" s="16">
        <f>Table1[[#This Row],[New position]]-Table1[[#This Row],[Old position]]</f>
        <v>0</v>
      </c>
      <c r="G17" s="24">
        <v>0.33300000000000002</v>
      </c>
      <c r="H17" s="19">
        <v>461628.2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415</v>
      </c>
      <c r="D18" s="16">
        <v>1129</v>
      </c>
      <c r="E18" s="16">
        <v>1129</v>
      </c>
      <c r="F18" s="16">
        <f>Table1[[#This Row],[New position]]-Table1[[#This Row],[Old position]]</f>
        <v>0</v>
      </c>
      <c r="G18" s="24">
        <v>0.33300000000000002</v>
      </c>
      <c r="H18" s="19">
        <v>461628.2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478.9</v>
      </c>
      <c r="D19" s="16">
        <v>1008</v>
      </c>
      <c r="E19" s="16">
        <v>964</v>
      </c>
      <c r="F19" s="16">
        <f>Table1[[#This Row],[New position]]-Table1[[#This Row],[Old position]]</f>
        <v>-44</v>
      </c>
      <c r="G19" s="24">
        <v>0.33300000000000002</v>
      </c>
      <c r="H19" s="19">
        <v>461628.2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227.96</v>
      </c>
      <c r="D20" s="16">
        <v>2060</v>
      </c>
      <c r="E20" s="16">
        <v>2060</v>
      </c>
      <c r="F20" s="16">
        <f>Table1[[#This Row],[New position]]-Table1[[#This Row],[Old position]]</f>
        <v>0</v>
      </c>
      <c r="G20" s="24">
        <v>0.33300000000000002</v>
      </c>
      <c r="H20" s="19">
        <v>461628.2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247.47</v>
      </c>
      <c r="D21" s="16">
        <v>1852</v>
      </c>
      <c r="E21" s="16">
        <v>1852</v>
      </c>
      <c r="F21" s="16">
        <f>Table1[[#This Row],[New position]]-Table1[[#This Row],[Old position]]</f>
        <v>0</v>
      </c>
      <c r="G21" s="24">
        <v>0.33300000000000002</v>
      </c>
      <c r="H21" s="19">
        <v>461628.2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89.31</v>
      </c>
      <c r="D22" s="16">
        <v>5097</v>
      </c>
      <c r="E22" s="16">
        <v>5097</v>
      </c>
      <c r="F22" s="16">
        <f>Table1[[#This Row],[New position]]-Table1[[#This Row],[Old position]]</f>
        <v>0</v>
      </c>
      <c r="G22" s="24">
        <v>0.33300000000000002</v>
      </c>
      <c r="H22" s="19">
        <v>461628.2</v>
      </c>
      <c r="I22" s="10"/>
      <c r="K22" s="49"/>
      <c r="L22" s="45"/>
      <c r="M22" s="2"/>
    </row>
    <row r="23" spans="1:16">
      <c r="A23" s="16" t="s">
        <v>51</v>
      </c>
      <c r="B23" s="16" t="s">
        <v>16</v>
      </c>
      <c r="C23" s="38">
        <v>74.849999999999994</v>
      </c>
      <c r="D23" s="16">
        <v>6092</v>
      </c>
      <c r="E23" s="16">
        <v>0</v>
      </c>
      <c r="F23" s="16">
        <f>Table1[[#This Row],[New position]]-Table1[[#This Row],[Old position]]</f>
        <v>-6092</v>
      </c>
      <c r="G23" s="24">
        <v>0</v>
      </c>
      <c r="H23" s="19">
        <v>0</v>
      </c>
      <c r="I23" s="10"/>
      <c r="K23" s="49"/>
      <c r="L23" s="45"/>
      <c r="M23" s="2"/>
    </row>
    <row r="24" spans="1:16">
      <c r="A24" s="16" t="s">
        <v>64</v>
      </c>
      <c r="B24" s="16" t="s">
        <v>16</v>
      </c>
      <c r="C24" s="38">
        <v>482</v>
      </c>
      <c r="D24" s="16">
        <v>940</v>
      </c>
      <c r="E24" s="16">
        <v>940</v>
      </c>
      <c r="F24" s="16">
        <f>Table1[[#This Row],[New position]]-Table1[[#This Row],[Old position]]</f>
        <v>0</v>
      </c>
      <c r="G24" s="24">
        <v>0.33300000000000002</v>
      </c>
      <c r="H24" s="19">
        <v>461623.63</v>
      </c>
      <c r="I24" s="10"/>
      <c r="K24" s="49"/>
      <c r="L24" s="45"/>
      <c r="M24" s="2"/>
    </row>
    <row r="25" spans="1:16">
      <c r="A25" s="16" t="s">
        <v>65</v>
      </c>
      <c r="B25" s="16" t="s">
        <v>16</v>
      </c>
      <c r="C25" s="38">
        <v>165.36</v>
      </c>
      <c r="D25" s="16">
        <v>2824</v>
      </c>
      <c r="E25" s="16">
        <v>2824</v>
      </c>
      <c r="F25" s="16">
        <f>Table1[[#This Row],[New position]]-Table1[[#This Row],[Old position]]</f>
        <v>0</v>
      </c>
      <c r="G25" s="24">
        <v>0.33300000000000002</v>
      </c>
      <c r="H25" s="19">
        <v>461623.63</v>
      </c>
      <c r="I25" s="10"/>
      <c r="K25" s="49"/>
      <c r="L25" s="45"/>
      <c r="M25" s="2"/>
    </row>
    <row r="26" spans="1:16">
      <c r="A26" s="16" t="s">
        <v>71</v>
      </c>
      <c r="B26" s="16" t="s">
        <v>16</v>
      </c>
      <c r="C26" s="38">
        <v>73.92</v>
      </c>
      <c r="D26" s="16">
        <v>0</v>
      </c>
      <c r="E26" s="16">
        <v>6245</v>
      </c>
      <c r="F26" s="16">
        <f>Table1[[#This Row],[New position]]-Table1[[#This Row],[Old position]]</f>
        <v>6245</v>
      </c>
      <c r="G26" s="24">
        <v>0.33300000000000002</v>
      </c>
      <c r="H26" s="19">
        <v>461623.63</v>
      </c>
      <c r="I26" s="20"/>
      <c r="K26" s="49"/>
      <c r="L26" s="45"/>
      <c r="M26" s="2"/>
    </row>
    <row r="27" spans="1:16">
      <c r="A27" s="16" t="s">
        <v>72</v>
      </c>
      <c r="B27" s="16" t="s">
        <v>16</v>
      </c>
      <c r="C27" s="38">
        <v>82.77</v>
      </c>
      <c r="D27" s="16">
        <v>0</v>
      </c>
      <c r="E27" s="16">
        <v>5577</v>
      </c>
      <c r="F27" s="16">
        <f>Table1[[#This Row],[New position]]-Table1[[#This Row],[Old position]]</f>
        <v>5577</v>
      </c>
      <c r="G27" s="24">
        <v>0.33300000000000002</v>
      </c>
      <c r="H27" s="19">
        <v>461623.63</v>
      </c>
      <c r="I27" s="10"/>
      <c r="K27" s="49"/>
      <c r="L27" s="45"/>
      <c r="M27" s="2"/>
    </row>
    <row r="28" spans="1:16">
      <c r="A28" s="16" t="s">
        <v>13</v>
      </c>
      <c r="B28" s="16" t="s">
        <v>16</v>
      </c>
      <c r="C28" s="38">
        <v>315.25</v>
      </c>
      <c r="D28" s="16">
        <v>131901</v>
      </c>
      <c r="E28" s="16">
        <v>131901</v>
      </c>
      <c r="F28" s="16">
        <f>Table1[[#This Row],[New position]]-Table1[[#This Row],[Old position]]</f>
        <v>0</v>
      </c>
      <c r="G28" s="24">
        <v>30</v>
      </c>
      <c r="H28" s="19">
        <v>41546542.289999999</v>
      </c>
      <c r="I28" s="10"/>
      <c r="K28" s="49"/>
      <c r="L28" s="45"/>
      <c r="M28" s="2"/>
    </row>
    <row r="29" spans="1:16">
      <c r="A29" s="16" t="s">
        <v>23</v>
      </c>
      <c r="B29" s="16" t="s">
        <v>16</v>
      </c>
      <c r="C29" s="38">
        <v>78.14</v>
      </c>
      <c r="D29" s="16">
        <v>17853</v>
      </c>
      <c r="E29" s="16">
        <v>17853</v>
      </c>
      <c r="F29" s="16">
        <f>Table1[[#This Row],[New position]]-Table1[[#This Row],[Old position]]</f>
        <v>0</v>
      </c>
      <c r="G29" s="24">
        <v>1</v>
      </c>
      <c r="H29" s="38">
        <v>1384884.74</v>
      </c>
      <c r="I29" s="10"/>
      <c r="K29" s="49"/>
      <c r="L29" s="45"/>
      <c r="M29" s="2"/>
    </row>
    <row r="30" spans="1:16">
      <c r="A30" s="16" t="s">
        <v>37</v>
      </c>
      <c r="B30" s="16" t="s">
        <v>16</v>
      </c>
      <c r="C30" s="38">
        <v>36.25</v>
      </c>
      <c r="D30" s="16">
        <v>39767</v>
      </c>
      <c r="E30" s="16">
        <v>38204</v>
      </c>
      <c r="F30" s="16">
        <f>Table1[[#This Row],[New position]]-Table1[[#This Row],[Old position]]</f>
        <v>-1563</v>
      </c>
      <c r="G30" s="24">
        <v>1</v>
      </c>
      <c r="H30" s="19">
        <v>1384884.74</v>
      </c>
      <c r="I30" s="48"/>
      <c r="K30" s="49"/>
      <c r="L30" s="45"/>
      <c r="M30" s="2"/>
    </row>
    <row r="31" spans="1:16">
      <c r="A31" s="16" t="s">
        <v>52</v>
      </c>
      <c r="B31" s="16" t="s">
        <v>16</v>
      </c>
      <c r="C31" s="38">
        <v>23.1</v>
      </c>
      <c r="D31" s="16">
        <v>278125</v>
      </c>
      <c r="E31" s="16">
        <v>278125</v>
      </c>
      <c r="F31" s="16">
        <f>Table1[[#This Row],[New position]]-Table1[[#This Row],[Old position]]</f>
        <v>0</v>
      </c>
      <c r="G31" s="24">
        <v>4.75</v>
      </c>
      <c r="H31" s="19">
        <v>6578202.5300000003</v>
      </c>
      <c r="I31" s="53"/>
      <c r="K31" s="49"/>
      <c r="L31" s="45"/>
      <c r="M31" s="2"/>
    </row>
    <row r="32" spans="1:16">
      <c r="A32" s="16" t="s">
        <v>53</v>
      </c>
      <c r="B32" s="16" t="s">
        <v>16</v>
      </c>
      <c r="C32" s="38">
        <v>51.77</v>
      </c>
      <c r="D32" s="16">
        <v>124494</v>
      </c>
      <c r="E32" s="16">
        <v>124494</v>
      </c>
      <c r="F32" s="16">
        <f>Table1[[#This Row],[New position]]-Table1[[#This Row],[Old position]]</f>
        <v>0</v>
      </c>
      <c r="G32" s="24">
        <v>4.75</v>
      </c>
      <c r="H32" s="19">
        <v>6578202.5300000003</v>
      </c>
      <c r="I32" s="10"/>
      <c r="K32" s="49"/>
      <c r="L32" s="45"/>
      <c r="M32" s="2"/>
    </row>
    <row r="33" spans="1:13">
      <c r="A33" s="16" t="s">
        <v>46</v>
      </c>
      <c r="B33" s="16" t="s">
        <v>17</v>
      </c>
      <c r="C33" s="38">
        <v>113867.19</v>
      </c>
      <c r="D33" s="16">
        <v>58</v>
      </c>
      <c r="E33" s="16">
        <v>0</v>
      </c>
      <c r="F33" s="16">
        <f>Table1[[#This Row],[New position]]-Table1[[#This Row],[Old position]]</f>
        <v>-58</v>
      </c>
      <c r="G33" s="24">
        <v>0</v>
      </c>
      <c r="H33" s="19">
        <v>0</v>
      </c>
      <c r="I33" s="10"/>
      <c r="K33" s="49"/>
      <c r="L33" s="45"/>
      <c r="M33" s="2"/>
    </row>
    <row r="34" spans="1:13">
      <c r="A34" s="16" t="s">
        <v>48</v>
      </c>
      <c r="B34" s="16" t="s">
        <v>17</v>
      </c>
      <c r="C34" s="38">
        <v>121250</v>
      </c>
      <c r="D34" s="16">
        <v>55</v>
      </c>
      <c r="E34" s="16">
        <v>55</v>
      </c>
      <c r="F34" s="16">
        <f>Table1[[#This Row],[New position]]-Table1[[#This Row],[Old position]]</f>
        <v>0</v>
      </c>
      <c r="G34" s="24">
        <v>4.75</v>
      </c>
      <c r="H34" s="19">
        <v>6578202.5300000003</v>
      </c>
      <c r="I34" s="10"/>
      <c r="K34" s="49"/>
      <c r="L34" s="45"/>
      <c r="M34" s="2"/>
    </row>
    <row r="35" spans="1:13">
      <c r="A35" s="16" t="s">
        <v>54</v>
      </c>
      <c r="B35" s="16" t="s">
        <v>17</v>
      </c>
      <c r="C35" s="38">
        <v>131250</v>
      </c>
      <c r="D35" s="16">
        <v>49</v>
      </c>
      <c r="E35" s="16">
        <v>49</v>
      </c>
      <c r="F35" s="16">
        <f>Table1[[#This Row],[New position]]-Table1[[#This Row],[Old position]]</f>
        <v>0</v>
      </c>
      <c r="G35" s="24">
        <v>4.75</v>
      </c>
      <c r="H35" s="19">
        <v>6578202.5300000003</v>
      </c>
      <c r="I35" s="48"/>
      <c r="K35" s="49"/>
      <c r="L35" s="45"/>
      <c r="M35" s="2"/>
    </row>
    <row r="36" spans="1:13">
      <c r="A36" s="16" t="s">
        <v>49</v>
      </c>
      <c r="B36" s="16" t="s">
        <v>17</v>
      </c>
      <c r="C36" s="38">
        <v>143687.51</v>
      </c>
      <c r="D36" s="16">
        <v>45</v>
      </c>
      <c r="E36" s="16">
        <v>45</v>
      </c>
      <c r="F36" s="16">
        <f>Table1[[#This Row],[New position]]-Table1[[#This Row],[Old position]]</f>
        <v>0</v>
      </c>
      <c r="G36" s="24">
        <v>4.75</v>
      </c>
      <c r="H36" s="19">
        <v>6578202.5300000003</v>
      </c>
      <c r="I36" s="53"/>
      <c r="K36" s="49"/>
      <c r="L36" s="45"/>
      <c r="M36" s="2"/>
    </row>
    <row r="37" spans="1:13">
      <c r="A37" s="16" t="s">
        <v>69</v>
      </c>
      <c r="B37" s="16" t="s">
        <v>17</v>
      </c>
      <c r="C37" s="38">
        <v>101869.84</v>
      </c>
      <c r="D37" s="16">
        <v>64</v>
      </c>
      <c r="E37" s="16">
        <v>64</v>
      </c>
      <c r="F37" s="16">
        <f>Table1[[#This Row],[New position]]-Table1[[#This Row],[Old position]]</f>
        <v>0</v>
      </c>
      <c r="G37" s="24">
        <v>4.75</v>
      </c>
      <c r="H37" s="19">
        <v>6578202.5300000003</v>
      </c>
      <c r="I37" s="10"/>
      <c r="K37" s="49"/>
      <c r="L37" s="45"/>
      <c r="M37" s="2"/>
    </row>
    <row r="38" spans="1:13">
      <c r="A38" s="16" t="s">
        <v>73</v>
      </c>
      <c r="B38" s="16" t="s">
        <v>17</v>
      </c>
      <c r="C38" s="38">
        <v>130997.648</v>
      </c>
      <c r="D38" s="16">
        <v>0</v>
      </c>
      <c r="E38" s="16">
        <v>50</v>
      </c>
      <c r="F38" s="16">
        <f>Table1[[#This Row],[New position]]-Table1[[#This Row],[Old position]]</f>
        <v>50</v>
      </c>
      <c r="G38" s="24">
        <v>4.75</v>
      </c>
      <c r="H38" s="19">
        <v>6578202.5300000003</v>
      </c>
      <c r="I38" s="10"/>
      <c r="K38" s="49"/>
      <c r="L38" s="45"/>
      <c r="M38" s="2"/>
    </row>
    <row r="39" spans="1:13">
      <c r="A39" s="16" t="s">
        <v>66</v>
      </c>
      <c r="B39" s="16" t="s">
        <v>17</v>
      </c>
      <c r="C39" s="38">
        <v>161341.42000000001</v>
      </c>
      <c r="D39" s="16">
        <v>40</v>
      </c>
      <c r="E39" s="16">
        <v>40</v>
      </c>
      <c r="F39" s="16">
        <f>Table1[[#This Row],[New position]]-Table1[[#This Row],[Old position]]</f>
        <v>0</v>
      </c>
      <c r="G39" s="24">
        <v>4.75</v>
      </c>
      <c r="H39" s="19">
        <v>6578202.5300000003</v>
      </c>
      <c r="I39" s="56"/>
      <c r="K39" s="49"/>
      <c r="L39" s="45"/>
      <c r="M39" s="2"/>
    </row>
    <row r="40" spans="1:13">
      <c r="A40" s="16" t="s">
        <v>74</v>
      </c>
      <c r="B40" s="16" t="s">
        <v>17</v>
      </c>
      <c r="C40" s="38">
        <v>188731.32</v>
      </c>
      <c r="D40" s="16">
        <v>0</v>
      </c>
      <c r="E40" s="16">
        <v>35</v>
      </c>
      <c r="F40" s="16">
        <f>Table1[[#This Row],[New position]]-Table1[[#This Row],[Old position]]</f>
        <v>35</v>
      </c>
      <c r="G40" s="24">
        <v>4.75</v>
      </c>
      <c r="H40" s="19">
        <v>6578202.5300000003</v>
      </c>
      <c r="I40" s="57"/>
      <c r="K40" s="49"/>
      <c r="L40" s="45"/>
      <c r="M40" s="2"/>
    </row>
    <row r="41" spans="1:13">
      <c r="A41" s="16" t="s">
        <v>70</v>
      </c>
      <c r="B41" s="16" t="s">
        <v>17</v>
      </c>
      <c r="C41" s="38">
        <v>149855.76999999999</v>
      </c>
      <c r="D41" s="16">
        <v>44</v>
      </c>
      <c r="E41" s="16">
        <v>44</v>
      </c>
      <c r="F41" s="16">
        <f>Table1[[#This Row],[New position]]-Table1[[#This Row],[Old position]]</f>
        <v>0</v>
      </c>
      <c r="G41" s="24">
        <v>4.75</v>
      </c>
      <c r="H41" s="19">
        <v>6578202.5300000003</v>
      </c>
      <c r="I41" s="20"/>
      <c r="K41" s="49"/>
      <c r="L41" s="45"/>
      <c r="M41" s="2"/>
    </row>
    <row r="42" spans="1:13">
      <c r="A42" s="16" t="s">
        <v>50</v>
      </c>
      <c r="B42" s="16" t="s">
        <v>17</v>
      </c>
      <c r="C42" s="38">
        <v>80847.360000000001</v>
      </c>
      <c r="D42" s="16">
        <v>80</v>
      </c>
      <c r="E42" s="16">
        <v>0</v>
      </c>
      <c r="F42" s="16">
        <f>Table1[[#This Row],[New position]]-Table1[[#This Row],[Old position]]</f>
        <v>-80</v>
      </c>
      <c r="G42" s="24">
        <v>0</v>
      </c>
      <c r="H42" s="19">
        <v>0</v>
      </c>
      <c r="I42" s="10"/>
      <c r="K42" s="49"/>
      <c r="L42" s="45"/>
      <c r="M42" s="2"/>
    </row>
    <row r="43" spans="1:13">
      <c r="A43" s="16" t="s">
        <v>55</v>
      </c>
      <c r="B43" s="16" t="s">
        <v>17</v>
      </c>
      <c r="C43" s="38">
        <v>88458.25</v>
      </c>
      <c r="D43" s="16">
        <v>73</v>
      </c>
      <c r="E43" s="16">
        <v>73</v>
      </c>
      <c r="F43" s="16">
        <f>Table1[[#This Row],[New position]]-Table1[[#This Row],[Old position]]</f>
        <v>0</v>
      </c>
      <c r="G43" s="24">
        <v>4.75</v>
      </c>
      <c r="H43" s="19">
        <v>6578202.5300000003</v>
      </c>
      <c r="I43" s="10"/>
      <c r="K43" s="49"/>
      <c r="L43" s="45"/>
      <c r="M43" s="2"/>
    </row>
    <row r="44" spans="1:13">
      <c r="A44" s="16" t="s">
        <v>63</v>
      </c>
      <c r="B44" s="16" t="s">
        <v>16</v>
      </c>
      <c r="C44" s="38">
        <v>55.89</v>
      </c>
      <c r="D44" s="16">
        <v>115974</v>
      </c>
      <c r="E44" s="16">
        <v>115974</v>
      </c>
      <c r="F44" s="16">
        <f>Table1[[#This Row],[New position]]-Table1[[#This Row],[Old position]]</f>
        <v>0</v>
      </c>
      <c r="G44" s="24">
        <v>4.75</v>
      </c>
      <c r="H44" s="38">
        <v>6578202.5300000003</v>
      </c>
      <c r="I44" s="10"/>
      <c r="K44" s="49"/>
      <c r="L44" s="45"/>
      <c r="M44" s="2"/>
    </row>
    <row r="45" spans="1:13">
      <c r="A45" s="16" t="s">
        <v>28</v>
      </c>
      <c r="B45" s="16" t="s">
        <v>16</v>
      </c>
      <c r="C45" s="38">
        <v>33.65</v>
      </c>
      <c r="D45" s="16">
        <v>40629</v>
      </c>
      <c r="E45" s="16">
        <v>40629</v>
      </c>
      <c r="F45" s="16">
        <f>Table1[[#This Row],[New position]]-Table1[[#This Row],[Old position]]</f>
        <v>0</v>
      </c>
      <c r="G45" s="24">
        <v>1</v>
      </c>
      <c r="H45" s="19">
        <v>1384884.74</v>
      </c>
      <c r="I45" s="48"/>
      <c r="K45" s="49"/>
      <c r="L45" s="45"/>
      <c r="M45" s="2"/>
    </row>
    <row r="46" spans="1:13">
      <c r="A46" s="16" t="s">
        <v>43</v>
      </c>
      <c r="B46" s="16" t="s">
        <v>17</v>
      </c>
      <c r="C46" s="38">
        <v>105975</v>
      </c>
      <c r="D46" s="16">
        <v>3</v>
      </c>
      <c r="E46" s="16">
        <v>7</v>
      </c>
      <c r="F46" s="16">
        <f>Table1[[#This Row],[New position]]-Table1[[#This Row],[Old position]]</f>
        <v>4</v>
      </c>
      <c r="G46" s="24">
        <v>0.5</v>
      </c>
      <c r="H46" s="19">
        <v>692442.37</v>
      </c>
      <c r="I46" s="53"/>
      <c r="K46" s="49"/>
      <c r="L46" s="45"/>
      <c r="M46" s="2"/>
    </row>
    <row r="47" spans="1:13">
      <c r="A47" s="16" t="s">
        <v>40</v>
      </c>
      <c r="B47" s="16" t="s">
        <v>17</v>
      </c>
      <c r="C47" s="38">
        <v>102470</v>
      </c>
      <c r="D47" s="16">
        <v>3</v>
      </c>
      <c r="E47" s="16">
        <v>7</v>
      </c>
      <c r="F47" s="16">
        <f>Table1[[#This Row],[New position]]-Table1[[#This Row],[Old position]]</f>
        <v>4</v>
      </c>
      <c r="G47" s="24">
        <v>0.5</v>
      </c>
      <c r="H47" s="19">
        <v>692442.37</v>
      </c>
      <c r="I47" s="10"/>
      <c r="K47" s="49"/>
      <c r="L47" s="45"/>
      <c r="M47" s="2"/>
    </row>
    <row r="48" spans="1:13">
      <c r="A48" s="16" t="s">
        <v>42</v>
      </c>
      <c r="B48" s="16" t="s">
        <v>17</v>
      </c>
      <c r="C48" s="38">
        <v>147239.5</v>
      </c>
      <c r="D48" s="16">
        <v>2</v>
      </c>
      <c r="E48" s="16">
        <v>5</v>
      </c>
      <c r="F48" s="16">
        <f>Table1[[#This Row],[New position]]-Table1[[#This Row],[Old position]]</f>
        <v>3</v>
      </c>
      <c r="G48" s="24">
        <v>0.5</v>
      </c>
      <c r="H48" s="19">
        <v>692442.37</v>
      </c>
      <c r="I48" s="10"/>
      <c r="K48" s="49"/>
      <c r="L48" s="45"/>
      <c r="M48" s="2"/>
    </row>
    <row r="49" spans="1:13">
      <c r="A49" s="16" t="s">
        <v>57</v>
      </c>
      <c r="B49" s="16" t="s">
        <v>17</v>
      </c>
      <c r="C49" s="38">
        <v>79870</v>
      </c>
      <c r="D49" s="16">
        <v>4</v>
      </c>
      <c r="E49" s="16">
        <v>9</v>
      </c>
      <c r="F49" s="16">
        <f>Table1[[#This Row],[New position]]-Table1[[#This Row],[Old position]]</f>
        <v>5</v>
      </c>
      <c r="G49" s="24">
        <v>0.5</v>
      </c>
      <c r="H49" s="19">
        <v>692442.37</v>
      </c>
      <c r="I49" s="10"/>
      <c r="K49" s="49"/>
      <c r="L49" s="45"/>
      <c r="M49" s="2"/>
    </row>
    <row r="50" spans="1:13">
      <c r="A50" s="16" t="s">
        <v>75</v>
      </c>
      <c r="B50" s="16" t="s">
        <v>17</v>
      </c>
      <c r="C50" s="38">
        <v>217250</v>
      </c>
      <c r="D50" s="16">
        <v>0</v>
      </c>
      <c r="E50" s="16">
        <v>3</v>
      </c>
      <c r="F50" s="16">
        <f>Table1[[#This Row],[New position]]-Table1[[#This Row],[Old position]]</f>
        <v>3</v>
      </c>
      <c r="G50" s="24">
        <v>0.5</v>
      </c>
      <c r="H50" s="19">
        <v>692442.37</v>
      </c>
      <c r="I50" s="48"/>
      <c r="K50" s="49"/>
      <c r="L50" s="45"/>
      <c r="M50" s="2"/>
    </row>
    <row r="51" spans="1:13">
      <c r="A51" s="16" t="s">
        <v>76</v>
      </c>
      <c r="B51" s="16" t="s">
        <v>17</v>
      </c>
      <c r="C51" s="38">
        <v>38890</v>
      </c>
      <c r="D51" s="16">
        <v>0</v>
      </c>
      <c r="E51" s="16">
        <v>18</v>
      </c>
      <c r="F51" s="16">
        <f>Table1[[#This Row],[New position]]-Table1[[#This Row],[Old position]]</f>
        <v>18</v>
      </c>
      <c r="G51" s="24">
        <v>0.5</v>
      </c>
      <c r="H51" s="19">
        <v>692442.37</v>
      </c>
      <c r="I51" s="10"/>
      <c r="K51" s="49"/>
      <c r="L51" s="45"/>
      <c r="M51" s="2"/>
    </row>
    <row r="52" spans="1:13">
      <c r="A52" s="16" t="s">
        <v>77</v>
      </c>
      <c r="B52" s="16" t="s">
        <v>17</v>
      </c>
      <c r="C52" s="38">
        <v>56890</v>
      </c>
      <c r="D52" s="16">
        <v>0</v>
      </c>
      <c r="E52" s="16">
        <v>12</v>
      </c>
      <c r="F52" s="16">
        <f>Table1[[#This Row],[New position]]-Table1[[#This Row],[Old position]]</f>
        <v>12</v>
      </c>
      <c r="G52" s="24">
        <v>0.5</v>
      </c>
      <c r="H52" s="19">
        <v>692442.37</v>
      </c>
      <c r="I52" s="10"/>
      <c r="K52" s="49"/>
      <c r="L52" s="45"/>
      <c r="M52" s="2"/>
    </row>
    <row r="53" spans="1:13">
      <c r="A53" s="16" t="s">
        <v>78</v>
      </c>
      <c r="B53" s="16" t="s">
        <v>17</v>
      </c>
      <c r="C53" s="38">
        <v>72262.5</v>
      </c>
      <c r="D53" s="16">
        <v>0</v>
      </c>
      <c r="E53" s="16">
        <v>10</v>
      </c>
      <c r="F53" s="16">
        <f>Table1[[#This Row],[New position]]-Table1[[#This Row],[Old position]]</f>
        <v>10</v>
      </c>
      <c r="G53" s="24">
        <v>0.5</v>
      </c>
      <c r="H53" s="38">
        <v>692442.37</v>
      </c>
      <c r="I53" s="10"/>
      <c r="K53" s="49"/>
      <c r="L53" s="45"/>
      <c r="M53" s="2"/>
    </row>
    <row r="54" spans="1:13">
      <c r="A54" s="16" t="s">
        <v>79</v>
      </c>
      <c r="B54" s="16" t="s">
        <v>17</v>
      </c>
      <c r="C54" s="38">
        <v>41280</v>
      </c>
      <c r="D54" s="16">
        <v>0</v>
      </c>
      <c r="E54" s="16">
        <v>17</v>
      </c>
      <c r="F54" s="16">
        <f>Table1[[#This Row],[New position]]-Table1[[#This Row],[Old position]]</f>
        <v>17</v>
      </c>
      <c r="G54" s="24">
        <v>0.5</v>
      </c>
      <c r="H54" s="19">
        <v>692442.37</v>
      </c>
      <c r="I54" s="48"/>
      <c r="K54" s="49"/>
      <c r="L54" s="45"/>
      <c r="M54" s="2"/>
    </row>
    <row r="55" spans="1:13">
      <c r="A55" s="16" t="s">
        <v>80</v>
      </c>
      <c r="B55" s="16" t="s">
        <v>17</v>
      </c>
      <c r="C55" s="38">
        <v>90775</v>
      </c>
      <c r="D55" s="16">
        <v>0</v>
      </c>
      <c r="E55" s="16">
        <v>8</v>
      </c>
      <c r="F55" s="16">
        <f>Table1[[#This Row],[New position]]-Table1[[#This Row],[Old position]]</f>
        <v>8</v>
      </c>
      <c r="G55" s="24">
        <v>0.5</v>
      </c>
      <c r="H55" s="19">
        <v>692442.37</v>
      </c>
      <c r="I55" s="53"/>
      <c r="K55" s="49"/>
      <c r="L55" s="45"/>
      <c r="M55" s="2"/>
    </row>
    <row r="56" spans="1:13">
      <c r="A56" s="16" t="s">
        <v>56</v>
      </c>
      <c r="B56" s="16" t="s">
        <v>17</v>
      </c>
      <c r="C56" s="38">
        <v>129339</v>
      </c>
      <c r="D56" s="16">
        <v>3</v>
      </c>
      <c r="E56" s="16">
        <v>0</v>
      </c>
      <c r="F56" s="16">
        <f>Table1[[#This Row],[New position]]-Table1[[#This Row],[Old position]]</f>
        <v>-3</v>
      </c>
      <c r="G56" s="24">
        <v>0</v>
      </c>
      <c r="H56" s="19">
        <v>0</v>
      </c>
      <c r="I56" s="10"/>
      <c r="K56" s="49"/>
      <c r="L56" s="45"/>
      <c r="M56" s="2"/>
    </row>
    <row r="57" spans="1:13">
      <c r="A57" s="16" t="s">
        <v>58</v>
      </c>
      <c r="B57" s="16" t="s">
        <v>17</v>
      </c>
      <c r="C57" s="38">
        <v>47215.86</v>
      </c>
      <c r="D57" s="16">
        <v>7</v>
      </c>
      <c r="E57" s="16">
        <v>0</v>
      </c>
      <c r="F57" s="16">
        <f>Table1[[#This Row],[New position]]-Table1[[#This Row],[Old position]]</f>
        <v>-7</v>
      </c>
      <c r="G57" s="24">
        <v>0</v>
      </c>
      <c r="H57" s="19">
        <v>0</v>
      </c>
      <c r="I57" s="10"/>
      <c r="K57" s="49"/>
      <c r="L57" s="45"/>
      <c r="M57" s="2"/>
    </row>
    <row r="58" spans="1:13">
      <c r="A58" s="16" t="s">
        <v>45</v>
      </c>
      <c r="B58" s="16" t="s">
        <v>17</v>
      </c>
      <c r="C58" s="38">
        <v>7535</v>
      </c>
      <c r="D58" s="16">
        <v>-85</v>
      </c>
      <c r="E58" s="16">
        <v>0</v>
      </c>
      <c r="F58" s="16">
        <f>Table1[[#This Row],[New position]]-Table1[[#This Row],[Old position]]</f>
        <v>85</v>
      </c>
      <c r="G58" s="24">
        <v>0</v>
      </c>
      <c r="H58" s="19">
        <v>0</v>
      </c>
      <c r="I58" s="10"/>
      <c r="K58" s="49"/>
      <c r="L58" s="45"/>
      <c r="M58" s="2"/>
    </row>
    <row r="59" spans="1:13">
      <c r="A59" s="16" t="s">
        <v>59</v>
      </c>
      <c r="B59" s="16" t="s">
        <v>17</v>
      </c>
      <c r="C59" s="38">
        <v>89437.5</v>
      </c>
      <c r="D59" s="16">
        <v>-8</v>
      </c>
      <c r="E59" s="16">
        <v>0</v>
      </c>
      <c r="F59" s="16">
        <f>Table1[[#This Row],[New position]]-Table1[[#This Row],[Old position]]</f>
        <v>8</v>
      </c>
      <c r="G59" s="24">
        <v>0</v>
      </c>
      <c r="H59" s="19">
        <v>0</v>
      </c>
      <c r="I59" s="48"/>
      <c r="K59" s="49"/>
      <c r="L59" s="45"/>
      <c r="M59" s="2"/>
    </row>
    <row r="60" spans="1:13">
      <c r="A60" s="16" t="s">
        <v>60</v>
      </c>
      <c r="B60" s="16" t="s">
        <v>17</v>
      </c>
      <c r="C60" s="38">
        <v>102100</v>
      </c>
      <c r="D60" s="16">
        <v>-7</v>
      </c>
      <c r="E60" s="16">
        <v>0</v>
      </c>
      <c r="F60" s="16">
        <f>Table1[[#This Row],[New position]]-Table1[[#This Row],[Old position]]</f>
        <v>7</v>
      </c>
      <c r="G60" s="24">
        <v>0</v>
      </c>
      <c r="H60" s="19">
        <v>0</v>
      </c>
      <c r="I60" s="48"/>
      <c r="K60" s="49"/>
      <c r="L60" s="45"/>
      <c r="M60" s="2"/>
    </row>
    <row r="61" spans="1:13">
      <c r="A61" s="16" t="s">
        <v>61</v>
      </c>
      <c r="B61" s="16" t="s">
        <v>17</v>
      </c>
      <c r="C61" s="38">
        <v>84500</v>
      </c>
      <c r="D61" s="16">
        <v>-8</v>
      </c>
      <c r="E61" s="16">
        <v>0</v>
      </c>
      <c r="F61" s="16">
        <f>Table1[[#This Row],[New position]]-Table1[[#This Row],[Old position]]</f>
        <v>8</v>
      </c>
      <c r="G61" s="24">
        <v>0</v>
      </c>
      <c r="H61" s="19">
        <v>0</v>
      </c>
      <c r="I61" s="10"/>
      <c r="K61" s="49"/>
      <c r="L61" s="45"/>
      <c r="M61" s="2"/>
    </row>
    <row r="62" spans="1:13">
      <c r="A62" s="16" t="s">
        <v>62</v>
      </c>
      <c r="B62" s="16" t="s">
        <v>17</v>
      </c>
      <c r="C62" s="38">
        <v>41100.620000000003</v>
      </c>
      <c r="D62" s="16">
        <v>-16</v>
      </c>
      <c r="E62" s="16">
        <v>0</v>
      </c>
      <c r="F62" s="16">
        <f>Table1[[#This Row],[New position]]-Table1[[#This Row],[Old position]]</f>
        <v>16</v>
      </c>
      <c r="G62" s="24">
        <v>0</v>
      </c>
      <c r="H62" s="19">
        <v>0</v>
      </c>
      <c r="I62" s="10"/>
      <c r="K62" s="49"/>
      <c r="L62" s="45"/>
      <c r="M62" s="2"/>
    </row>
    <row r="63" spans="1:13">
      <c r="A63" s="16" t="s">
        <v>67</v>
      </c>
      <c r="B63" s="16" t="s">
        <v>17</v>
      </c>
      <c r="C63" s="38">
        <v>30262.48</v>
      </c>
      <c r="D63" s="16">
        <v>-21</v>
      </c>
      <c r="E63" s="16">
        <v>0</v>
      </c>
      <c r="F63" s="16">
        <f>Table1[[#This Row],[New position]]-Table1[[#This Row],[Old position]]</f>
        <v>21</v>
      </c>
      <c r="G63" s="24">
        <v>0</v>
      </c>
      <c r="H63" s="19">
        <v>0</v>
      </c>
      <c r="I63" s="10"/>
      <c r="K63" s="49"/>
      <c r="L63" s="45"/>
      <c r="M63" s="2"/>
    </row>
    <row r="64" spans="1:13">
      <c r="A64" s="16" t="s">
        <v>68</v>
      </c>
      <c r="B64" s="16" t="s">
        <v>17</v>
      </c>
      <c r="C64" s="38">
        <v>23360</v>
      </c>
      <c r="D64" s="16">
        <v>-28</v>
      </c>
      <c r="E64" s="16">
        <v>0</v>
      </c>
      <c r="F64" s="16">
        <f>Table1[[#This Row],[New position]]-Table1[[#This Row],[Old position]]</f>
        <v>28</v>
      </c>
      <c r="G64" s="24">
        <v>0</v>
      </c>
      <c r="H64" s="19">
        <v>0</v>
      </c>
      <c r="I64" s="10"/>
      <c r="K64" s="49"/>
      <c r="L64" s="45"/>
      <c r="M64" s="2"/>
    </row>
    <row r="65" spans="1:13">
      <c r="A65" s="16" t="s">
        <v>38</v>
      </c>
      <c r="B65" s="16" t="s">
        <v>17</v>
      </c>
      <c r="C65" s="38">
        <v>96760</v>
      </c>
      <c r="D65" s="16">
        <v>3</v>
      </c>
      <c r="E65" s="16">
        <v>0</v>
      </c>
      <c r="F65" s="16">
        <f>Table1[[#This Row],[New position]]-Table1[[#This Row],[Old position]]</f>
        <v>-3</v>
      </c>
      <c r="G65" s="24">
        <v>0</v>
      </c>
      <c r="H65" s="19">
        <v>0</v>
      </c>
      <c r="I65" s="10"/>
      <c r="K65" s="49"/>
      <c r="L65" s="45"/>
      <c r="M65" s="2"/>
    </row>
    <row r="66" spans="1:13">
      <c r="A66" s="16"/>
      <c r="B66" s="16"/>
      <c r="C66" s="38"/>
      <c r="D66" s="16"/>
      <c r="E66" s="16"/>
      <c r="F66" s="16"/>
      <c r="G66" s="24">
        <f>100 - SUM(G11:G65)</f>
        <v>4.9999999999954525E-3</v>
      </c>
      <c r="H66" s="19"/>
      <c r="I66" s="10"/>
      <c r="K66" s="49"/>
    </row>
    <row r="67" spans="1:13">
      <c r="A67" s="16" t="s">
        <v>24</v>
      </c>
      <c r="B67" s="16"/>
      <c r="C67" s="38"/>
      <c r="D67" s="16">
        <v>0</v>
      </c>
      <c r="E67" s="16">
        <v>0</v>
      </c>
      <c r="F67" s="16">
        <v>0</v>
      </c>
      <c r="G67" s="42"/>
      <c r="H67" s="19"/>
      <c r="I67" s="10"/>
      <c r="K67" s="49"/>
    </row>
    <row r="68" spans="1:13">
      <c r="A68" s="41"/>
      <c r="B68" s="9" t="s">
        <v>27</v>
      </c>
      <c r="D68" s="6"/>
      <c r="E68" s="9" t="s">
        <v>25</v>
      </c>
      <c r="F68" s="1"/>
      <c r="G68" s="40"/>
      <c r="H68" s="3" t="s">
        <v>3</v>
      </c>
      <c r="I68" s="8"/>
      <c r="K68" s="49"/>
    </row>
    <row r="69" spans="1:13">
      <c r="B69" s="9" t="s">
        <v>2</v>
      </c>
      <c r="D69" s="6"/>
      <c r="E69" s="9" t="s">
        <v>26</v>
      </c>
      <c r="F69" s="1"/>
      <c r="G69" s="40"/>
      <c r="H69" s="3" t="s">
        <v>4</v>
      </c>
    </row>
    <row r="70" spans="1:13">
      <c r="B70" s="4"/>
      <c r="C70"/>
      <c r="D70" s="1"/>
      <c r="E70" s="4"/>
      <c r="F70" s="40"/>
      <c r="H70" s="5"/>
      <c r="K70" s="43"/>
    </row>
    <row r="71" spans="1:13">
      <c r="C7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8" fitToWidth="2" fitToHeight="2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2022-08-18T10:06:47Z</cp:lastPrinted>
  <dcterms:created xsi:type="dcterms:W3CDTF">2020-06-30T03:42:56Z</dcterms:created>
  <dcterms:modified xsi:type="dcterms:W3CDTF">2022-08-18T10:07:04Z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