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6" documentId="14_{70E2FA33-5802-4D4E-9F86-F154ECB4D16D}" xr6:coauthVersionLast="47" xr6:coauthVersionMax="47" xr10:uidLastSave="{C3BCB214-A6DB-45A1-9C36-5D33EDEC90FE}"/>
  <bookViews>
    <workbookView xWindow="2895" yWindow="1125" windowWidth="16050" windowHeight="13560" xr2:uid="{00000000-000D-0000-FFFF-FFFF00000000}"/>
  </bookViews>
  <sheets>
    <sheet name="Sheet1" sheetId="1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2" i="1"/>
  <c r="F51" i="1"/>
  <c r="G51" i="4"/>
  <c r="F31" i="4"/>
  <c r="F40" i="4"/>
  <c r="F24" i="4"/>
  <c r="F49" i="4"/>
  <c r="F50" i="4"/>
  <c r="F32" i="4"/>
  <c r="F25" i="4"/>
  <c r="F39" i="4"/>
  <c r="F36" i="4"/>
  <c r="F28" i="4"/>
  <c r="F19" i="4"/>
  <c r="F29" i="4"/>
  <c r="F14" i="4"/>
  <c r="F38" i="4"/>
  <c r="F23" i="4"/>
  <c r="F22" i="4"/>
  <c r="F15" i="4"/>
  <c r="F45" i="4"/>
  <c r="F48" i="4"/>
  <c r="F21" i="4"/>
  <c r="F20" i="4"/>
  <c r="F42" i="4"/>
  <c r="F47" i="4"/>
  <c r="F46" i="4"/>
  <c r="F41" i="4"/>
  <c r="F43" i="4"/>
  <c r="F16" i="4"/>
  <c r="F11" i="4"/>
  <c r="F30" i="4"/>
  <c r="F17" i="4"/>
  <c r="F27" i="4"/>
  <c r="F35" i="4"/>
  <c r="F12" i="4"/>
  <c r="F26" i="4"/>
  <c r="F37" i="4"/>
  <c r="F33" i="4"/>
  <c r="F13" i="4"/>
  <c r="F44" i="4"/>
  <c r="F18" i="4"/>
  <c r="F34" i="4"/>
  <c r="C8" i="4" a="1"/>
  <c r="C8" i="4" s="1"/>
  <c r="C7" i="4"/>
  <c r="F50" i="1"/>
  <c r="F49" i="1"/>
  <c r="F48" i="1"/>
  <c r="F47" i="1"/>
  <c r="F46" i="1"/>
  <c r="F45" i="1"/>
  <c r="C2" i="4" l="1"/>
  <c r="C3" i="4"/>
  <c r="F40" i="1"/>
  <c r="F44" i="1" l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<sst xmlns="http://schemas.openxmlformats.org/spreadsheetml/2006/main" count="210" uniqueCount="67">
  <si>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</si>
  <si>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</si>
  <si>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</si>
  <si>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</si>
  <si>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</si>
  <si>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</si>
  <si>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</si>
  <si>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</si>
  <si>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</si>
  <si>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</si>
  <si>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</si>
  <si>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</si>
  <si>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</si>
  <si>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</si>
  <si>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</si>
  <si>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</si>
  <si>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</si>
  <si>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</si>
  <si>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</si>
  <si>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</si>
  <si>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</si>
  <si>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</si>
  <si>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</si>
  <si>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</si>
  <si>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</si>
  <si>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</si>
  <si>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</si>
  <si>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</si>
  <si>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</si>
  <si>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</si>
  <si>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</si>
  <si>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</si>
  <si>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</si>
  <si>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</si>
  <si>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</si>
  <si>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</si>
  <si>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AMGN</t>
  </si>
  <si>
    <t>MRK</t>
  </si>
  <si>
    <t>ZB</t>
  </si>
  <si>
    <t>SHYD</t>
  </si>
  <si>
    <t>FMB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</si>
  <si>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</si>
  <si>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</si>
  <si>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</si>
  <si>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</si>
  <si>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</si>
  <si>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</si>
  <si>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</si>
  <si>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</si>
  <si>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</si>
  <si>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</si>
  <si>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</si>
  <si>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PA</t>
  </si>
  <si>
    <t>HE</t>
  </si>
  <si>
    <t>LE</t>
  </si>
  <si>
    <t>ZS</t>
  </si>
  <si>
    <t>ZM</t>
  </si>
  <si>
    <t>GF</t>
  </si>
  <si>
    <t>BTP</t>
  </si>
  <si>
    <t>FPE</t>
  </si>
  <si>
    <t>CTVA</t>
  </si>
  <si>
    <t>SO</t>
  </si>
  <si>
    <t>XLU</t>
  </si>
  <si>
    <t>FLKTB</t>
  </si>
  <si>
    <t>PB</t>
  </si>
  <si>
    <t>KC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</si>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</sst>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736B27-A4F9-458C-8389-7966B3108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27" dataDxfId="25" headerRowBorderDxfId="26" tableBorderDxfId="24" totalsRowBorderDxfId="23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F4BAE-A65A-44E6-A70A-864999BCF368}" name="Table13" displayName="Table13" ref="A10:I51" totalsRowShown="0" headerRowDxfId="13" dataDxfId="12" headerRowBorderDxfId="10" tableBorderDxfId="11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A314971F-04DF-4C34-AB65-7432E42E3EFB}" name="Symbol" dataDxfId="8"/>
    <tableColumn id="2" xr3:uid="{33C49235-F3D6-4CC4-8FA3-96C2E16DD80F}" name="SecType" dataDxfId="7"/>
    <tableColumn id="5" xr3:uid="{65B403D8-EF9A-4A1A-BF4F-10ACFB0B0D83}" name="Last_Price" dataDxfId="6" dataCellStyle="Currency"/>
    <tableColumn id="12" xr3:uid="{C42D0887-7C34-4C30-9DCD-F7BF5964D6D2}" name="Old position" dataDxfId="5" dataCellStyle="Currency"/>
    <tableColumn id="13" xr3:uid="{B5F3EE19-AC39-4112-AC2B-207D4667A8B8}" name="New position" dataDxfId="4" dataCellStyle="Currency"/>
    <tableColumn id="7" xr3:uid="{7863F722-FA14-4594-B21C-CD269EEFEACC}" name="Change" dataDxfId="3">
      <calculatedColumnFormula>ROUND(Table13[[#This Row],[New position]]-Table13[[#This Row],[Old position]], -2)</calculatedColumnFormula>
    </tableColumn>
    <tableColumn id="4" xr3:uid="{B17D68E7-A0D6-4BBB-9810-AE3F6FB39B36}" name="Weights (%)" dataDxfId="2"/>
    <tableColumn id="3" xr3:uid="{361E53A3-6921-4133-A802-2463AB21DB25}" name="Target allocation ($)" dataDxfId="1" dataCellStyle="Currency"/>
    <tableColumn id="8" xr3:uid="{B32C3E01-0828-4E2E-9E67-8E2F4607300A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"/>
  <sheetViews>
    <sheetView tabSelected="1" topLeftCell="A4" zoomScale="66" zoomScaleNormal="66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44783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3.4893763045412047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1.5702189537797309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42530757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42530757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148405815.68999997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354.77</v>
      </c>
      <c r="D11" s="16">
        <v>1304</v>
      </c>
      <c r="E11" s="16">
        <v>1394</v>
      </c>
      <c r="F11" s="16">
        <f>Table1[[#This Row],[New position]]-Table1[[#This Row],[Old position]]</f>
        <v>90</v>
      </c>
      <c r="G11" s="24">
        <v>0.33300000000000002</v>
      </c>
      <c r="H11" s="19">
        <v>494686.1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98.91</v>
      </c>
      <c r="D12" s="16">
        <v>4651</v>
      </c>
      <c r="E12" s="16">
        <v>5001</v>
      </c>
      <c r="F12" s="16">
        <f>Table1[[#This Row],[New position]]-Table1[[#This Row],[Old position]]</f>
        <v>350</v>
      </c>
      <c r="G12" s="24">
        <v>0.33300000000000002</v>
      </c>
      <c r="H12" s="19">
        <v>494686.1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162.55000000000001</v>
      </c>
      <c r="D13" s="16">
        <v>2829</v>
      </c>
      <c r="E13" s="16">
        <v>3043</v>
      </c>
      <c r="F13" s="16">
        <f>Table1[[#This Row],[New position]]-Table1[[#This Row],[Old position]]</f>
        <v>214</v>
      </c>
      <c r="G13" s="24">
        <v>0.33300000000000002</v>
      </c>
      <c r="H13" s="19">
        <v>494686.1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74.930000000000007</v>
      </c>
      <c r="D14" s="16">
        <v>6034</v>
      </c>
      <c r="E14" s="16">
        <v>6602</v>
      </c>
      <c r="F14" s="16">
        <f>Table1[[#This Row],[New position]]-Table1[[#This Row],[Old position]]</f>
        <v>568</v>
      </c>
      <c r="G14" s="24">
        <v>0.33300000000000002</v>
      </c>
      <c r="H14" s="19">
        <v>494686.1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428.55</v>
      </c>
      <c r="D15" s="16">
        <v>1061</v>
      </c>
      <c r="E15" s="16">
        <v>1154</v>
      </c>
      <c r="F15" s="16">
        <f>Table1[[#This Row],[New position]]-Table1[[#This Row],[Old position]]</f>
        <v>93</v>
      </c>
      <c r="G15" s="24">
        <v>0.33300000000000002</v>
      </c>
      <c r="H15" s="19">
        <v>494686.1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473.75</v>
      </c>
      <c r="D16" s="16">
        <v>947</v>
      </c>
      <c r="E16" s="16">
        <v>1044</v>
      </c>
      <c r="F16" s="16">
        <f>Table1[[#This Row],[New position]]-Table1[[#This Row],[Old position]]</f>
        <v>97</v>
      </c>
      <c r="G16" s="55">
        <v>0.33300000000000002</v>
      </c>
      <c r="H16" s="19">
        <v>494686.1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228.29</v>
      </c>
      <c r="D17" s="16">
        <v>1991</v>
      </c>
      <c r="E17" s="16">
        <v>2167</v>
      </c>
      <c r="F17" s="16">
        <f>Table1[[#This Row],[New position]]-Table1[[#This Row],[Old position]]</f>
        <v>176</v>
      </c>
      <c r="G17" s="24">
        <v>0.33300000000000002</v>
      </c>
      <c r="H17" s="19">
        <v>494686.1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250.55</v>
      </c>
      <c r="D18" s="16">
        <v>1843</v>
      </c>
      <c r="E18" s="16">
        <v>1974</v>
      </c>
      <c r="F18" s="16">
        <f>Table1[[#This Row],[New position]]-Table1[[#This Row],[Old position]]</f>
        <v>131</v>
      </c>
      <c r="G18" s="24">
        <v>0.33300000000000002</v>
      </c>
      <c r="H18" s="19">
        <v>494686.1</v>
      </c>
      <c r="I18" s="10"/>
      <c r="K18" s="49"/>
      <c r="L18" s="45"/>
      <c r="M18" s="2"/>
    </row>
    <row r="19" spans="1:16">
      <c r="A19" s="16" t="s">
        <v>37</v>
      </c>
      <c r="B19" s="16" t="s">
        <v>16</v>
      </c>
      <c r="C19" s="38">
        <v>89.99</v>
      </c>
      <c r="D19" s="16">
        <v>5172</v>
      </c>
      <c r="E19" s="16">
        <v>5497</v>
      </c>
      <c r="F19" s="16">
        <f>Table1[[#This Row],[New position]]-Table1[[#This Row],[Old position]]</f>
        <v>325</v>
      </c>
      <c r="G19" s="24">
        <v>0.33300000000000002</v>
      </c>
      <c r="H19" s="19">
        <v>494686.1</v>
      </c>
      <c r="I19" s="44"/>
      <c r="K19" s="49"/>
      <c r="L19" s="45"/>
      <c r="M19" s="2"/>
    </row>
    <row r="20" spans="1:16">
      <c r="A20" s="16" t="s">
        <v>43</v>
      </c>
      <c r="B20" s="16" t="s">
        <v>16</v>
      </c>
      <c r="C20" s="38">
        <v>487.74</v>
      </c>
      <c r="D20" s="16">
        <v>934</v>
      </c>
      <c r="E20" s="16">
        <v>1014</v>
      </c>
      <c r="F20" s="16">
        <f>Table1[[#This Row],[New position]]-Table1[[#This Row],[Old position]]</f>
        <v>80</v>
      </c>
      <c r="G20" s="24">
        <v>0.33300000000000002</v>
      </c>
      <c r="H20" s="19">
        <v>494681.2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170.95</v>
      </c>
      <c r="D21" s="16">
        <v>2740</v>
      </c>
      <c r="E21" s="16">
        <v>2894</v>
      </c>
      <c r="F21" s="16">
        <f>Table1[[#This Row],[New position]]-Table1[[#This Row],[Old position]]</f>
        <v>154</v>
      </c>
      <c r="G21" s="24">
        <v>0.33300000000000002</v>
      </c>
      <c r="H21" s="19">
        <v>494681.2</v>
      </c>
      <c r="I21" s="10"/>
      <c r="K21" s="49"/>
      <c r="L21" s="45"/>
      <c r="M21" s="2"/>
    </row>
    <row r="22" spans="1:16">
      <c r="A22" s="16" t="s">
        <v>48</v>
      </c>
      <c r="B22" s="16" t="s">
        <v>16</v>
      </c>
      <c r="C22" s="38">
        <v>75</v>
      </c>
      <c r="D22" s="16">
        <v>6024</v>
      </c>
      <c r="E22" s="16">
        <v>6596</v>
      </c>
      <c r="F22" s="16">
        <f>Table1[[#This Row],[New position]]-Table1[[#This Row],[Old position]]</f>
        <v>572</v>
      </c>
      <c r="G22" s="24">
        <v>0.33300000000000002</v>
      </c>
      <c r="H22" s="19">
        <v>494681.2</v>
      </c>
      <c r="I22" s="10"/>
      <c r="K22" s="49"/>
      <c r="L22" s="45"/>
      <c r="M22" s="2"/>
    </row>
    <row r="23" spans="1:16">
      <c r="A23" s="16" t="s">
        <v>49</v>
      </c>
      <c r="B23" s="16" t="s">
        <v>16</v>
      </c>
      <c r="C23" s="38">
        <v>83.52</v>
      </c>
      <c r="D23" s="16">
        <v>5462</v>
      </c>
      <c r="E23" s="16">
        <v>5923</v>
      </c>
      <c r="F23" s="16">
        <f>Table1[[#This Row],[New position]]-Table1[[#This Row],[Old position]]</f>
        <v>461</v>
      </c>
      <c r="G23" s="24">
        <v>0.33300000000000002</v>
      </c>
      <c r="H23" s="19">
        <v>494681.2</v>
      </c>
      <c r="I23" s="10"/>
      <c r="K23" s="49"/>
      <c r="L23" s="45"/>
      <c r="M23" s="2"/>
    </row>
    <row r="24" spans="1:16">
      <c r="A24" s="16" t="s">
        <v>60</v>
      </c>
      <c r="B24" s="16" t="s">
        <v>16</v>
      </c>
      <c r="C24" s="38">
        <v>59.72</v>
      </c>
      <c r="D24" s="16">
        <v>7493</v>
      </c>
      <c r="E24" s="16">
        <v>8283</v>
      </c>
      <c r="F24" s="16">
        <f>Table1[[#This Row],[New position]]-Table1[[#This Row],[Old position]]</f>
        <v>790</v>
      </c>
      <c r="G24" s="24">
        <v>0.33300000000000002</v>
      </c>
      <c r="H24" s="19">
        <v>494681.2</v>
      </c>
      <c r="I24" s="10"/>
      <c r="K24" s="49"/>
      <c r="L24" s="45"/>
      <c r="M24" s="2"/>
    </row>
    <row r="25" spans="1:16">
      <c r="A25" s="16" t="s">
        <v>61</v>
      </c>
      <c r="B25" s="16" t="s">
        <v>16</v>
      </c>
      <c r="C25" s="38">
        <v>78.61</v>
      </c>
      <c r="D25" s="16">
        <v>5850</v>
      </c>
      <c r="E25" s="16">
        <v>6293</v>
      </c>
      <c r="F25" s="16">
        <f>Table1[[#This Row],[New position]]-Table1[[#This Row],[Old position]]</f>
        <v>443</v>
      </c>
      <c r="G25" s="24">
        <v>0.33300000000000002</v>
      </c>
      <c r="H25" s="19">
        <v>494681.2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324.45999999999998</v>
      </c>
      <c r="D26" s="16">
        <v>125608</v>
      </c>
      <c r="E26" s="16">
        <v>137218</v>
      </c>
      <c r="F26" s="16">
        <f>Table1[[#This Row],[New position]]-Table1[[#This Row],[Old position]]</f>
        <v>11610</v>
      </c>
      <c r="G26" s="24">
        <v>30</v>
      </c>
      <c r="H26" s="19">
        <v>44521753.579999998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75.209999999999994</v>
      </c>
      <c r="D27" s="16">
        <v>46324</v>
      </c>
      <c r="E27" s="16">
        <v>49330</v>
      </c>
      <c r="F27" s="16">
        <f>Table1[[#This Row],[New position]]-Table1[[#This Row],[Old position]]</f>
        <v>3006</v>
      </c>
      <c r="G27" s="24">
        <v>2.5</v>
      </c>
      <c r="H27" s="19">
        <v>3710146.13</v>
      </c>
      <c r="I27" s="10"/>
      <c r="K27" s="49"/>
      <c r="L27" s="45"/>
      <c r="M27" s="2"/>
    </row>
    <row r="28" spans="1:16">
      <c r="A28" s="16" t="s">
        <v>62</v>
      </c>
      <c r="B28" s="16" t="s">
        <v>16</v>
      </c>
      <c r="C28" s="38">
        <v>75.78</v>
      </c>
      <c r="D28" s="16">
        <v>45436</v>
      </c>
      <c r="E28" s="16">
        <v>48959</v>
      </c>
      <c r="F28" s="16">
        <f>Table1[[#This Row],[New position]]-Table1[[#This Row],[Old position]]</f>
        <v>3523</v>
      </c>
      <c r="G28" s="24">
        <v>2.5</v>
      </c>
      <c r="H28" s="19">
        <v>3710146.13</v>
      </c>
      <c r="I28" s="10"/>
      <c r="K28" s="49"/>
      <c r="L28" s="45"/>
      <c r="M28" s="2"/>
    </row>
    <row r="29" spans="1:16">
      <c r="A29" s="16" t="s">
        <v>39</v>
      </c>
      <c r="B29" s="16" t="s">
        <v>16</v>
      </c>
      <c r="C29" s="38">
        <v>22.98</v>
      </c>
      <c r="D29" s="16">
        <v>265341</v>
      </c>
      <c r="E29" s="16">
        <v>290612</v>
      </c>
      <c r="F29" s="16">
        <f>Table1[[#This Row],[New position]]-Table1[[#This Row],[Old position]]</f>
        <v>25271</v>
      </c>
      <c r="G29" s="24">
        <v>4.5</v>
      </c>
      <c r="H29" s="38">
        <v>6678263.04</v>
      </c>
      <c r="I29" s="10"/>
      <c r="K29" s="49"/>
      <c r="L29" s="45"/>
      <c r="M29" s="2"/>
    </row>
    <row r="30" spans="1:16">
      <c r="A30" s="16" t="s">
        <v>40</v>
      </c>
      <c r="B30" s="16" t="s">
        <v>16</v>
      </c>
      <c r="C30" s="38">
        <v>51.73</v>
      </c>
      <c r="D30" s="16">
        <v>117998</v>
      </c>
      <c r="E30" s="16">
        <v>129098</v>
      </c>
      <c r="F30" s="16">
        <f>Table1[[#This Row],[New position]]-Table1[[#This Row],[Old position]]</f>
        <v>11100</v>
      </c>
      <c r="G30" s="24">
        <v>4.5</v>
      </c>
      <c r="H30" s="19">
        <v>6678263.04</v>
      </c>
      <c r="I30" s="48"/>
      <c r="K30" s="49"/>
      <c r="L30" s="45"/>
      <c r="M30" s="2"/>
    </row>
    <row r="31" spans="1:16">
      <c r="A31" s="16" t="s">
        <v>59</v>
      </c>
      <c r="B31" s="16" t="s">
        <v>16</v>
      </c>
      <c r="C31" s="38">
        <v>18.13</v>
      </c>
      <c r="D31" s="16">
        <v>336060</v>
      </c>
      <c r="E31" s="16">
        <v>368354</v>
      </c>
      <c r="F31" s="16">
        <f>Table1[[#This Row],[New position]]-Table1[[#This Row],[Old position]]</f>
        <v>32294</v>
      </c>
      <c r="G31" s="24">
        <v>4.5</v>
      </c>
      <c r="H31" s="19">
        <v>6678263.04</v>
      </c>
      <c r="I31" s="53"/>
      <c r="K31" s="49"/>
      <c r="L31" s="45"/>
      <c r="M31" s="2"/>
    </row>
    <row r="32" spans="1:16">
      <c r="A32" s="16" t="s">
        <v>38</v>
      </c>
      <c r="B32" s="16" t="s">
        <v>17</v>
      </c>
      <c r="C32" s="38">
        <v>143656.26</v>
      </c>
      <c r="D32" s="16">
        <v>43</v>
      </c>
      <c r="E32" s="16">
        <v>46</v>
      </c>
      <c r="F32" s="16">
        <f>Table1[[#This Row],[New position]]-Table1[[#This Row],[Old position]]</f>
        <v>3</v>
      </c>
      <c r="G32" s="24">
        <v>4.5</v>
      </c>
      <c r="H32" s="19">
        <v>6678263.04</v>
      </c>
      <c r="I32" s="10"/>
      <c r="K32" s="49"/>
      <c r="L32" s="45"/>
      <c r="M32" s="2"/>
    </row>
    <row r="33" spans="1:13">
      <c r="A33" s="16" t="s">
        <v>66</v>
      </c>
      <c r="B33" s="16" t="s">
        <v>17</v>
      </c>
      <c r="C33" s="38">
        <v>157562.5</v>
      </c>
      <c r="D33" s="16">
        <v>0</v>
      </c>
      <c r="E33" s="16">
        <v>42</v>
      </c>
      <c r="F33" s="16">
        <f>Table1[[#This Row],[New position]]-Table1[[#This Row],[Old position]]</f>
        <v>42</v>
      </c>
      <c r="G33" s="24">
        <v>4.5</v>
      </c>
      <c r="H33" s="19">
        <v>6678263.04</v>
      </c>
      <c r="I33" s="10"/>
      <c r="K33" s="49"/>
      <c r="L33" s="45"/>
      <c r="M33" s="2"/>
    </row>
    <row r="34" spans="1:13">
      <c r="A34" s="16" t="s">
        <v>46</v>
      </c>
      <c r="B34" s="16" t="s">
        <v>17</v>
      </c>
      <c r="C34" s="38">
        <v>101908.95</v>
      </c>
      <c r="D34" s="16">
        <v>61</v>
      </c>
      <c r="E34" s="16">
        <v>66</v>
      </c>
      <c r="F34" s="16">
        <f>Table1[[#This Row],[New position]]-Table1[[#This Row],[Old position]]</f>
        <v>5</v>
      </c>
      <c r="G34" s="24">
        <v>4.5</v>
      </c>
      <c r="H34" s="19">
        <v>6678263.04</v>
      </c>
      <c r="I34" s="10"/>
      <c r="K34" s="49"/>
      <c r="L34" s="45"/>
      <c r="M34" s="2"/>
    </row>
    <row r="35" spans="1:13">
      <c r="A35" s="16" t="s">
        <v>50</v>
      </c>
      <c r="B35" s="16" t="s">
        <v>17</v>
      </c>
      <c r="C35" s="38">
        <v>131675.13</v>
      </c>
      <c r="D35" s="16">
        <v>47</v>
      </c>
      <c r="E35" s="16">
        <v>0</v>
      </c>
      <c r="F35" s="16">
        <f>Table1[[#This Row],[New position]]-Table1[[#This Row],[Old position]]</f>
        <v>-47</v>
      </c>
      <c r="G35" s="24">
        <v>0</v>
      </c>
      <c r="H35" s="19">
        <v>0</v>
      </c>
      <c r="I35" s="48"/>
      <c r="K35" s="49"/>
      <c r="L35" s="45"/>
      <c r="M35" s="2"/>
    </row>
    <row r="36" spans="1:13">
      <c r="A36" s="16" t="s">
        <v>45</v>
      </c>
      <c r="B36" s="16" t="s">
        <v>17</v>
      </c>
      <c r="C36" s="38">
        <v>162492.07999999999</v>
      </c>
      <c r="D36" s="16">
        <v>38</v>
      </c>
      <c r="E36" s="16">
        <v>41</v>
      </c>
      <c r="F36" s="16">
        <f>Table1[[#This Row],[New position]]-Table1[[#This Row],[Old position]]</f>
        <v>3</v>
      </c>
      <c r="G36" s="24">
        <v>4.5</v>
      </c>
      <c r="H36" s="19">
        <v>6678263.04</v>
      </c>
      <c r="I36" s="53"/>
      <c r="K36" s="49"/>
      <c r="L36" s="45"/>
      <c r="M36" s="2"/>
    </row>
    <row r="37" spans="1:13">
      <c r="A37" s="16" t="s">
        <v>51</v>
      </c>
      <c r="B37" s="16" t="s">
        <v>17</v>
      </c>
      <c r="C37" s="38">
        <v>191230.41</v>
      </c>
      <c r="D37" s="16">
        <v>32</v>
      </c>
      <c r="E37" s="16">
        <v>35</v>
      </c>
      <c r="F37" s="16">
        <f>Table1[[#This Row],[New position]]-Table1[[#This Row],[Old position]]</f>
        <v>3</v>
      </c>
      <c r="G37" s="24">
        <v>4.5</v>
      </c>
      <c r="H37" s="19">
        <v>6678263.04</v>
      </c>
      <c r="I37" s="10"/>
      <c r="K37" s="49"/>
      <c r="L37" s="45"/>
      <c r="M37" s="2"/>
    </row>
    <row r="38" spans="1:13">
      <c r="A38" s="16" t="s">
        <v>47</v>
      </c>
      <c r="B38" s="16" t="s">
        <v>17</v>
      </c>
      <c r="C38" s="38">
        <v>150971.9</v>
      </c>
      <c r="D38" s="16">
        <v>41</v>
      </c>
      <c r="E38" s="16">
        <v>44</v>
      </c>
      <c r="F38" s="16">
        <f>Table1[[#This Row],[New position]]-Table1[[#This Row],[Old position]]</f>
        <v>3</v>
      </c>
      <c r="G38" s="24">
        <v>4.5</v>
      </c>
      <c r="H38" s="19">
        <v>6678263.04</v>
      </c>
      <c r="I38" s="10"/>
      <c r="K38" s="49"/>
      <c r="L38" s="45"/>
      <c r="M38" s="2"/>
    </row>
    <row r="39" spans="1:13">
      <c r="A39" s="16" t="s">
        <v>58</v>
      </c>
      <c r="B39" s="16" t="s">
        <v>17</v>
      </c>
      <c r="C39" s="38">
        <v>133071.19</v>
      </c>
      <c r="D39" s="16">
        <v>47</v>
      </c>
      <c r="E39" s="16">
        <v>50</v>
      </c>
      <c r="F39" s="16">
        <f>Table1[[#This Row],[New position]]-Table1[[#This Row],[Old position]]</f>
        <v>3</v>
      </c>
      <c r="G39" s="24">
        <v>4.5</v>
      </c>
      <c r="H39" s="19">
        <v>6678263.04</v>
      </c>
      <c r="I39" s="56"/>
      <c r="K39" s="49"/>
      <c r="L39" s="45"/>
      <c r="M39" s="2"/>
    </row>
    <row r="40" spans="1:13">
      <c r="A40" s="16" t="s">
        <v>42</v>
      </c>
      <c r="B40" s="16" t="s">
        <v>16</v>
      </c>
      <c r="C40" s="38">
        <v>55.17</v>
      </c>
      <c r="D40" s="16">
        <v>110800</v>
      </c>
      <c r="E40" s="16">
        <v>121049</v>
      </c>
      <c r="F40" s="16">
        <f>Table1[[#This Row],[New position]]-Table1[[#This Row],[Old position]]</f>
        <v>10249</v>
      </c>
      <c r="G40" s="24">
        <v>4.5</v>
      </c>
      <c r="H40" s="19">
        <v>6678263.04</v>
      </c>
      <c r="I40" s="56"/>
      <c r="K40" s="49"/>
      <c r="L40" s="45"/>
      <c r="M40" s="2"/>
    </row>
    <row r="41" spans="1:13">
      <c r="A41" s="16" t="s">
        <v>63</v>
      </c>
      <c r="B41" s="16" t="s">
        <v>17</v>
      </c>
      <c r="C41" s="38">
        <v>88022.720000000001</v>
      </c>
      <c r="D41" s="16">
        <v>69</v>
      </c>
      <c r="E41" s="16">
        <v>76</v>
      </c>
      <c r="F41" s="16">
        <f>Table1[[#This Row],[New position]]-Table1[[#This Row],[Old position]]</f>
        <v>7</v>
      </c>
      <c r="G41" s="24">
        <v>4.5</v>
      </c>
      <c r="H41" s="19">
        <v>6678263.04</v>
      </c>
      <c r="I41" s="57"/>
      <c r="K41" s="49"/>
      <c r="L41" s="45"/>
      <c r="M41" s="2"/>
    </row>
    <row r="42" spans="1:13">
      <c r="A42" s="16" t="s">
        <v>28</v>
      </c>
      <c r="B42" s="16" t="s">
        <v>16</v>
      </c>
      <c r="C42" s="38">
        <v>34.229999999999997</v>
      </c>
      <c r="D42" s="16">
        <v>40100</v>
      </c>
      <c r="E42" s="16">
        <v>43355</v>
      </c>
      <c r="F42" s="16">
        <f>Table1[[#This Row],[New position]]-Table1[[#This Row],[Old position]]</f>
        <v>3255</v>
      </c>
      <c r="G42" s="24">
        <v>1</v>
      </c>
      <c r="H42" s="19">
        <v>1484058.45</v>
      </c>
      <c r="I42" s="20"/>
      <c r="K42" s="49"/>
      <c r="L42" s="45"/>
      <c r="M42" s="2"/>
    </row>
    <row r="43" spans="1:13">
      <c r="A43" s="16" t="s">
        <v>41</v>
      </c>
      <c r="B43" s="16" t="s">
        <v>17</v>
      </c>
      <c r="C43" s="38">
        <v>78250</v>
      </c>
      <c r="D43" s="16">
        <v>10</v>
      </c>
      <c r="E43" s="16">
        <v>11</v>
      </c>
      <c r="F43" s="16">
        <f>Table1[[#This Row],[New position]]-Table1[[#This Row],[Old position]]</f>
        <v>1</v>
      </c>
      <c r="G43" s="24">
        <v>0.55600000000000005</v>
      </c>
      <c r="H43" s="19">
        <v>824476.98</v>
      </c>
      <c r="I43" s="10"/>
      <c r="K43" s="49"/>
      <c r="L43" s="45"/>
      <c r="M43" s="2"/>
    </row>
    <row r="44" spans="1:13">
      <c r="A44" s="16" t="s">
        <v>52</v>
      </c>
      <c r="B44" s="16" t="s">
        <v>17</v>
      </c>
      <c r="C44" s="38">
        <v>225250</v>
      </c>
      <c r="D44" s="16">
        <v>3</v>
      </c>
      <c r="E44" s="16">
        <v>4</v>
      </c>
      <c r="F44" s="16">
        <f>Table1[[#This Row],[New position]]-Table1[[#This Row],[Old position]]</f>
        <v>1</v>
      </c>
      <c r="G44" s="24">
        <v>0.55600000000000005</v>
      </c>
      <c r="H44" s="19">
        <v>824476.98</v>
      </c>
      <c r="I44" s="10"/>
      <c r="K44" s="49"/>
      <c r="L44" s="45"/>
      <c r="M44" s="2"/>
    </row>
    <row r="45" spans="1:13">
      <c r="A45" s="16" t="s">
        <v>53</v>
      </c>
      <c r="B45" s="16" t="s">
        <v>17</v>
      </c>
      <c r="C45" s="38">
        <v>39900</v>
      </c>
      <c r="D45" s="16">
        <v>19</v>
      </c>
      <c r="E45" s="16">
        <v>21</v>
      </c>
      <c r="F45" s="16">
        <f>Table1[[#This Row],[New position]]-Table1[[#This Row],[Old position]]</f>
        <v>2</v>
      </c>
      <c r="G45" s="24">
        <v>0.55600000000000005</v>
      </c>
      <c r="H45" s="19">
        <v>824476.98</v>
      </c>
      <c r="I45" s="48"/>
      <c r="K45" s="49"/>
      <c r="L45" s="45"/>
      <c r="M45" s="2"/>
    </row>
    <row r="46" spans="1:13">
      <c r="A46" s="16" t="s">
        <v>54</v>
      </c>
      <c r="B46" s="16" t="s">
        <v>17</v>
      </c>
      <c r="C46" s="38">
        <v>57293.62</v>
      </c>
      <c r="D46" s="16">
        <v>13</v>
      </c>
      <c r="E46" s="16">
        <v>14</v>
      </c>
      <c r="F46" s="16">
        <f>Table1[[#This Row],[New position]]-Table1[[#This Row],[Old position]]</f>
        <v>1</v>
      </c>
      <c r="G46" s="24">
        <v>0.55600000000000005</v>
      </c>
      <c r="H46" s="19">
        <v>824476.98</v>
      </c>
      <c r="I46" s="53"/>
      <c r="K46" s="49"/>
      <c r="L46" s="45"/>
      <c r="M46" s="2"/>
    </row>
    <row r="47" spans="1:13">
      <c r="A47" s="16" t="s">
        <v>55</v>
      </c>
      <c r="B47" s="16" t="s">
        <v>17</v>
      </c>
      <c r="C47" s="38">
        <v>71941.399999999994</v>
      </c>
      <c r="D47" s="16">
        <v>10</v>
      </c>
      <c r="E47" s="16">
        <v>11</v>
      </c>
      <c r="F47" s="16">
        <f>Table1[[#This Row],[New position]]-Table1[[#This Row],[Old position]]</f>
        <v>1</v>
      </c>
      <c r="G47" s="24">
        <v>0.55600000000000005</v>
      </c>
      <c r="H47" s="19">
        <v>824476.98</v>
      </c>
      <c r="I47" s="10"/>
      <c r="K47" s="49"/>
      <c r="L47" s="45"/>
      <c r="M47" s="2"/>
    </row>
    <row r="48" spans="1:13">
      <c r="A48" s="16" t="s">
        <v>56</v>
      </c>
      <c r="B48" s="16" t="s">
        <v>17</v>
      </c>
      <c r="C48" s="38">
        <v>41790.28</v>
      </c>
      <c r="D48" s="16">
        <v>18</v>
      </c>
      <c r="E48" s="16">
        <v>20</v>
      </c>
      <c r="F48" s="16">
        <f>Table1[[#This Row],[New position]]-Table1[[#This Row],[Old position]]</f>
        <v>2</v>
      </c>
      <c r="G48" s="24">
        <v>0.55600000000000005</v>
      </c>
      <c r="H48" s="19">
        <v>824476.98</v>
      </c>
      <c r="I48" s="10"/>
      <c r="K48" s="49"/>
      <c r="L48" s="45"/>
      <c r="M48" s="2"/>
    </row>
    <row r="49" spans="1:13">
      <c r="A49" s="16" t="s">
        <v>57</v>
      </c>
      <c r="B49" s="16" t="s">
        <v>17</v>
      </c>
      <c r="C49" s="38">
        <v>91330</v>
      </c>
      <c r="D49" s="16">
        <v>8</v>
      </c>
      <c r="E49" s="16">
        <v>9</v>
      </c>
      <c r="F49" s="16">
        <f>Table1[[#This Row],[New position]]-Table1[[#This Row],[Old position]]</f>
        <v>1</v>
      </c>
      <c r="G49" s="24">
        <v>0.55600000000000005</v>
      </c>
      <c r="H49" s="19">
        <v>824476.98</v>
      </c>
      <c r="I49" s="10"/>
      <c r="K49" s="49"/>
      <c r="L49" s="45"/>
      <c r="M49" s="2"/>
    </row>
    <row r="50" spans="1:13">
      <c r="A50" s="16" t="s">
        <v>64</v>
      </c>
      <c r="B50" s="16" t="s">
        <v>17</v>
      </c>
      <c r="C50" s="38">
        <v>54327.21</v>
      </c>
      <c r="D50" s="16">
        <v>14</v>
      </c>
      <c r="E50" s="16">
        <v>15</v>
      </c>
      <c r="F50" s="16">
        <f>Table1[[#This Row],[New position]]-Table1[[#This Row],[Old position]]</f>
        <v>1</v>
      </c>
      <c r="G50" s="24">
        <v>0.55600000000000005</v>
      </c>
      <c r="H50" s="19">
        <v>824476.98</v>
      </c>
      <c r="I50" s="48"/>
      <c r="K50" s="49"/>
      <c r="L50" s="45"/>
      <c r="M50" s="2"/>
    </row>
    <row r="51" spans="1:13">
      <c r="A51" s="16" t="s">
        <v>65</v>
      </c>
      <c r="B51" s="16" t="s">
        <v>17</v>
      </c>
      <c r="C51" s="38">
        <v>82631.22</v>
      </c>
      <c r="D51" s="16">
        <v>9</v>
      </c>
      <c r="E51" s="16">
        <v>10</v>
      </c>
      <c r="F51" s="16">
        <f>Table1[[#This Row],[New position]]-Table1[[#This Row],[Old position]]</f>
        <v>1</v>
      </c>
      <c r="G51" s="24">
        <v>0.55600000000000005</v>
      </c>
      <c r="H51" s="19">
        <v>824476.98</v>
      </c>
      <c r="I51" s="48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1.0000000000189857E-3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88AA-E29B-4EE2-9DE5-5FC078F55EC9}">
  <dimension ref="A1:P56"/>
  <sheetViews>
    <sheetView topLeftCell="A30" zoomScale="142" zoomScaleNormal="142" workbookViewId="0">
      <selection activeCell="F47" sqref="F4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44783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3.4893763045412052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1.9734359661174148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42530757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42530757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148405815.69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49</v>
      </c>
      <c r="B11" s="16" t="s">
        <v>16</v>
      </c>
      <c r="C11" s="38">
        <v>83.52</v>
      </c>
      <c r="D11" s="16">
        <v>5462</v>
      </c>
      <c r="E11" s="16">
        <v>5923</v>
      </c>
      <c r="F11" s="16">
        <f>Table13[[#This Row],[New position]]-Table13[[#This Row],[Old position]]</f>
        <v>461</v>
      </c>
      <c r="G11" s="24">
        <v>0.33300000000000002</v>
      </c>
      <c r="H11" s="19">
        <v>494681.2</v>
      </c>
      <c r="I11" s="10"/>
      <c r="J11"/>
      <c r="K11" s="49"/>
      <c r="L11" s="45"/>
    </row>
    <row r="12" spans="1:13">
      <c r="A12" s="16" t="s">
        <v>36</v>
      </c>
      <c r="B12" s="16" t="s">
        <v>16</v>
      </c>
      <c r="C12" s="38">
        <v>250.55</v>
      </c>
      <c r="D12" s="16">
        <v>1843</v>
      </c>
      <c r="E12" s="16">
        <v>1974</v>
      </c>
      <c r="F12" s="16">
        <f>Table13[[#This Row],[New position]]-Table13[[#This Row],[Old position]]</f>
        <v>131</v>
      </c>
      <c r="G12" s="24">
        <v>0.33300000000000002</v>
      </c>
      <c r="H12" s="19">
        <v>494686.1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74.930000000000007</v>
      </c>
      <c r="D13" s="16">
        <v>6034</v>
      </c>
      <c r="E13" s="16">
        <v>6602</v>
      </c>
      <c r="F13" s="16">
        <f>Table13[[#This Row],[New position]]-Table13[[#This Row],[Old position]]</f>
        <v>568</v>
      </c>
      <c r="G13" s="24">
        <v>0.33300000000000002</v>
      </c>
      <c r="H13" s="19">
        <v>494686.1</v>
      </c>
      <c r="I13" s="10"/>
      <c r="K13" s="49"/>
      <c r="L13" s="45"/>
      <c r="M13" s="2"/>
    </row>
    <row r="14" spans="1:13">
      <c r="A14" s="16" t="s">
        <v>58</v>
      </c>
      <c r="B14" s="16" t="s">
        <v>17</v>
      </c>
      <c r="C14" s="38">
        <v>133071.19</v>
      </c>
      <c r="D14" s="16">
        <v>47</v>
      </c>
      <c r="E14" s="16">
        <v>50</v>
      </c>
      <c r="F14" s="16">
        <f>Table13[[#This Row],[New position]]-Table13[[#This Row],[Old position]]</f>
        <v>3</v>
      </c>
      <c r="G14" s="24">
        <v>4.5</v>
      </c>
      <c r="H14" s="19">
        <v>6678263.04</v>
      </c>
      <c r="I14" s="10"/>
      <c r="K14" s="49"/>
      <c r="L14" s="45"/>
      <c r="M14" s="2"/>
    </row>
    <row r="15" spans="1:13">
      <c r="A15" s="16" t="s">
        <v>46</v>
      </c>
      <c r="B15" s="16" t="s">
        <v>17</v>
      </c>
      <c r="C15" s="38">
        <v>101908.95</v>
      </c>
      <c r="D15" s="16">
        <v>61</v>
      </c>
      <c r="E15" s="16">
        <v>66</v>
      </c>
      <c r="F15" s="16">
        <f>Table13[[#This Row],[New position]]-Table13[[#This Row],[Old position]]</f>
        <v>5</v>
      </c>
      <c r="G15" s="24">
        <v>4.5</v>
      </c>
      <c r="H15" s="19">
        <v>6678263.04</v>
      </c>
      <c r="I15" s="10"/>
      <c r="K15" s="49"/>
      <c r="L15" s="45"/>
      <c r="M15" s="2"/>
    </row>
    <row r="16" spans="1:13">
      <c r="A16" s="16" t="s">
        <v>60</v>
      </c>
      <c r="B16" s="16" t="s">
        <v>16</v>
      </c>
      <c r="C16" s="38">
        <v>59.72</v>
      </c>
      <c r="D16" s="16">
        <v>7493</v>
      </c>
      <c r="E16" s="16">
        <v>8283</v>
      </c>
      <c r="F16" s="16">
        <f>Table13[[#This Row],[New position]]-Table13[[#This Row],[Old position]]</f>
        <v>790</v>
      </c>
      <c r="G16" s="24">
        <v>0.33300000000000002</v>
      </c>
      <c r="H16" s="19">
        <v>494681.2</v>
      </c>
      <c r="I16" s="10"/>
      <c r="K16" s="49"/>
      <c r="L16" s="45"/>
      <c r="M16" s="2"/>
    </row>
    <row r="17" spans="1:16">
      <c r="A17" s="16" t="s">
        <v>44</v>
      </c>
      <c r="B17" s="16" t="s">
        <v>16</v>
      </c>
      <c r="C17" s="38">
        <v>170.95</v>
      </c>
      <c r="D17" s="16">
        <v>2740</v>
      </c>
      <c r="E17" s="16">
        <v>2894</v>
      </c>
      <c r="F17" s="16">
        <f>Table13[[#This Row],[New position]]-Table13[[#This Row],[Old position]]</f>
        <v>154</v>
      </c>
      <c r="G17" s="24">
        <v>0.33300000000000002</v>
      </c>
      <c r="H17" s="19">
        <v>494681.2</v>
      </c>
      <c r="I17" s="10"/>
      <c r="K17" s="49"/>
      <c r="L17" s="45"/>
      <c r="M17" s="2"/>
    </row>
    <row r="18" spans="1:16">
      <c r="A18" s="16" t="s">
        <v>30</v>
      </c>
      <c r="B18" s="16" t="s">
        <v>16</v>
      </c>
      <c r="C18" s="38">
        <v>98.91</v>
      </c>
      <c r="D18" s="16">
        <v>4651</v>
      </c>
      <c r="E18" s="16">
        <v>5001</v>
      </c>
      <c r="F18" s="16">
        <f>Table13[[#This Row],[New position]]-Table13[[#This Row],[Old position]]</f>
        <v>350</v>
      </c>
      <c r="G18" s="24">
        <v>0.33300000000000002</v>
      </c>
      <c r="H18" s="19">
        <v>494686.1</v>
      </c>
      <c r="I18" s="10"/>
      <c r="K18" s="49"/>
      <c r="L18" s="45"/>
      <c r="M18" s="2"/>
    </row>
    <row r="19" spans="1:16">
      <c r="A19" s="16" t="s">
        <v>63</v>
      </c>
      <c r="B19" s="16" t="s">
        <v>17</v>
      </c>
      <c r="C19" s="38">
        <v>88022.720000000001</v>
      </c>
      <c r="D19" s="16">
        <v>69</v>
      </c>
      <c r="E19" s="16">
        <v>76</v>
      </c>
      <c r="F19" s="16">
        <f>Table13[[#This Row],[New position]]-Table13[[#This Row],[Old position]]</f>
        <v>7</v>
      </c>
      <c r="G19" s="24">
        <v>4.5</v>
      </c>
      <c r="H19" s="19">
        <v>6678263.04</v>
      </c>
      <c r="I19" s="56"/>
      <c r="K19" s="49"/>
      <c r="L19" s="45"/>
      <c r="M19" s="2"/>
    </row>
    <row r="20" spans="1:16">
      <c r="A20" s="16" t="s">
        <v>40</v>
      </c>
      <c r="B20" s="16" t="s">
        <v>16</v>
      </c>
      <c r="C20" s="38">
        <v>51.73</v>
      </c>
      <c r="D20" s="16">
        <v>117998</v>
      </c>
      <c r="E20" s="16">
        <v>129098</v>
      </c>
      <c r="F20" s="16">
        <f>Table13[[#This Row],[New position]]-Table13[[#This Row],[Old position]]</f>
        <v>11100</v>
      </c>
      <c r="G20" s="24">
        <v>4.5</v>
      </c>
      <c r="H20" s="19">
        <v>6678263.04</v>
      </c>
      <c r="I20" s="48"/>
      <c r="K20" s="49"/>
      <c r="L20" s="45"/>
      <c r="M20" s="2"/>
      <c r="P20" s="50"/>
    </row>
    <row r="21" spans="1:16">
      <c r="A21" s="16" t="s">
        <v>59</v>
      </c>
      <c r="B21" s="16" t="s">
        <v>16</v>
      </c>
      <c r="C21" s="38">
        <v>18.13</v>
      </c>
      <c r="D21" s="16">
        <v>336060</v>
      </c>
      <c r="E21" s="16">
        <v>368354</v>
      </c>
      <c r="F21" s="16">
        <f>Table13[[#This Row],[New position]]-Table13[[#This Row],[Old position]]</f>
        <v>32294</v>
      </c>
      <c r="G21" s="24">
        <v>4.5</v>
      </c>
      <c r="H21" s="19">
        <v>6678263.04</v>
      </c>
      <c r="I21" s="53"/>
      <c r="K21" s="49"/>
      <c r="L21" s="45"/>
      <c r="M21" s="2"/>
    </row>
    <row r="22" spans="1:16">
      <c r="A22" s="16" t="s">
        <v>45</v>
      </c>
      <c r="B22" s="16" t="s">
        <v>17</v>
      </c>
      <c r="C22" s="38">
        <v>162492.07999999999</v>
      </c>
      <c r="D22" s="16">
        <v>38</v>
      </c>
      <c r="E22" s="16">
        <v>41</v>
      </c>
      <c r="F22" s="16">
        <f>Table13[[#This Row],[New position]]-Table13[[#This Row],[Old position]]</f>
        <v>3</v>
      </c>
      <c r="G22" s="24">
        <v>4.5</v>
      </c>
      <c r="H22" s="19">
        <v>6678263.04</v>
      </c>
      <c r="I22" s="48"/>
      <c r="K22" s="49"/>
      <c r="L22" s="45"/>
      <c r="M22" s="2"/>
    </row>
    <row r="23" spans="1:16">
      <c r="A23" s="16" t="s">
        <v>51</v>
      </c>
      <c r="B23" s="16" t="s">
        <v>17</v>
      </c>
      <c r="C23" s="38">
        <v>191230.41</v>
      </c>
      <c r="D23" s="16">
        <v>32</v>
      </c>
      <c r="E23" s="16">
        <v>35</v>
      </c>
      <c r="F23" s="16">
        <f>Table13[[#This Row],[New position]]-Table13[[#This Row],[Old position]]</f>
        <v>3</v>
      </c>
      <c r="G23" s="24">
        <v>4.5</v>
      </c>
      <c r="H23" s="19">
        <v>6678263.04</v>
      </c>
      <c r="I23" s="53"/>
      <c r="K23" s="49"/>
      <c r="L23" s="45"/>
      <c r="M23" s="2"/>
    </row>
    <row r="24" spans="1:16">
      <c r="A24" s="16" t="s">
        <v>57</v>
      </c>
      <c r="B24" s="16" t="s">
        <v>17</v>
      </c>
      <c r="C24" s="38">
        <v>91330</v>
      </c>
      <c r="D24" s="16">
        <v>8</v>
      </c>
      <c r="E24" s="16">
        <v>9</v>
      </c>
      <c r="F24" s="16">
        <f>Table13[[#This Row],[New position]]-Table13[[#This Row],[Old position]]</f>
        <v>1</v>
      </c>
      <c r="G24" s="24">
        <v>0.55600000000000005</v>
      </c>
      <c r="H24" s="19">
        <v>824476.98</v>
      </c>
      <c r="I24" s="10"/>
      <c r="K24" s="49"/>
      <c r="L24" s="45"/>
      <c r="M24" s="2"/>
    </row>
    <row r="25" spans="1:16">
      <c r="A25" s="16" t="s">
        <v>53</v>
      </c>
      <c r="B25" s="16" t="s">
        <v>17</v>
      </c>
      <c r="C25" s="38">
        <v>39900</v>
      </c>
      <c r="D25" s="16">
        <v>19</v>
      </c>
      <c r="E25" s="16">
        <v>21</v>
      </c>
      <c r="F25" s="16">
        <f>Table13[[#This Row],[New position]]-Table13[[#This Row],[Old position]]</f>
        <v>2</v>
      </c>
      <c r="G25" s="24">
        <v>0.55600000000000005</v>
      </c>
      <c r="H25" s="19">
        <v>824476.98</v>
      </c>
      <c r="I25" s="10"/>
      <c r="K25" s="49"/>
      <c r="L25" s="45"/>
      <c r="M25" s="2"/>
    </row>
    <row r="26" spans="1:16">
      <c r="A26" s="16" t="s">
        <v>35</v>
      </c>
      <c r="B26" s="16" t="s">
        <v>16</v>
      </c>
      <c r="C26" s="38">
        <v>228.29</v>
      </c>
      <c r="D26" s="16">
        <v>1991</v>
      </c>
      <c r="E26" s="16">
        <v>2167</v>
      </c>
      <c r="F26" s="16">
        <f>Table13[[#This Row],[New position]]-Table13[[#This Row],[Old position]]</f>
        <v>176</v>
      </c>
      <c r="G26" s="24">
        <v>0.33300000000000002</v>
      </c>
      <c r="H26" s="19">
        <v>494686.1</v>
      </c>
      <c r="I26" s="10"/>
      <c r="K26" s="49"/>
      <c r="L26" s="45"/>
      <c r="M26" s="2"/>
    </row>
    <row r="27" spans="1:16">
      <c r="A27" s="16" t="s">
        <v>43</v>
      </c>
      <c r="B27" s="16" t="s">
        <v>16</v>
      </c>
      <c r="C27" s="38">
        <v>487.74</v>
      </c>
      <c r="D27" s="16">
        <v>934</v>
      </c>
      <c r="E27" s="16">
        <v>1014</v>
      </c>
      <c r="F27" s="16">
        <f>Table13[[#This Row],[New position]]-Table13[[#This Row],[Old position]]</f>
        <v>80</v>
      </c>
      <c r="G27" s="24">
        <v>0.33300000000000002</v>
      </c>
      <c r="H27" s="19">
        <v>494681.2</v>
      </c>
      <c r="I27" s="10"/>
      <c r="K27" s="49"/>
      <c r="L27" s="45"/>
      <c r="M27" s="2"/>
    </row>
    <row r="28" spans="1:16">
      <c r="A28" s="16" t="s">
        <v>28</v>
      </c>
      <c r="B28" s="16" t="s">
        <v>16</v>
      </c>
      <c r="C28" s="38">
        <v>34.229999999999997</v>
      </c>
      <c r="D28" s="16">
        <v>40100</v>
      </c>
      <c r="E28" s="16">
        <v>43355</v>
      </c>
      <c r="F28" s="16">
        <f>Table13[[#This Row],[New position]]-Table13[[#This Row],[Old position]]</f>
        <v>3255</v>
      </c>
      <c r="G28" s="24">
        <v>1</v>
      </c>
      <c r="H28" s="19">
        <v>1484058.45</v>
      </c>
      <c r="I28" s="57"/>
      <c r="K28" s="49"/>
      <c r="L28" s="45"/>
      <c r="M28" s="2"/>
    </row>
    <row r="29" spans="1:16">
      <c r="A29" s="16" t="s">
        <v>42</v>
      </c>
      <c r="B29" s="16" t="s">
        <v>16</v>
      </c>
      <c r="C29" s="38">
        <v>55.17</v>
      </c>
      <c r="D29" s="16">
        <v>110800</v>
      </c>
      <c r="E29" s="16">
        <v>121049</v>
      </c>
      <c r="F29" s="16">
        <f>Table13[[#This Row],[New position]]-Table13[[#This Row],[Old position]]</f>
        <v>10249</v>
      </c>
      <c r="G29" s="24">
        <v>4.5</v>
      </c>
      <c r="H29" s="19">
        <v>6678263.04</v>
      </c>
      <c r="I29" s="56"/>
      <c r="K29" s="49"/>
      <c r="L29" s="45"/>
      <c r="M29" s="2"/>
    </row>
    <row r="30" spans="1:16">
      <c r="A30" s="16" t="s">
        <v>48</v>
      </c>
      <c r="B30" s="16" t="s">
        <v>16</v>
      </c>
      <c r="C30" s="38">
        <v>75</v>
      </c>
      <c r="D30" s="16">
        <v>6024</v>
      </c>
      <c r="E30" s="16">
        <v>6596</v>
      </c>
      <c r="F30" s="16">
        <f>Table13[[#This Row],[New position]]-Table13[[#This Row],[Old position]]</f>
        <v>572</v>
      </c>
      <c r="G30" s="24">
        <v>0.33300000000000002</v>
      </c>
      <c r="H30" s="19">
        <v>494681.2</v>
      </c>
      <c r="I30" s="10"/>
      <c r="K30" s="49"/>
      <c r="L30" s="45"/>
      <c r="M30" s="2"/>
    </row>
    <row r="31" spans="1:16">
      <c r="A31" s="16" t="s">
        <v>65</v>
      </c>
      <c r="B31" s="16" t="s">
        <v>17</v>
      </c>
      <c r="C31" s="38">
        <v>82631.22</v>
      </c>
      <c r="D31" s="16">
        <v>9</v>
      </c>
      <c r="E31" s="16">
        <v>10</v>
      </c>
      <c r="F31" s="16">
        <f>Table13[[#This Row],[New position]]-Table13[[#This Row],[Old position]]</f>
        <v>1</v>
      </c>
      <c r="G31" s="24">
        <v>0.55600000000000005</v>
      </c>
      <c r="H31" s="19">
        <v>824476.98</v>
      </c>
      <c r="I31" s="48"/>
      <c r="K31" s="49"/>
      <c r="L31" s="45"/>
      <c r="M31" s="2"/>
    </row>
    <row r="32" spans="1:16">
      <c r="A32" s="16" t="s">
        <v>54</v>
      </c>
      <c r="B32" s="16" t="s">
        <v>17</v>
      </c>
      <c r="C32" s="38">
        <v>57293.62</v>
      </c>
      <c r="D32" s="16">
        <v>13</v>
      </c>
      <c r="E32" s="16">
        <v>14</v>
      </c>
      <c r="F32" s="16">
        <f>Table13[[#This Row],[New position]]-Table13[[#This Row],[Old position]]</f>
        <v>1</v>
      </c>
      <c r="G32" s="24">
        <v>0.55600000000000005</v>
      </c>
      <c r="H32" s="19">
        <v>824476.98</v>
      </c>
      <c r="I32" s="48"/>
      <c r="K32" s="49"/>
      <c r="L32" s="45"/>
      <c r="M32" s="2"/>
    </row>
    <row r="33" spans="1:13">
      <c r="A33" s="16" t="s">
        <v>33</v>
      </c>
      <c r="B33" s="16" t="s">
        <v>16</v>
      </c>
      <c r="C33" s="38">
        <v>428.55</v>
      </c>
      <c r="D33" s="16">
        <v>1061</v>
      </c>
      <c r="E33" s="16">
        <v>1154</v>
      </c>
      <c r="F33" s="16">
        <f>Table13[[#This Row],[New position]]-Table13[[#This Row],[Old position]]</f>
        <v>93</v>
      </c>
      <c r="G33" s="24">
        <v>0.33300000000000002</v>
      </c>
      <c r="H33" s="19">
        <v>494686.1</v>
      </c>
      <c r="I33" s="10"/>
      <c r="K33" s="49"/>
      <c r="L33" s="45"/>
      <c r="M33" s="2"/>
    </row>
    <row r="34" spans="1:13">
      <c r="A34" s="16" t="s">
        <v>29</v>
      </c>
      <c r="B34" s="16" t="s">
        <v>16</v>
      </c>
      <c r="C34" s="38">
        <v>354.77</v>
      </c>
      <c r="D34" s="16">
        <v>1304</v>
      </c>
      <c r="E34" s="16">
        <v>1394</v>
      </c>
      <c r="F34" s="16">
        <f>Table13[[#This Row],[New position]]-Table13[[#This Row],[Old position]]</f>
        <v>90</v>
      </c>
      <c r="G34" s="24">
        <v>0.33300000000000002</v>
      </c>
      <c r="H34" s="19">
        <v>494686.1</v>
      </c>
      <c r="I34" s="10"/>
      <c r="K34" s="49"/>
      <c r="L34" s="45"/>
      <c r="M34" s="2"/>
    </row>
    <row r="35" spans="1:13">
      <c r="A35" s="16" t="s">
        <v>37</v>
      </c>
      <c r="B35" s="16" t="s">
        <v>16</v>
      </c>
      <c r="C35" s="38">
        <v>89.99</v>
      </c>
      <c r="D35" s="16">
        <v>5172</v>
      </c>
      <c r="E35" s="16">
        <v>5497</v>
      </c>
      <c r="F35" s="16">
        <f>Table13[[#This Row],[New position]]-Table13[[#This Row],[Old position]]</f>
        <v>325</v>
      </c>
      <c r="G35" s="24">
        <v>0.33300000000000002</v>
      </c>
      <c r="H35" s="19">
        <v>494686.1</v>
      </c>
      <c r="I35" s="44"/>
      <c r="K35" s="49"/>
      <c r="L35" s="45"/>
      <c r="M35" s="2"/>
    </row>
    <row r="36" spans="1:13">
      <c r="A36" s="16" t="s">
        <v>41</v>
      </c>
      <c r="B36" s="16" t="s">
        <v>17</v>
      </c>
      <c r="C36" s="38">
        <v>78250</v>
      </c>
      <c r="D36" s="16">
        <v>10</v>
      </c>
      <c r="E36" s="16">
        <v>11</v>
      </c>
      <c r="F36" s="16">
        <f>Table13[[#This Row],[New position]]-Table13[[#This Row],[Old position]]</f>
        <v>1</v>
      </c>
      <c r="G36" s="24">
        <v>0.55600000000000005</v>
      </c>
      <c r="H36" s="19">
        <v>824476.98</v>
      </c>
      <c r="I36" s="20"/>
      <c r="K36" s="49"/>
      <c r="L36" s="45"/>
      <c r="M36" s="2"/>
    </row>
    <row r="37" spans="1:13">
      <c r="A37" s="16" t="s">
        <v>34</v>
      </c>
      <c r="B37" s="16" t="s">
        <v>16</v>
      </c>
      <c r="C37" s="38">
        <v>473.75</v>
      </c>
      <c r="D37" s="16">
        <v>947</v>
      </c>
      <c r="E37" s="16">
        <v>1044</v>
      </c>
      <c r="F37" s="16">
        <f>Table13[[#This Row],[New position]]-Table13[[#This Row],[Old position]]</f>
        <v>97</v>
      </c>
      <c r="G37" s="55">
        <v>0.33300000000000002</v>
      </c>
      <c r="H37" s="19">
        <v>494686.1</v>
      </c>
      <c r="I37" s="10"/>
      <c r="K37" s="49"/>
      <c r="L37" s="45"/>
      <c r="M37" s="2"/>
    </row>
    <row r="38" spans="1:13">
      <c r="A38" s="16" t="s">
        <v>47</v>
      </c>
      <c r="B38" s="16" t="s">
        <v>17</v>
      </c>
      <c r="C38" s="38">
        <v>150971.9</v>
      </c>
      <c r="D38" s="16">
        <v>41</v>
      </c>
      <c r="E38" s="16">
        <v>44</v>
      </c>
      <c r="F38" s="16">
        <f>Table13[[#This Row],[New position]]-Table13[[#This Row],[Old position]]</f>
        <v>3</v>
      </c>
      <c r="G38" s="24">
        <v>4.5</v>
      </c>
      <c r="H38" s="19">
        <v>6678263.04</v>
      </c>
      <c r="I38" s="10"/>
      <c r="K38" s="49"/>
      <c r="L38" s="45"/>
      <c r="M38" s="2"/>
    </row>
    <row r="39" spans="1:13">
      <c r="A39" s="16" t="s">
        <v>52</v>
      </c>
      <c r="B39" s="16" t="s">
        <v>17</v>
      </c>
      <c r="C39" s="38">
        <v>225250</v>
      </c>
      <c r="D39" s="16">
        <v>3</v>
      </c>
      <c r="E39" s="16">
        <v>4</v>
      </c>
      <c r="F39" s="16">
        <f>Table13[[#This Row],[New position]]-Table13[[#This Row],[Old position]]</f>
        <v>1</v>
      </c>
      <c r="G39" s="24">
        <v>0.55600000000000005</v>
      </c>
      <c r="H39" s="19">
        <v>824476.98</v>
      </c>
      <c r="I39" s="10"/>
      <c r="K39" s="49"/>
      <c r="L39" s="45"/>
      <c r="M39" s="2"/>
    </row>
    <row r="40" spans="1:13">
      <c r="A40" s="16" t="s">
        <v>64</v>
      </c>
      <c r="B40" s="16" t="s">
        <v>17</v>
      </c>
      <c r="C40" s="38">
        <v>54327.21</v>
      </c>
      <c r="D40" s="16">
        <v>14</v>
      </c>
      <c r="E40" s="16">
        <v>15</v>
      </c>
      <c r="F40" s="16">
        <f>Table13[[#This Row],[New position]]-Table13[[#This Row],[Old position]]</f>
        <v>1</v>
      </c>
      <c r="G40" s="24">
        <v>0.55600000000000005</v>
      </c>
      <c r="H40" s="19">
        <v>824476.98</v>
      </c>
      <c r="I40" s="10"/>
      <c r="K40" s="49"/>
      <c r="L40" s="45"/>
      <c r="M40" s="2"/>
    </row>
    <row r="41" spans="1:13">
      <c r="A41" s="16" t="s">
        <v>13</v>
      </c>
      <c r="B41" s="16" t="s">
        <v>16</v>
      </c>
      <c r="C41" s="38">
        <v>324.45999999999998</v>
      </c>
      <c r="D41" s="16">
        <v>125608</v>
      </c>
      <c r="E41" s="16">
        <v>137218</v>
      </c>
      <c r="F41" s="16">
        <f>Table13[[#This Row],[New position]]-Table13[[#This Row],[Old position]]</f>
        <v>11610</v>
      </c>
      <c r="G41" s="24">
        <v>30</v>
      </c>
      <c r="H41" s="19">
        <v>44521753.579999998</v>
      </c>
      <c r="I41" s="20"/>
      <c r="K41" s="49"/>
      <c r="L41" s="45"/>
      <c r="M41" s="2"/>
    </row>
    <row r="42" spans="1:13">
      <c r="A42" s="16" t="s">
        <v>39</v>
      </c>
      <c r="B42" s="16" t="s">
        <v>16</v>
      </c>
      <c r="C42" s="38">
        <v>22.98</v>
      </c>
      <c r="D42" s="16">
        <v>265341</v>
      </c>
      <c r="E42" s="16">
        <v>290612</v>
      </c>
      <c r="F42" s="16">
        <f>Table13[[#This Row],[New position]]-Table13[[#This Row],[Old position]]</f>
        <v>25271</v>
      </c>
      <c r="G42" s="24">
        <v>4.5</v>
      </c>
      <c r="H42" s="38">
        <v>6678263.04</v>
      </c>
      <c r="I42" s="10"/>
      <c r="K42" s="49"/>
      <c r="L42" s="45"/>
      <c r="M42" s="2"/>
    </row>
    <row r="43" spans="1:13">
      <c r="A43" s="16" t="s">
        <v>61</v>
      </c>
      <c r="B43" s="16" t="s">
        <v>16</v>
      </c>
      <c r="C43" s="38">
        <v>78.61</v>
      </c>
      <c r="D43" s="16">
        <v>5850</v>
      </c>
      <c r="E43" s="16">
        <v>6293</v>
      </c>
      <c r="F43" s="16">
        <f>Table13[[#This Row],[New position]]-Table13[[#This Row],[Old position]]</f>
        <v>443</v>
      </c>
      <c r="G43" s="24">
        <v>0.33300000000000002</v>
      </c>
      <c r="H43" s="19">
        <v>494681.2</v>
      </c>
      <c r="I43" s="10"/>
      <c r="K43" s="49"/>
      <c r="L43" s="45"/>
      <c r="M43" s="2"/>
    </row>
    <row r="44" spans="1:13">
      <c r="A44" s="16" t="s">
        <v>31</v>
      </c>
      <c r="B44" s="16" t="s">
        <v>16</v>
      </c>
      <c r="C44" s="38">
        <v>162.55000000000001</v>
      </c>
      <c r="D44" s="16">
        <v>2829</v>
      </c>
      <c r="E44" s="16">
        <v>3043</v>
      </c>
      <c r="F44" s="16">
        <f>Table13[[#This Row],[New position]]-Table13[[#This Row],[Old position]]</f>
        <v>214</v>
      </c>
      <c r="G44" s="24">
        <v>0.33300000000000002</v>
      </c>
      <c r="H44" s="19">
        <v>494686.1</v>
      </c>
      <c r="I44" s="10"/>
      <c r="K44" s="49"/>
      <c r="L44" s="45"/>
      <c r="M44" s="2"/>
    </row>
    <row r="45" spans="1:13">
      <c r="A45" s="16" t="s">
        <v>66</v>
      </c>
      <c r="B45" s="16" t="s">
        <v>17</v>
      </c>
      <c r="C45" s="38">
        <v>157562.5</v>
      </c>
      <c r="D45" s="16">
        <v>0</v>
      </c>
      <c r="E45" s="16">
        <v>42</v>
      </c>
      <c r="F45" s="16">
        <f>Table13[[#This Row],[New position]]-Table13[[#This Row],[Old position]]</f>
        <v>42</v>
      </c>
      <c r="G45" s="24">
        <v>4.5</v>
      </c>
      <c r="H45" s="19">
        <v>6678263.04</v>
      </c>
      <c r="I45" s="10"/>
      <c r="K45" s="49"/>
      <c r="L45" s="45"/>
      <c r="M45" s="2"/>
    </row>
    <row r="46" spans="1:13">
      <c r="A46" s="16" t="s">
        <v>23</v>
      </c>
      <c r="B46" s="16" t="s">
        <v>16</v>
      </c>
      <c r="C46" s="38">
        <v>75.209999999999994</v>
      </c>
      <c r="D46" s="16">
        <v>46324</v>
      </c>
      <c r="E46" s="16">
        <v>49330</v>
      </c>
      <c r="F46" s="16">
        <f>Table13[[#This Row],[New position]]-Table13[[#This Row],[Old position]]</f>
        <v>3006</v>
      </c>
      <c r="G46" s="24">
        <v>2.5</v>
      </c>
      <c r="H46" s="19">
        <v>3710146.13</v>
      </c>
      <c r="I46" s="10"/>
      <c r="K46" s="49"/>
      <c r="L46" s="45"/>
      <c r="M46" s="2"/>
    </row>
    <row r="47" spans="1:13">
      <c r="A47" s="16" t="s">
        <v>62</v>
      </c>
      <c r="B47" s="16" t="s">
        <v>16</v>
      </c>
      <c r="C47" s="38">
        <v>75.78</v>
      </c>
      <c r="D47" s="16">
        <v>45436</v>
      </c>
      <c r="E47" s="16">
        <v>48959</v>
      </c>
      <c r="F47" s="16">
        <f>Table13[[#This Row],[New position]]-Table13[[#This Row],[Old position]]</f>
        <v>3523</v>
      </c>
      <c r="G47" s="24">
        <v>2.5</v>
      </c>
      <c r="H47" s="19">
        <v>3710146.13</v>
      </c>
      <c r="I47" s="10"/>
      <c r="K47" s="49"/>
      <c r="L47" s="45"/>
      <c r="M47" s="2"/>
    </row>
    <row r="48" spans="1:13">
      <c r="A48" s="16" t="s">
        <v>38</v>
      </c>
      <c r="B48" s="16" t="s">
        <v>17</v>
      </c>
      <c r="C48" s="38">
        <v>143656.26</v>
      </c>
      <c r="D48" s="16">
        <v>43</v>
      </c>
      <c r="E48" s="16">
        <v>46</v>
      </c>
      <c r="F48" s="16">
        <f>Table13[[#This Row],[New position]]-Table13[[#This Row],[Old position]]</f>
        <v>3</v>
      </c>
      <c r="G48" s="24">
        <v>4.5</v>
      </c>
      <c r="H48" s="19">
        <v>6678263.04</v>
      </c>
      <c r="I48" s="10"/>
      <c r="K48" s="49"/>
      <c r="L48" s="45"/>
      <c r="M48" s="2"/>
    </row>
    <row r="49" spans="1:13">
      <c r="A49" s="16" t="s">
        <v>56</v>
      </c>
      <c r="B49" s="16" t="s">
        <v>17</v>
      </c>
      <c r="C49" s="38">
        <v>41790.28</v>
      </c>
      <c r="D49" s="16">
        <v>18</v>
      </c>
      <c r="E49" s="16">
        <v>20</v>
      </c>
      <c r="F49" s="16">
        <f>Table13[[#This Row],[New position]]-Table13[[#This Row],[Old position]]</f>
        <v>2</v>
      </c>
      <c r="G49" s="24">
        <v>0.55600000000000005</v>
      </c>
      <c r="H49" s="19">
        <v>824476.98</v>
      </c>
      <c r="I49" s="10"/>
      <c r="K49" s="49"/>
      <c r="L49" s="45"/>
      <c r="M49" s="2"/>
    </row>
    <row r="50" spans="1:13">
      <c r="A50" s="16" t="s">
        <v>55</v>
      </c>
      <c r="B50" s="16" t="s">
        <v>17</v>
      </c>
      <c r="C50" s="38">
        <v>71941.399999999994</v>
      </c>
      <c r="D50" s="16">
        <v>10</v>
      </c>
      <c r="E50" s="16">
        <v>11</v>
      </c>
      <c r="F50" s="16">
        <f>Table13[[#This Row],[New position]]-Table13[[#This Row],[Old position]]</f>
        <v>1</v>
      </c>
      <c r="G50" s="24">
        <v>0.55600000000000005</v>
      </c>
      <c r="H50" s="19">
        <v>824476.98</v>
      </c>
      <c r="I50" s="53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1.0000000000331966E-3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2022-08-10T13:44:44Z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