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1\"/>
    </mc:Choice>
  </mc:AlternateContent>
  <xr:revisionPtr revIDLastSave="0" documentId="13_ncr:1_{AEA50856-396A-4D2D-A081-814D71FD44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<sst xmlns="http://schemas.openxmlformats.org/spreadsheetml/2006/main" count="151" uniqueCount="112">
  <si>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</si>
  <si>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</si>
  <si>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</si>
  <si>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</si>
  <si>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</si>
  <si>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</si>
  <si>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</si>
  <si>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</si>
  <si>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</si>
  <si>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</si>
  <si>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</si>
  <si>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</si>
  <si>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</si>
  <si>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</si>
  <si>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</si>
  <si>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</si>
  <si>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</si>
  <si>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</si>
  <si>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</si>
  <si>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</si>
  <si>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</si>
  <si>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</si>
  <si>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</si>
  <si>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</si>
  <si>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</si>
  <si>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</si>
  <si>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</si>
  <si>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</si>
  <si>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</si>
  <si>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</si>
  <si>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</si>
  <si>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</si>
  <si>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</si>
  <si>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</si>
  <si>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</si>
  <si>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</si>
  <si>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</si>
  <si>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</si>
  <si>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</si>
  <si>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</si>
  <si>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</si>
  <si>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</si>
  <si>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</si>
  <si>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</si>
  <si>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</si>
  <si>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</si>
  <si>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</si>
  <si>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</si>
  <si>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</si>
  <si>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</si>
  <si>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</si>
  <si>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</si>
  <si>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</si>
  <si>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</si>
  <si>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</si>
  <si>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</si>
  <si>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</si>
  <si>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</si>
  <si>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</si>
  <si>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</si>
  <si>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</si>
  <si>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</si>
  <si>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</si>
  <si>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</si>
  <si>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</si>
  <si>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</si>
  <si>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</si>
  <si>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</si>
  <si>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</si>
  <si>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</si>
  <si>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</si>
  <si>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</si>
  <si>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MCD</t>
  </si>
  <si>
    <t>CMG</t>
  </si>
  <si>
    <t>BNP</t>
  </si>
  <si>
    <t>TLT</t>
  </si>
  <si>
    <t>HES</t>
  </si>
  <si>
    <t>XME</t>
  </si>
  <si>
    <t>Option</t>
  </si>
  <si>
    <t>Leverage for Energy</t>
  </si>
  <si>
    <t>value</t>
  </si>
  <si>
    <t>%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</si>
  <si>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</si>
  <si>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</si>
  <si>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</si>
  <si>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</si>
  <si>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</si>
  <si>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</si>
  <si>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</si>
  <si>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</si>
  <si>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</si>
  <si>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</si>
  <si>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</si>
  <si>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</si>
  <si>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</si>
  <si>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</si>
  <si>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</si>
  <si>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</si>
  <si>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</si>
  <si>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</si>
  <si>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</si>
  <si>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</si>
  <si>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multi-strategy</t>
  </si>
  <si>
    <t>NVDA 16JAN26 110 C</t>
  </si>
  <si>
    <t>NVDA 31JAN25 115 P</t>
  </si>
  <si>
    <t>NVDA 31JAN25 119 P</t>
  </si>
  <si>
    <t>Stocks</t>
  </si>
  <si>
    <t>ETFs</t>
  </si>
  <si>
    <t>HYD</t>
  </si>
  <si>
    <t>SHYD</t>
  </si>
  <si>
    <t>NVDA 07FEB25 119 P</t>
  </si>
  <si>
    <t>NVDA 31JAN25 126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</si>
</sst>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5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1"/>
                <c:pt idx="0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4"/>
                <c:pt idx="0">
                  <c:v>Bonds</c:v>
                </c:pt>
                <c:pt idx="1">
                  <c:v>ETFs</c:v>
                </c:pt>
                <c:pt idx="2">
                  <c:v>Option</c:v>
                </c:pt>
                <c:pt idx="3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0.17616445674287007</c:v>
                </c:pt>
                <c:pt idx="3">
                  <c:v>99.823835543257118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20250129</v>
      </c>
      <c r="K1" s="17"/>
    </row>
    <row r="2" spans="1:11" customFormat="1" ht="15" x14ac:dyDescent="0.25">
      <c r="A2" s="7" t="s">
        <v>6</v>
      </c>
      <c r="B2" s="3">
        <v>1.8692400320755233E-3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0</v>
      </c>
      <c r="K4" s="17"/>
    </row>
    <row r="5" spans="1:11" customFormat="1" ht="15" x14ac:dyDescent="0.25">
      <c r="A5" s="6" t="s">
        <v>79</v>
      </c>
      <c r="B5" s="3">
        <f>SUMPRODUCT(SUMIFS($H$1:$H$197, $A$1:$A$197, Criteria!C$1:C$200))/$B$25</f>
        <v>0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0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1.8659470955277972E-3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0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66293412.228287488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66293412.228287488</v>
      </c>
      <c r="K25" s="17"/>
    </row>
    <row r="26" spans="1:11" customFormat="1" ht="27.75" customHeight="1" x14ac:dyDescent="0.25">
      <c r="A26" s="8" t="s">
        <v>1</v>
      </c>
      <c r="B26" s="2">
        <f>B25*B2</f>
        <v>123918.29999999999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86</v>
      </c>
      <c r="B29" s="19" t="s">
        <v>87</v>
      </c>
      <c r="C29" s="19" t="s">
        <v>88</v>
      </c>
      <c r="D29" s="19" t="s">
        <v>89</v>
      </c>
      <c r="E29" s="19" t="s">
        <v>90</v>
      </c>
      <c r="F29" s="20" t="s">
        <v>91</v>
      </c>
      <c r="G29" s="19" t="s">
        <v>92</v>
      </c>
      <c r="H29" s="21" t="s">
        <v>93</v>
      </c>
      <c r="I29" s="22" t="s">
        <v>94</v>
      </c>
      <c r="J29" s="22" t="s">
        <v>95</v>
      </c>
      <c r="K29" s="23" t="s">
        <v>96</v>
      </c>
    </row>
    <row r="30" spans="1:11" x14ac:dyDescent="0.2">
      <c r="A30" s="25" t="s">
        <v>56</v>
      </c>
      <c r="B30" s="26" t="s">
        <v>106</v>
      </c>
      <c r="C30" s="26">
        <v>123.7</v>
      </c>
      <c r="D30" s="26">
        <v>0</v>
      </c>
      <c r="E30" s="26">
        <v>1000</v>
      </c>
      <c r="F30" s="26">
        <v>1000</v>
      </c>
      <c r="G30" s="26">
        <v>99.82</v>
      </c>
      <c r="H30" s="26">
        <v>123700</v>
      </c>
      <c r="I30" s="26"/>
      <c r="J30" s="26" t="s">
        <v>102</v>
      </c>
      <c r="K30" s="27">
        <v>125.14284000000001</v>
      </c>
    </row>
    <row r="31" spans="1:11" x14ac:dyDescent="0.2">
      <c r="A31" s="25" t="s">
        <v>41</v>
      </c>
      <c r="B31" s="26" t="s">
        <v>107</v>
      </c>
      <c r="C31" s="26">
        <v>109.95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/>
      <c r="J31" s="26"/>
      <c r="K31" s="27"/>
    </row>
    <row r="32" spans="1:11" x14ac:dyDescent="0.2">
      <c r="A32" s="25" t="s">
        <v>16</v>
      </c>
      <c r="B32" s="26" t="s">
        <v>11</v>
      </c>
      <c r="C32" s="26">
        <v>80.08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/>
      <c r="J32" s="26"/>
      <c r="K32" s="27"/>
    </row>
    <row r="33" spans="1:11" x14ac:dyDescent="0.2">
      <c r="A33" s="25" t="s">
        <v>67</v>
      </c>
      <c r="B33" s="26" t="s">
        <v>11</v>
      </c>
      <c r="C33" s="26">
        <v>17.73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/>
      <c r="J33" s="26"/>
      <c r="K33" s="27"/>
    </row>
    <row r="34" spans="1:11" x14ac:dyDescent="0.2">
      <c r="A34" s="25" t="s">
        <v>108</v>
      </c>
      <c r="B34" s="26" t="s">
        <v>11</v>
      </c>
      <c r="C34" s="26">
        <v>51.69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/>
      <c r="J34" s="26"/>
      <c r="K34" s="27"/>
    </row>
    <row r="35" spans="1:11" x14ac:dyDescent="0.2">
      <c r="A35" s="25" t="s">
        <v>109</v>
      </c>
      <c r="B35" s="26" t="s">
        <v>11</v>
      </c>
      <c r="C35" s="26">
        <v>22.75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/>
      <c r="J35" s="26"/>
      <c r="K35" s="27"/>
    </row>
    <row r="36" spans="1:11" x14ac:dyDescent="0.2">
      <c r="A36" s="25" t="s">
        <v>110</v>
      </c>
      <c r="B36" s="26" t="s">
        <v>78</v>
      </c>
      <c r="C36" s="26">
        <v>3.93</v>
      </c>
      <c r="D36" s="26">
        <v>0</v>
      </c>
      <c r="E36" s="26">
        <v>-10</v>
      </c>
      <c r="F36" s="26">
        <v>-10</v>
      </c>
      <c r="G36" s="26">
        <v>-0.03</v>
      </c>
      <c r="H36" s="26">
        <v>-39.299999999999997</v>
      </c>
      <c r="I36" s="26"/>
      <c r="J36" s="26" t="s">
        <v>102</v>
      </c>
      <c r="K36" s="27">
        <v>2.0299999999999998</v>
      </c>
    </row>
    <row r="37" spans="1:11" x14ac:dyDescent="0.2">
      <c r="A37" s="25" t="s">
        <v>103</v>
      </c>
      <c r="B37" s="26" t="s">
        <v>78</v>
      </c>
      <c r="C37" s="26">
        <v>33.72</v>
      </c>
      <c r="D37" s="26">
        <v>10</v>
      </c>
      <c r="E37" s="26">
        <v>10</v>
      </c>
      <c r="F37" s="26">
        <v>0</v>
      </c>
      <c r="G37" s="26">
        <v>0.27</v>
      </c>
      <c r="H37" s="26">
        <v>337.2</v>
      </c>
      <c r="I37" s="26"/>
      <c r="J37" s="26"/>
      <c r="K37" s="27"/>
    </row>
    <row r="38" spans="1:11" x14ac:dyDescent="0.2">
      <c r="A38" s="25" t="s">
        <v>104</v>
      </c>
      <c r="B38" s="26" t="s">
        <v>78</v>
      </c>
      <c r="C38" s="26">
        <v>1.3</v>
      </c>
      <c r="D38" s="26">
        <v>-20</v>
      </c>
      <c r="E38" s="26">
        <v>-20</v>
      </c>
      <c r="F38" s="26">
        <v>0</v>
      </c>
      <c r="G38" s="26">
        <v>-0.02</v>
      </c>
      <c r="H38" s="26">
        <v>-26</v>
      </c>
      <c r="I38" s="26"/>
      <c r="J38" s="26"/>
      <c r="K38" s="27"/>
    </row>
    <row r="39" spans="1:11" x14ac:dyDescent="0.2">
      <c r="A39" s="25" t="s">
        <v>105</v>
      </c>
      <c r="B39" s="26" t="s">
        <v>78</v>
      </c>
      <c r="C39" s="26">
        <v>2.2799999999999998</v>
      </c>
      <c r="D39" s="26">
        <v>-10</v>
      </c>
      <c r="E39" s="26">
        <v>-10</v>
      </c>
      <c r="F39" s="26">
        <v>0</v>
      </c>
      <c r="G39" s="26">
        <v>-0.02</v>
      </c>
      <c r="H39" s="26">
        <v>-22.8</v>
      </c>
      <c r="I39" s="26"/>
      <c r="J39" s="26"/>
      <c r="K39" s="27"/>
    </row>
    <row r="40" spans="1:11" x14ac:dyDescent="0.2">
      <c r="A40" s="25" t="s">
        <v>111</v>
      </c>
      <c r="B40" s="26" t="s">
        <v>78</v>
      </c>
      <c r="C40" s="26">
        <v>3.08</v>
      </c>
      <c r="D40" s="26">
        <v>0</v>
      </c>
      <c r="E40" s="26">
        <v>-10</v>
      </c>
      <c r="F40" s="26">
        <v>-10</v>
      </c>
      <c r="G40" s="26">
        <v>-0.02</v>
      </c>
      <c r="H40" s="26">
        <v>-30.8</v>
      </c>
      <c r="I40" s="26"/>
      <c r="J40" s="26" t="s">
        <v>102</v>
      </c>
      <c r="K40" s="27">
        <v>2.64</v>
      </c>
    </row>
    <row r="41" spans="1:11" x14ac:dyDescent="0.2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30"/>
    </row>
    <row r="42" spans="1:11" x14ac:dyDescent="0.2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7"/>
    </row>
    <row r="43" spans="1:11" x14ac:dyDescent="0.2">
      <c r="A43" s="25"/>
      <c r="B43" s="26" t="s">
        <v>97</v>
      </c>
      <c r="C43" s="26"/>
      <c r="D43" s="26"/>
      <c r="E43" s="26" t="s">
        <v>98</v>
      </c>
      <c r="F43" s="26"/>
      <c r="G43" s="26"/>
      <c r="H43" s="26" t="s">
        <v>99</v>
      </c>
      <c r="I43" s="26"/>
      <c r="J43" s="26"/>
      <c r="K43" s="27"/>
    </row>
    <row r="44" spans="1:11" x14ac:dyDescent="0.2">
      <c r="A44" s="25"/>
      <c r="B44" s="26" t="s">
        <v>100</v>
      </c>
      <c r="C44" s="26"/>
      <c r="D44" s="26"/>
      <c r="E44" s="33" t="s">
        <v>100</v>
      </c>
      <c r="F44" s="26"/>
      <c r="G44" s="26"/>
      <c r="H44" s="33" t="s">
        <v>101</v>
      </c>
      <c r="I44" s="26"/>
      <c r="J44" s="26"/>
      <c r="K44" s="27"/>
    </row>
    <row r="45" spans="1:11" x14ac:dyDescent="0.2">
      <c r="A45" s="25"/>
      <c r="B45" s="26"/>
      <c r="C45" s="26"/>
      <c r="D45" s="31"/>
      <c r="E45" s="26"/>
      <c r="F45" s="32"/>
      <c r="G45" s="31"/>
      <c r="H45" s="26"/>
      <c r="I45" s="32"/>
      <c r="J45" s="26"/>
      <c r="K45" s="27"/>
    </row>
    <row r="46" spans="1:11" x14ac:dyDescent="0.2">
      <c r="A46" s="25"/>
      <c r="B46" s="26"/>
      <c r="C46" s="26"/>
      <c r="D46" s="26"/>
      <c r="E46" s="29"/>
      <c r="F46" s="26"/>
      <c r="G46" s="26"/>
      <c r="H46" s="29"/>
      <c r="I46" s="26"/>
      <c r="J46" s="26"/>
      <c r="K46" s="27"/>
    </row>
    <row r="47" spans="1:11" x14ac:dyDescent="0.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7"/>
    </row>
    <row r="48" spans="1:11" x14ac:dyDescent="0.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7"/>
    </row>
    <row r="49" spans="1:11" x14ac:dyDescent="0.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7"/>
    </row>
    <row r="50" spans="1:11" x14ac:dyDescent="0.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7"/>
    </row>
    <row r="51" spans="1:11" x14ac:dyDescent="0.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7"/>
    </row>
    <row r="52" spans="1:11" x14ac:dyDescent="0.2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7"/>
    </row>
    <row r="53" spans="1:1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7"/>
    </row>
    <row r="54" spans="1:11" x14ac:dyDescent="0.2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  <row r="55" spans="1:11" x14ac:dyDescent="0.2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7"/>
    </row>
    <row r="56" spans="1:11" x14ac:dyDescent="0.2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7"/>
    </row>
    <row r="57" spans="1:11" x14ac:dyDescent="0.2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7"/>
    </row>
    <row r="58" spans="1:11" x14ac:dyDescent="0.2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7"/>
    </row>
    <row r="59" spans="1:11" x14ac:dyDescent="0.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7"/>
    </row>
    <row r="60" spans="1:11" x14ac:dyDescent="0.2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7"/>
    </row>
    <row r="61" spans="1:11" x14ac:dyDescent="0.2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7"/>
    </row>
    <row r="62" spans="1:11" x14ac:dyDescent="0.2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7"/>
    </row>
    <row r="63" spans="1:11" x14ac:dyDescent="0.2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7"/>
    </row>
    <row r="64" spans="1:11" x14ac:dyDescent="0.2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7"/>
    </row>
    <row r="65" spans="1:11" x14ac:dyDescent="0.2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7"/>
    </row>
    <row r="66" spans="1:1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7"/>
    </row>
    <row r="67" spans="1:1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7"/>
    </row>
    <row r="68" spans="1:1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7"/>
    </row>
    <row r="69" spans="1:11" x14ac:dyDescent="0.2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7"/>
    </row>
    <row r="70" spans="1:11" x14ac:dyDescent="0.2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7"/>
    </row>
    <row r="71" spans="1:11" x14ac:dyDescent="0.2">
      <c r="A71" s="25"/>
      <c r="B71" s="26"/>
      <c r="C71" s="26"/>
      <c r="D71" s="26"/>
      <c r="E71" s="26"/>
      <c r="F71" s="26"/>
      <c r="G71" s="26"/>
      <c r="H71" s="26"/>
      <c r="I71" s="26"/>
      <c r="J71" s="26"/>
      <c r="K71" s="27"/>
    </row>
    <row r="72" spans="1:11" x14ac:dyDescent="0.2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7"/>
    </row>
    <row r="73" spans="1:11" x14ac:dyDescent="0.2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7"/>
    </row>
    <row r="74" spans="1:11" x14ac:dyDescent="0.2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7"/>
    </row>
    <row r="75" spans="1:11" x14ac:dyDescent="0.2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7"/>
    </row>
    <row r="76" spans="1:11" x14ac:dyDescent="0.2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7"/>
    </row>
    <row r="77" spans="1:11" x14ac:dyDescent="0.2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7"/>
    </row>
    <row r="78" spans="1:11" x14ac:dyDescent="0.2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7"/>
    </row>
    <row r="79" spans="1:11" x14ac:dyDescent="0.2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7"/>
    </row>
    <row r="80" spans="1:11" x14ac:dyDescent="0.2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7"/>
    </row>
    <row r="81" spans="1:11" x14ac:dyDescent="0.2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7"/>
    </row>
    <row r="82" spans="1:11" x14ac:dyDescent="0.2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7"/>
    </row>
    <row r="83" spans="1:11" x14ac:dyDescent="0.2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7"/>
    </row>
    <row r="84" spans="1:11" x14ac:dyDescent="0.2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7"/>
    </row>
    <row r="85" spans="1:11" x14ac:dyDescent="0.2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7"/>
    </row>
    <row r="86" spans="1:11" x14ac:dyDescent="0.2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7"/>
    </row>
    <row r="87" spans="1:11" x14ac:dyDescent="0.2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7"/>
    </row>
    <row r="88" spans="1:11" x14ac:dyDescent="0.2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7"/>
    </row>
    <row r="89" spans="1:11" x14ac:dyDescent="0.2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7"/>
    </row>
    <row r="90" spans="1:11" x14ac:dyDescent="0.2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7"/>
    </row>
    <row r="91" spans="1:11" x14ac:dyDescent="0.2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7"/>
    </row>
    <row r="92" spans="1:11" x14ac:dyDescent="0.2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7"/>
    </row>
    <row r="93" spans="1:11" x14ac:dyDescent="0.2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7"/>
    </row>
    <row r="94" spans="1:11" x14ac:dyDescent="0.2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7"/>
    </row>
    <row r="95" spans="1:11" x14ac:dyDescent="0.2">
      <c r="A95" s="25"/>
      <c r="B95" s="26"/>
      <c r="C95" s="26"/>
      <c r="D95" s="26"/>
      <c r="E95" s="26"/>
      <c r="F95" s="26"/>
      <c r="G95" s="26"/>
      <c r="H95" s="26"/>
      <c r="I95" s="26"/>
      <c r="J95" s="26"/>
      <c r="K95" s="27"/>
    </row>
    <row r="96" spans="1:11" x14ac:dyDescent="0.2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7"/>
    </row>
    <row r="97" spans="1:11" x14ac:dyDescent="0.2">
      <c r="A97" s="25"/>
      <c r="B97" s="26"/>
      <c r="C97" s="26"/>
      <c r="D97" s="26"/>
      <c r="E97" s="26"/>
      <c r="F97" s="26"/>
      <c r="G97" s="26"/>
      <c r="H97" s="26"/>
      <c r="I97" s="26"/>
      <c r="J97" s="26"/>
      <c r="K97" s="27"/>
    </row>
    <row r="98" spans="1:11" x14ac:dyDescent="0.2">
      <c r="A98" s="25"/>
      <c r="B98" s="26"/>
      <c r="C98" s="26"/>
      <c r="D98" s="26"/>
      <c r="E98" s="26"/>
      <c r="F98" s="26"/>
      <c r="G98" s="26"/>
      <c r="H98" s="26"/>
      <c r="I98" s="26"/>
      <c r="J98" s="26"/>
      <c r="K98" s="27"/>
    </row>
    <row r="99" spans="1:11" x14ac:dyDescent="0.2">
      <c r="A99" s="25"/>
      <c r="B99" s="26"/>
      <c r="C99" s="26"/>
      <c r="D99" s="26"/>
      <c r="E99" s="26"/>
      <c r="F99" s="26"/>
      <c r="G99" s="26"/>
      <c r="H99" s="26"/>
      <c r="I99" s="26"/>
      <c r="J99" s="26"/>
      <c r="K99" s="27"/>
    </row>
    <row r="100" spans="1:11" x14ac:dyDescent="0.2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27"/>
    </row>
    <row r="101" spans="1:11" x14ac:dyDescent="0.2">
      <c r="A101" s="25"/>
      <c r="B101" s="26"/>
      <c r="C101" s="26"/>
      <c r="D101" s="26"/>
      <c r="E101" s="26"/>
      <c r="F101" s="26"/>
      <c r="G101" s="26"/>
      <c r="H101" s="26"/>
      <c r="I101" s="26"/>
      <c r="J101" s="26"/>
      <c r="K101" s="27"/>
    </row>
    <row r="102" spans="1:11" x14ac:dyDescent="0.2">
      <c r="A102" s="25"/>
      <c r="B102" s="26"/>
      <c r="C102" s="26"/>
      <c r="D102" s="26"/>
      <c r="E102" s="26"/>
      <c r="F102" s="26"/>
      <c r="G102" s="26"/>
      <c r="H102" s="26"/>
      <c r="I102" s="26"/>
      <c r="J102" s="26"/>
      <c r="K102" s="27"/>
    </row>
    <row r="103" spans="1:11" x14ac:dyDescent="0.2">
      <c r="A103" s="25"/>
      <c r="B103" s="26"/>
      <c r="C103" s="26"/>
      <c r="D103" s="26"/>
      <c r="E103" s="26"/>
      <c r="F103" s="26"/>
      <c r="G103" s="26"/>
      <c r="H103" s="26"/>
      <c r="I103" s="26"/>
      <c r="J103" s="26"/>
      <c r="K103" s="27"/>
    </row>
    <row r="104" spans="1:11" x14ac:dyDescent="0.2">
      <c r="A104" s="25"/>
      <c r="B104" s="26"/>
      <c r="C104" s="26"/>
      <c r="D104" s="26"/>
      <c r="E104" s="26"/>
      <c r="F104" s="26"/>
      <c r="G104" s="26"/>
      <c r="H104" s="26"/>
      <c r="I104" s="26"/>
      <c r="J104" s="26"/>
      <c r="K104" s="27"/>
    </row>
    <row r="105" spans="1:11" x14ac:dyDescent="0.2">
      <c r="A105" s="25"/>
      <c r="B105" s="26"/>
      <c r="C105" s="26"/>
      <c r="D105" s="26"/>
      <c r="E105" s="26"/>
      <c r="F105" s="26"/>
      <c r="G105" s="26"/>
      <c r="H105" s="26"/>
      <c r="I105" s="26"/>
      <c r="J105" s="26"/>
      <c r="K105" s="27"/>
    </row>
    <row r="106" spans="1:11" x14ac:dyDescent="0.2">
      <c r="A106" s="25"/>
      <c r="B106" s="26"/>
      <c r="C106" s="26"/>
      <c r="D106" s="26"/>
      <c r="E106" s="26"/>
      <c r="F106" s="26"/>
      <c r="G106" s="26"/>
      <c r="H106" s="26"/>
      <c r="I106" s="26"/>
      <c r="J106" s="26"/>
      <c r="K106" s="27"/>
    </row>
    <row r="107" spans="1:11" x14ac:dyDescent="0.2">
      <c r="A107" s="25"/>
      <c r="B107" s="26"/>
      <c r="C107" s="26"/>
      <c r="D107" s="26"/>
      <c r="E107" s="26"/>
      <c r="F107" s="26"/>
      <c r="G107" s="26"/>
      <c r="H107" s="26"/>
      <c r="I107" s="26"/>
      <c r="J107" s="26"/>
      <c r="K107" s="27"/>
    </row>
    <row r="108" spans="1:11" x14ac:dyDescent="0.2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7"/>
    </row>
    <row r="109" spans="1:11" x14ac:dyDescent="0.2">
      <c r="A109" s="25"/>
      <c r="B109" s="26"/>
      <c r="C109" s="26"/>
      <c r="D109" s="26"/>
      <c r="E109" s="26"/>
      <c r="F109" s="26"/>
      <c r="G109" s="26"/>
      <c r="H109" s="26"/>
      <c r="I109" s="26"/>
      <c r="J109" s="26"/>
      <c r="K109" s="27"/>
    </row>
    <row r="110" spans="1:11" x14ac:dyDescent="0.2">
      <c r="A110" s="25"/>
      <c r="B110" s="26"/>
      <c r="C110" s="26"/>
      <c r="D110" s="26"/>
      <c r="E110" s="26"/>
      <c r="F110" s="26"/>
      <c r="G110" s="26"/>
      <c r="H110" s="26"/>
      <c r="I110" s="26"/>
      <c r="J110" s="26"/>
      <c r="K110" s="27"/>
    </row>
    <row r="111" spans="1:11" x14ac:dyDescent="0.2">
      <c r="A111" s="25"/>
      <c r="B111" s="26"/>
      <c r="C111" s="26"/>
      <c r="D111" s="26"/>
      <c r="E111" s="26"/>
      <c r="F111" s="26"/>
      <c r="G111" s="26"/>
      <c r="H111" s="26"/>
      <c r="I111" s="26"/>
      <c r="J111" s="26"/>
      <c r="K111" s="27"/>
    </row>
    <row r="112" spans="1:11" x14ac:dyDescent="0.2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7"/>
    </row>
    <row r="113" spans="1:11" x14ac:dyDescent="0.2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7"/>
    </row>
    <row r="114" spans="1:11" x14ac:dyDescent="0.2">
      <c r="A114" s="25"/>
      <c r="B114" s="26"/>
      <c r="C114" s="26"/>
      <c r="D114" s="26"/>
      <c r="E114" s="26"/>
      <c r="F114" s="26"/>
      <c r="G114" s="26"/>
      <c r="H114" s="26"/>
      <c r="I114" s="26"/>
      <c r="J114" s="26"/>
      <c r="K114" s="27"/>
    </row>
    <row r="115" spans="1:11" x14ac:dyDescent="0.2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7"/>
    </row>
    <row r="116" spans="1:11" x14ac:dyDescent="0.2">
      <c r="A116" s="25"/>
      <c r="B116" s="26"/>
      <c r="C116" s="26"/>
      <c r="D116" s="26"/>
      <c r="E116" s="26"/>
      <c r="F116" s="26"/>
      <c r="G116" s="26"/>
      <c r="H116" s="26"/>
      <c r="I116" s="26"/>
      <c r="J116" s="26"/>
      <c r="K116" s="27"/>
    </row>
    <row r="117" spans="1:11" x14ac:dyDescent="0.2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7"/>
    </row>
    <row r="118" spans="1:11" x14ac:dyDescent="0.2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7"/>
    </row>
    <row r="119" spans="1:11" x14ac:dyDescent="0.2">
      <c r="A119" s="25"/>
      <c r="B119" s="26"/>
      <c r="C119" s="26"/>
      <c r="D119" s="26"/>
      <c r="E119" s="26"/>
      <c r="F119" s="26"/>
      <c r="G119" s="26"/>
      <c r="H119" s="26"/>
      <c r="I119" s="26"/>
      <c r="J119" s="26"/>
      <c r="K119" s="27"/>
    </row>
    <row r="120" spans="1:11" x14ac:dyDescent="0.2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7"/>
    </row>
    <row r="121" spans="1:11" x14ac:dyDescent="0.2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7"/>
    </row>
    <row r="122" spans="1:11" x14ac:dyDescent="0.2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7"/>
    </row>
    <row r="123" spans="1:11" x14ac:dyDescent="0.2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7"/>
    </row>
    <row r="124" spans="1:11" x14ac:dyDescent="0.2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7"/>
    </row>
    <row r="125" spans="1:11" x14ac:dyDescent="0.2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7"/>
    </row>
    <row r="126" spans="1:11" x14ac:dyDescent="0.2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7"/>
    </row>
    <row r="127" spans="1:11" x14ac:dyDescent="0.2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7"/>
    </row>
    <row r="128" spans="1:11" x14ac:dyDescent="0.2">
      <c r="A128" s="25"/>
      <c r="B128" s="26"/>
      <c r="C128" s="26"/>
      <c r="D128" s="26"/>
      <c r="E128" s="26"/>
      <c r="F128" s="26"/>
      <c r="G128" s="26"/>
      <c r="H128" s="26"/>
      <c r="I128" s="26"/>
      <c r="J128" s="26"/>
      <c r="K128" s="27"/>
    </row>
    <row r="129" spans="1:11" x14ac:dyDescent="0.2">
      <c r="A129" s="25"/>
      <c r="B129" s="26"/>
      <c r="C129" s="26"/>
      <c r="D129" s="26"/>
      <c r="E129" s="26"/>
      <c r="F129" s="26"/>
      <c r="G129" s="26"/>
      <c r="H129" s="26"/>
      <c r="I129" s="26"/>
      <c r="J129" s="26"/>
      <c r="K129" s="27"/>
    </row>
    <row r="130" spans="1:11" x14ac:dyDescent="0.2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27"/>
    </row>
    <row r="131" spans="1:11" x14ac:dyDescent="0.2">
      <c r="A131" s="25"/>
      <c r="B131" s="26"/>
      <c r="C131" s="26"/>
      <c r="D131" s="26"/>
      <c r="E131" s="26"/>
      <c r="F131" s="26"/>
      <c r="G131" s="26"/>
      <c r="H131" s="26"/>
      <c r="I131" s="26"/>
      <c r="J131" s="26"/>
      <c r="K131" s="27"/>
    </row>
    <row r="132" spans="1:11" x14ac:dyDescent="0.2">
      <c r="A132" s="25"/>
      <c r="B132" s="26"/>
      <c r="C132" s="26"/>
      <c r="D132" s="26"/>
      <c r="E132" s="26"/>
      <c r="F132" s="26"/>
      <c r="G132" s="26"/>
      <c r="H132" s="26"/>
      <c r="I132" s="26"/>
      <c r="J132" s="26"/>
      <c r="K132" s="27"/>
    </row>
    <row r="133" spans="1:11" x14ac:dyDescent="0.2">
      <c r="A133" s="25"/>
      <c r="B133" s="26"/>
      <c r="C133" s="26"/>
      <c r="D133" s="26"/>
      <c r="E133" s="26"/>
      <c r="F133" s="26"/>
      <c r="G133" s="26"/>
      <c r="H133" s="26"/>
      <c r="I133" s="26"/>
      <c r="J133" s="26"/>
      <c r="K133" s="27"/>
    </row>
    <row r="134" spans="1:11" x14ac:dyDescent="0.2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7"/>
    </row>
    <row r="135" spans="1:11" x14ac:dyDescent="0.2">
      <c r="A135" s="25"/>
      <c r="B135" s="26"/>
      <c r="C135" s="26"/>
      <c r="D135" s="26"/>
      <c r="E135" s="26"/>
      <c r="F135" s="26"/>
      <c r="G135" s="26"/>
      <c r="H135" s="26"/>
      <c r="I135" s="26"/>
      <c r="J135" s="26"/>
      <c r="K135" s="27"/>
    </row>
    <row r="136" spans="1:11" x14ac:dyDescent="0.2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7"/>
    </row>
    <row r="137" spans="1:11" x14ac:dyDescent="0.2">
      <c r="A137" s="25"/>
      <c r="B137" s="26"/>
      <c r="C137" s="26"/>
      <c r="D137" s="26"/>
      <c r="E137" s="26"/>
      <c r="F137" s="26"/>
      <c r="G137" s="26"/>
      <c r="H137" s="26"/>
      <c r="I137" s="26"/>
      <c r="J137" s="26"/>
      <c r="K137" s="27"/>
    </row>
    <row r="138" spans="1:11" x14ac:dyDescent="0.2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7"/>
    </row>
    <row r="139" spans="1:11" x14ac:dyDescent="0.2">
      <c r="A139" s="25"/>
      <c r="B139" s="26"/>
      <c r="C139" s="26"/>
      <c r="D139" s="26"/>
      <c r="E139" s="26"/>
      <c r="F139" s="26"/>
      <c r="G139" s="26"/>
      <c r="H139" s="26"/>
      <c r="I139" s="26"/>
      <c r="J139" s="26"/>
      <c r="K139" s="27"/>
    </row>
    <row r="140" spans="1:11" x14ac:dyDescent="0.2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27"/>
    </row>
    <row r="141" spans="1:11" x14ac:dyDescent="0.2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7"/>
    </row>
    <row r="142" spans="1:11" x14ac:dyDescent="0.2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7"/>
    </row>
    <row r="143" spans="1:11" x14ac:dyDescent="0.2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7"/>
    </row>
    <row r="144" spans="1:11" x14ac:dyDescent="0.2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7"/>
    </row>
    <row r="145" spans="1:11" x14ac:dyDescent="0.2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7"/>
    </row>
    <row r="146" spans="1:11" x14ac:dyDescent="0.2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7"/>
    </row>
    <row r="147" spans="1:11" x14ac:dyDescent="0.2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7"/>
    </row>
    <row r="148" spans="1:11" x14ac:dyDescent="0.2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7"/>
    </row>
    <row r="149" spans="1:11" x14ac:dyDescent="0.2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7"/>
    </row>
    <row r="150" spans="1:11" x14ac:dyDescent="0.2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7"/>
    </row>
    <row r="151" spans="1:11" x14ac:dyDescent="0.2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7"/>
    </row>
    <row r="152" spans="1:11" x14ac:dyDescent="0.2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7"/>
    </row>
    <row r="153" spans="1:11" x14ac:dyDescent="0.2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7"/>
    </row>
    <row r="154" spans="1:11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 x14ac:dyDescent="0.2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7"/>
    </row>
    <row r="156" spans="1:11" x14ac:dyDescent="0.2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7"/>
    </row>
    <row r="157" spans="1:11" x14ac:dyDescent="0.2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7"/>
    </row>
    <row r="158" spans="1:11" x14ac:dyDescent="0.2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7"/>
    </row>
    <row r="159" spans="1:11" x14ac:dyDescent="0.2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7"/>
    </row>
    <row r="160" spans="1:11" x14ac:dyDescent="0.2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7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7"/>
    </row>
    <row r="163" spans="1:11" x14ac:dyDescent="0.2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7"/>
    </row>
    <row r="164" spans="1:11" x14ac:dyDescent="0.2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7"/>
    </row>
    <row r="165" spans="1:11" x14ac:dyDescent="0.2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7"/>
    </row>
    <row r="166" spans="1:11" x14ac:dyDescent="0.2">
      <c r="A166" s="25"/>
      <c r="B166" s="26"/>
      <c r="C166" s="26"/>
      <c r="D166" s="26"/>
      <c r="E166" s="26"/>
      <c r="F166" s="26"/>
      <c r="G166" s="26"/>
      <c r="H166" s="26"/>
      <c r="I166" s="26"/>
      <c r="J166" s="26"/>
      <c r="K166" s="27"/>
    </row>
    <row r="167" spans="1:11" x14ac:dyDescent="0.2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26"/>
      <c r="F169" s="26"/>
      <c r="G169" s="26"/>
      <c r="H169" s="26"/>
      <c r="I169" s="26"/>
      <c r="J169" s="26"/>
      <c r="K169" s="27"/>
    </row>
    <row r="170" spans="1:11" x14ac:dyDescent="0.2">
      <c r="A170" s="25"/>
      <c r="B170" s="26"/>
      <c r="C170" s="26"/>
      <c r="D170" s="26"/>
      <c r="E170" s="26"/>
      <c r="F170" s="26"/>
      <c r="G170" s="26"/>
      <c r="H170" s="26"/>
      <c r="I170" s="26"/>
      <c r="J170" s="26"/>
      <c r="K170" s="27"/>
    </row>
    <row r="171" spans="1:11" x14ac:dyDescent="0.2">
      <c r="A171" s="25"/>
      <c r="B171" s="26"/>
      <c r="C171" s="26"/>
      <c r="D171" s="26"/>
      <c r="E171" s="26"/>
      <c r="F171" s="26"/>
      <c r="G171" s="26"/>
      <c r="H171" s="26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26"/>
      <c r="F173" s="26"/>
      <c r="G173" s="26"/>
      <c r="H173" s="26"/>
      <c r="I173" s="26"/>
      <c r="J173" s="26"/>
      <c r="K173" s="27"/>
    </row>
    <row r="174" spans="1:11" x14ac:dyDescent="0.2">
      <c r="A174" s="25"/>
      <c r="B174" s="26"/>
      <c r="C174" s="26"/>
      <c r="D174" s="26"/>
      <c r="E174" s="26"/>
      <c r="F174" s="26"/>
      <c r="G174" s="26"/>
      <c r="H174" s="26"/>
      <c r="I174" s="26"/>
      <c r="J174" s="26"/>
      <c r="K174" s="27"/>
    </row>
    <row r="175" spans="1:11" x14ac:dyDescent="0.2">
      <c r="A175" s="25"/>
      <c r="B175" s="26"/>
      <c r="C175" s="26"/>
      <c r="D175" s="26"/>
      <c r="E175" s="26"/>
      <c r="F175" s="26"/>
      <c r="G175" s="26"/>
      <c r="H175" s="26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30"/>
    </row>
    <row r="180" spans="1:11" x14ac:dyDescent="0.2">
      <c r="A180" s="28"/>
      <c r="B180" s="29"/>
      <c r="C180" s="29"/>
      <c r="D180" s="29"/>
      <c r="E180" s="29"/>
      <c r="F180" s="29"/>
      <c r="G180" s="29"/>
      <c r="H180" s="29"/>
      <c r="I180" s="29"/>
      <c r="J180" s="29"/>
      <c r="K180" s="30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33"/>
      <c r="F182" s="26"/>
      <c r="G182" s="26"/>
      <c r="H182" s="33"/>
      <c r="I182" s="26"/>
      <c r="J182" s="26"/>
      <c r="K182" s="27"/>
    </row>
    <row r="183" spans="1:11" x14ac:dyDescent="0.2">
      <c r="A183" s="25"/>
      <c r="B183" s="26"/>
      <c r="C183" s="26"/>
      <c r="D183" s="31"/>
      <c r="E183" s="26"/>
      <c r="F183" s="32"/>
      <c r="G183" s="31"/>
      <c r="H183" s="26"/>
      <c r="I183" s="32"/>
      <c r="J183" s="26"/>
      <c r="K183" s="27"/>
    </row>
    <row r="184" spans="1:11" x14ac:dyDescent="0.2">
      <c r="A184" s="25"/>
      <c r="B184" s="26"/>
      <c r="C184" s="26"/>
      <c r="D184" s="31"/>
      <c r="E184" s="29"/>
      <c r="F184" s="32"/>
      <c r="G184" s="31"/>
      <c r="H184" s="29"/>
      <c r="I184" s="32"/>
      <c r="J184" s="26"/>
      <c r="K184" s="27"/>
    </row>
    <row r="185" spans="1:11" x14ac:dyDescent="0.2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30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33"/>
      <c r="F188" s="26"/>
      <c r="G188" s="26"/>
      <c r="H188" s="33"/>
      <c r="I188" s="26"/>
      <c r="J188" s="26"/>
      <c r="K188" s="27"/>
    </row>
    <row r="189" spans="1:11" x14ac:dyDescent="0.2">
      <c r="A189" s="25"/>
      <c r="B189" s="26"/>
      <c r="C189" s="26"/>
      <c r="D189" s="31"/>
      <c r="E189" s="26"/>
      <c r="F189" s="32"/>
      <c r="G189" s="31"/>
      <c r="H189" s="26"/>
      <c r="I189" s="32"/>
      <c r="J189" s="26"/>
      <c r="K189" s="27"/>
    </row>
    <row r="190" spans="1:11" x14ac:dyDescent="0.2">
      <c r="A190" s="25"/>
      <c r="B190" s="26"/>
      <c r="C190" s="26"/>
      <c r="D190" s="26"/>
      <c r="E190" s="29"/>
      <c r="F190" s="26"/>
      <c r="G190" s="26"/>
      <c r="H190" s="29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4" t="s">
        <v>23</v>
      </c>
      <c r="C1" s="34"/>
      <c r="D1" s="14" t="s">
        <v>24</v>
      </c>
      <c r="G1" t="s">
        <v>85</v>
      </c>
      <c r="H1" t="s">
        <v>83</v>
      </c>
      <c r="J1" t="s">
        <v>84</v>
      </c>
      <c r="K1" t="s">
        <v>83</v>
      </c>
    </row>
    <row r="2" spans="1:11" x14ac:dyDescent="0.25">
      <c r="A2" t="s">
        <v>13</v>
      </c>
      <c r="B2" s="14" t="s">
        <v>80</v>
      </c>
      <c r="C2" s="14" t="s">
        <v>81</v>
      </c>
      <c r="D2" s="14">
        <v>3.620695</v>
      </c>
      <c r="G2" t="s">
        <v>82</v>
      </c>
      <c r="H2">
        <v>100</v>
      </c>
      <c r="J2" t="s">
        <v>11</v>
      </c>
      <c r="K2">
        <v>0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0</v>
      </c>
      <c r="C3" s="10">
        <f t="shared" ref="C3:C22" si="0">B3/$B$22</f>
        <v>0</v>
      </c>
      <c r="D3">
        <f>SUM(0)/(D2*'Market Value'!B25)</f>
        <v>0</v>
      </c>
      <c r="J3" t="s">
        <v>107</v>
      </c>
      <c r="K3">
        <v>0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0</v>
      </c>
      <c r="C4" s="10">
        <f t="shared" si="0"/>
        <v>0</v>
      </c>
      <c r="D4">
        <f>SUM('Market Value'!H30:H30)/(D2*'Market Value'!B25)</f>
        <v>5.1535605609635642E-4</v>
      </c>
      <c r="J4" t="s">
        <v>78</v>
      </c>
      <c r="K4">
        <v>0.17616445674287007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0</v>
      </c>
      <c r="C5" s="10">
        <f t="shared" si="0"/>
        <v>0</v>
      </c>
      <c r="D5">
        <f>SUM('Market Value'!H31:H31)/(D2*'Market Value'!B25)</f>
        <v>0</v>
      </c>
      <c r="J5" t="s">
        <v>106</v>
      </c>
      <c r="K5">
        <v>99.823835543257118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0</v>
      </c>
      <c r="C6" s="10">
        <f t="shared" si="0"/>
        <v>0</v>
      </c>
      <c r="D6">
        <f>SUM('Market Value'!H32:H32)/(D2*'Market Value'!B25)</f>
        <v>0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0</v>
      </c>
      <c r="C7" s="10">
        <f t="shared" si="0"/>
        <v>0</v>
      </c>
      <c r="D7">
        <f>SUM('Market Value'!H33:H33)/(D2*'Market Value'!B25)</f>
        <v>0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123700</v>
      </c>
      <c r="C8" s="10">
        <f t="shared" si="0"/>
        <v>1</v>
      </c>
      <c r="D8">
        <f>SUM('Market Value'!H34:H35)/(D2*'Market Value'!B25)</f>
        <v>0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0</v>
      </c>
      <c r="C9" s="10">
        <f t="shared" si="0"/>
        <v>0</v>
      </c>
      <c r="D9">
        <f>SUM('Market Value'!H36:H37)/(D2*'Market Value'!B25)</f>
        <v>1.24110403485129E-6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>
        <f t="shared" si="0"/>
        <v>0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>
        <f t="shared" si="0"/>
        <v>0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0</v>
      </c>
      <c r="C12" s="10">
        <f t="shared" si="0"/>
        <v>0</v>
      </c>
      <c r="D12">
        <f>SUM('Market Value'!H38:H53)/(D2*'Market Value'!B25)</f>
        <v>-3.3162766423015331E-7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>
        <f t="shared" si="0"/>
        <v>0</v>
      </c>
      <c r="D13">
        <f>SUM('Market Value'!H54:H54)/(D2*'Market Value'!B25)</f>
        <v>0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0</v>
      </c>
      <c r="C14" s="10">
        <f t="shared" si="0"/>
        <v>0</v>
      </c>
      <c r="D14">
        <f>SUM('Market Value'!H55)/(D2*'Market Value'!B25)</f>
        <v>0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>
        <f t="shared" si="0"/>
        <v>0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>
        <f t="shared" si="0"/>
        <v>0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0</v>
      </c>
      <c r="C17" s="10">
        <f t="shared" si="0"/>
        <v>0</v>
      </c>
      <c r="D17">
        <f>(SUM('Market Value'!H58:H63))/(D2*'Market Value'!B25)</f>
        <v>0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>
        <f t="shared" si="0"/>
        <v>0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0</v>
      </c>
      <c r="C19" s="10">
        <f t="shared" si="0"/>
        <v>0</v>
      </c>
      <c r="D19">
        <f>SUM('Market Value'!H64:H65)/(D2*'Market Value'!B25)</f>
        <v>0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>
        <f t="shared" si="0"/>
        <v>0</v>
      </c>
      <c r="D20">
        <f>SUM('Market Value'!H56:H57)/(D2*'Market Value'!B25)</f>
        <v>0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>
        <f t="shared" si="0"/>
        <v>0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123700</v>
      </c>
      <c r="C22" s="10">
        <f t="shared" si="0"/>
        <v>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72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73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76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75</v>
      </c>
      <c r="Q4" s="9">
        <v>2899</v>
      </c>
      <c r="R4" s="9" t="s">
        <v>77</v>
      </c>
    </row>
    <row r="5" spans="1:19" x14ac:dyDescent="0.25">
      <c r="A5" s="9" t="s">
        <v>67</v>
      </c>
      <c r="J5" s="9" t="s">
        <v>74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2025-01-31T15:09:46Z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