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2\"/>
    </mc:Choice>
  </mc:AlternateContent>
  <xr:revisionPtr revIDLastSave="0" documentId="13_ncr:1_{E820D5C2-79A3-41B9-A7FC-9928CA9E72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<sst xmlns="http://schemas.openxmlformats.org/spreadsheetml/2006/main" count="138" uniqueCount="109">
  <si>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</si>
  <si>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</si>
  <si>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</si>
  <si>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</si>
  <si>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</si>
  <si>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</si>
  <si>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</si>
  <si>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</si>
  <si>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</si>
  <si>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</si>
  <si>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</si>
  <si>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</si>
  <si>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</si>
  <si>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</si>
  <si>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</si>
  <si>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</si>
  <si>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</si>
  <si>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</si>
  <si>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</si>
  <si>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</si>
  <si>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</si>
  <si>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</si>
  <si>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</si>
  <si>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</si>
  <si>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</si>
  <si>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</si>
  <si>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</si>
  <si>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</si>
  <si>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</si>
  <si>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</si>
  <si>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</si>
  <si>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</si>
  <si>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</si>
  <si>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</si>
  <si>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</si>
  <si>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</si>
  <si>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</si>
  <si>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</si>
  <si>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</si>
  <si>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</si>
  <si>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</si>
  <si>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</si>
  <si>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</si>
  <si>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</si>
  <si>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</si>
  <si>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</si>
  <si>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</si>
  <si>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</si>
  <si>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</si>
  <si>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</si>
  <si>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</si>
  <si>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</si>
  <si>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</si>
  <si>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</si>
  <si>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</si>
  <si>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</si>
  <si>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</si>
  <si>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</si>
  <si>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</si>
  <si>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</si>
  <si>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</si>
  <si>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</si>
  <si>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</si>
  <si>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</si>
  <si>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</si>
  <si>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</si>
  <si>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</si>
  <si>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</si>
  <si>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</si>
  <si>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</si>
  <si>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</si>
  <si>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</si>
  <si>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MCD</t>
  </si>
  <si>
    <t>CMG</t>
  </si>
  <si>
    <t>BNP</t>
  </si>
  <si>
    <t>TLT</t>
  </si>
  <si>
    <t>HES</t>
  </si>
  <si>
    <t>XME</t>
  </si>
  <si>
    <t>Option</t>
  </si>
  <si>
    <t>Leverage for Energy</t>
  </si>
  <si>
    <t>value</t>
  </si>
  <si>
    <t>%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</si>
  <si>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</si>
  <si>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</si>
  <si>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</si>
  <si>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</si>
  <si>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</si>
  <si>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</si>
  <si>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</si>
  <si>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</si>
  <si>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</si>
  <si>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</si>
  <si>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</si>
  <si>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</si>
  <si>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</si>
  <si>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</si>
  <si>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</si>
  <si>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</si>
  <si>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</si>
  <si>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</si>
  <si>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</si>
  <si>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</si>
  <si>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multi-strategy</t>
  </si>
  <si>
    <t>NVDA 16JAN26 110 C</t>
  </si>
  <si>
    <t>Stocks</t>
  </si>
  <si>
    <t>NVDA 07FEB25 119 P</t>
  </si>
  <si>
    <t>NVDA 07FEB25 120 P</t>
  </si>
  <si>
    <t>SGOV</t>
  </si>
  <si>
    <t>NVDA 07FEB25 126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</si>
</sst>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1"/>
                <c:pt idx="0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3"/>
                <c:pt idx="0">
                  <c:v>Bonds</c:v>
                </c:pt>
                <c:pt idx="1">
                  <c:v>Option</c:v>
                </c:pt>
                <c:pt idx="2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99.795227438903709</c:v>
                </c:pt>
                <c:pt idx="1">
                  <c:v>5.2273734160262174E-4</c:v>
                </c:pt>
                <c:pt idx="2">
                  <c:v>0.20424982375469278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20250207</v>
      </c>
      <c r="K1" s="17"/>
    </row>
    <row r="2" spans="1:11" customFormat="1" ht="15" x14ac:dyDescent="0.25">
      <c r="A2" s="7" t="s">
        <v>6</v>
      </c>
      <c r="B2" s="3">
        <v>0.95715104206204571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0</v>
      </c>
      <c r="K4" s="17"/>
    </row>
    <row r="5" spans="1:11" customFormat="1" ht="15" x14ac:dyDescent="0.25">
      <c r="A5" s="6" t="s">
        <v>79</v>
      </c>
      <c r="B5" s="3">
        <f>SUMPRODUCT(SUMIFS($H$1:$H$197, $A$1:$A$197, Criteria!C$1:C$200))/$B$25</f>
        <v>0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0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1.9549793164779336E-3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0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66415024.908763804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66415024.908763804</v>
      </c>
      <c r="K25" s="17"/>
    </row>
    <row r="26" spans="1:11" customFormat="1" ht="27.75" customHeight="1" x14ac:dyDescent="0.25">
      <c r="A26" s="8" t="s">
        <v>1</v>
      </c>
      <c r="B26" s="2">
        <f>B25*B2</f>
        <v>63569210.299999997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86</v>
      </c>
      <c r="B29" s="19" t="s">
        <v>87</v>
      </c>
      <c r="C29" s="19" t="s">
        <v>88</v>
      </c>
      <c r="D29" s="19" t="s">
        <v>89</v>
      </c>
      <c r="E29" s="19" t="s">
        <v>90</v>
      </c>
      <c r="F29" s="20" t="s">
        <v>91</v>
      </c>
      <c r="G29" s="19" t="s">
        <v>92</v>
      </c>
      <c r="H29" s="21" t="s">
        <v>93</v>
      </c>
      <c r="I29" s="22" t="s">
        <v>94</v>
      </c>
      <c r="J29" s="22" t="s">
        <v>95</v>
      </c>
      <c r="K29" s="23" t="s">
        <v>96</v>
      </c>
    </row>
    <row r="30" spans="1:11" x14ac:dyDescent="0.2">
      <c r="A30" s="25" t="s">
        <v>56</v>
      </c>
      <c r="B30" s="26" t="s">
        <v>104</v>
      </c>
      <c r="C30" s="26">
        <v>129.84</v>
      </c>
      <c r="D30" s="26">
        <v>1000</v>
      </c>
      <c r="E30" s="26">
        <v>1000</v>
      </c>
      <c r="F30" s="26">
        <v>0</v>
      </c>
      <c r="G30" s="26">
        <v>0.2</v>
      </c>
      <c r="H30" s="26">
        <v>129840</v>
      </c>
      <c r="I30" s="26"/>
      <c r="J30" s="26"/>
      <c r="K30" s="27"/>
    </row>
    <row r="31" spans="1:11" x14ac:dyDescent="0.2">
      <c r="A31" s="25" t="s">
        <v>107</v>
      </c>
      <c r="B31" s="26" t="s">
        <v>11</v>
      </c>
      <c r="C31" s="26">
        <v>100.41</v>
      </c>
      <c r="D31" s="26">
        <v>631800</v>
      </c>
      <c r="E31" s="26">
        <v>631800</v>
      </c>
      <c r="F31" s="26">
        <v>0</v>
      </c>
      <c r="G31" s="26">
        <v>99.8</v>
      </c>
      <c r="H31" s="26">
        <v>63439038</v>
      </c>
      <c r="I31" s="26"/>
      <c r="J31" s="26" t="s">
        <v>102</v>
      </c>
      <c r="K31" s="27">
        <v>100.33976622348844</v>
      </c>
    </row>
    <row r="32" spans="1:11" x14ac:dyDescent="0.2">
      <c r="A32" s="25" t="s">
        <v>105</v>
      </c>
      <c r="B32" s="26" t="s">
        <v>78</v>
      </c>
      <c r="C32" s="26">
        <v>0</v>
      </c>
      <c r="D32" s="26">
        <v>-10</v>
      </c>
      <c r="E32" s="26">
        <v>-10</v>
      </c>
      <c r="F32" s="26">
        <v>0</v>
      </c>
      <c r="G32" s="26">
        <v>0</v>
      </c>
      <c r="H32" s="26">
        <v>0</v>
      </c>
      <c r="I32" s="26"/>
      <c r="J32" s="26"/>
      <c r="K32" s="27"/>
    </row>
    <row r="33" spans="1:11" x14ac:dyDescent="0.2">
      <c r="A33" s="25" t="s">
        <v>106</v>
      </c>
      <c r="B33" s="26" t="s">
        <v>78</v>
      </c>
      <c r="C33" s="26">
        <v>0</v>
      </c>
      <c r="D33" s="26">
        <v>-5</v>
      </c>
      <c r="E33" s="26">
        <v>-5</v>
      </c>
      <c r="F33" s="26">
        <v>0</v>
      </c>
      <c r="G33" s="26">
        <v>0</v>
      </c>
      <c r="H33" s="26">
        <v>0</v>
      </c>
      <c r="I33" s="26"/>
      <c r="J33" s="26"/>
      <c r="K33" s="27"/>
    </row>
    <row r="34" spans="1:11" x14ac:dyDescent="0.2">
      <c r="A34" s="25" t="s">
        <v>108</v>
      </c>
      <c r="B34" s="26" t="s">
        <v>78</v>
      </c>
      <c r="C34" s="26">
        <v>3.84</v>
      </c>
      <c r="D34" s="26">
        <v>-10</v>
      </c>
      <c r="E34" s="26">
        <v>-10</v>
      </c>
      <c r="F34" s="26">
        <v>0</v>
      </c>
      <c r="G34" s="26">
        <v>0</v>
      </c>
      <c r="H34" s="26">
        <v>-38.4</v>
      </c>
      <c r="I34" s="26"/>
      <c r="J34" s="26"/>
      <c r="K34" s="27"/>
    </row>
    <row r="35" spans="1:11" x14ac:dyDescent="0.2">
      <c r="A35" s="25" t="s">
        <v>103</v>
      </c>
      <c r="B35" s="26" t="s">
        <v>78</v>
      </c>
      <c r="C35" s="26">
        <v>37.07</v>
      </c>
      <c r="D35" s="26">
        <v>10</v>
      </c>
      <c r="E35" s="26">
        <v>10</v>
      </c>
      <c r="F35" s="26">
        <v>0</v>
      </c>
      <c r="G35" s="26">
        <v>0</v>
      </c>
      <c r="H35" s="26">
        <v>370.7</v>
      </c>
      <c r="I35" s="26"/>
      <c r="J35" s="26"/>
      <c r="K35" s="27"/>
    </row>
    <row r="36" spans="1:11" x14ac:dyDescent="0.2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30"/>
    </row>
    <row r="37" spans="1:11" x14ac:dyDescent="0.2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30"/>
    </row>
    <row r="38" spans="1:11" x14ac:dyDescent="0.2">
      <c r="A38" s="28"/>
      <c r="B38" s="29" t="s">
        <v>97</v>
      </c>
      <c r="C38" s="29"/>
      <c r="D38" s="29"/>
      <c r="E38" s="34" t="s">
        <v>98</v>
      </c>
      <c r="F38" s="29"/>
      <c r="G38" s="29"/>
      <c r="H38" s="34" t="s">
        <v>99</v>
      </c>
      <c r="I38" s="29"/>
      <c r="J38" s="29"/>
      <c r="K38" s="30"/>
    </row>
    <row r="39" spans="1:11" x14ac:dyDescent="0.2">
      <c r="A39" s="28"/>
      <c r="B39" s="26" t="s">
        <v>100</v>
      </c>
      <c r="C39" s="29"/>
      <c r="D39" s="35"/>
      <c r="E39" s="33" t="s">
        <v>100</v>
      </c>
      <c r="F39" s="36"/>
      <c r="G39" s="35"/>
      <c r="H39" s="33" t="s">
        <v>101</v>
      </c>
      <c r="I39" s="36"/>
      <c r="J39" s="29"/>
      <c r="K39" s="30"/>
    </row>
    <row r="40" spans="1:11" x14ac:dyDescent="0.2">
      <c r="A40" s="25"/>
      <c r="B40" s="26"/>
      <c r="C40" s="26"/>
      <c r="D40" s="31"/>
      <c r="E40" s="26"/>
      <c r="F40" s="32"/>
      <c r="G40" s="31"/>
      <c r="H40" s="26"/>
      <c r="I40" s="32"/>
      <c r="J40" s="26"/>
      <c r="K40" s="27"/>
    </row>
    <row r="41" spans="1:11" x14ac:dyDescent="0.2">
      <c r="A41" s="28"/>
      <c r="B41" s="26"/>
      <c r="C41" s="29"/>
      <c r="D41" s="35"/>
      <c r="E41" s="29"/>
      <c r="F41" s="36"/>
      <c r="G41" s="35"/>
      <c r="H41" s="29"/>
      <c r="I41" s="36"/>
      <c r="J41" s="29"/>
      <c r="K41" s="30"/>
    </row>
    <row r="42" spans="1:11" x14ac:dyDescent="0.2">
      <c r="A42" s="25"/>
      <c r="B42" s="26"/>
      <c r="C42" s="26"/>
      <c r="D42" s="31"/>
      <c r="E42" s="29"/>
      <c r="F42" s="32"/>
      <c r="G42" s="31"/>
      <c r="H42" s="29"/>
      <c r="I42" s="32"/>
      <c r="J42" s="26"/>
      <c r="K42" s="27"/>
    </row>
    <row r="43" spans="1:11" x14ac:dyDescent="0.2">
      <c r="A43" s="25"/>
      <c r="B43" s="26"/>
      <c r="C43" s="26"/>
      <c r="D43" s="31"/>
      <c r="E43" s="29"/>
      <c r="F43" s="32"/>
      <c r="G43" s="31"/>
      <c r="H43" s="29"/>
      <c r="I43" s="32"/>
      <c r="J43" s="26"/>
      <c r="K43" s="27"/>
    </row>
    <row r="44" spans="1:11" x14ac:dyDescent="0.2">
      <c r="A44" s="25"/>
      <c r="B44" s="26"/>
      <c r="C44" s="26"/>
      <c r="D44" s="26"/>
      <c r="E44" s="34"/>
      <c r="F44" s="26"/>
      <c r="G44" s="26"/>
      <c r="H44" s="34"/>
      <c r="I44" s="26"/>
      <c r="J44" s="26"/>
      <c r="K44" s="27"/>
    </row>
    <row r="45" spans="1:11" x14ac:dyDescent="0.2">
      <c r="A45" s="25"/>
      <c r="B45" s="26"/>
      <c r="C45" s="26"/>
      <c r="D45" s="31"/>
      <c r="E45" s="26"/>
      <c r="F45" s="32"/>
      <c r="G45" s="31"/>
      <c r="H45" s="26"/>
      <c r="I45" s="32"/>
      <c r="J45" s="26"/>
      <c r="K45" s="27"/>
    </row>
    <row r="46" spans="1:11" x14ac:dyDescent="0.2">
      <c r="A46" s="25"/>
      <c r="B46" s="26"/>
      <c r="C46" s="26"/>
      <c r="D46" s="26"/>
      <c r="E46" s="29"/>
      <c r="F46" s="26"/>
      <c r="G46" s="26"/>
      <c r="H46" s="29"/>
      <c r="I46" s="26"/>
      <c r="J46" s="26"/>
      <c r="K46" s="27"/>
    </row>
    <row r="47" spans="1:11" x14ac:dyDescent="0.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7"/>
    </row>
    <row r="48" spans="1:11" x14ac:dyDescent="0.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7"/>
    </row>
    <row r="49" spans="1:11" x14ac:dyDescent="0.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7"/>
    </row>
    <row r="50" spans="1:11" x14ac:dyDescent="0.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  <row r="51" spans="1:11" x14ac:dyDescent="0.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  <row r="52" spans="1:11" x14ac:dyDescent="0.2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  <row r="53" spans="1:1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  <row r="54" spans="1:11" x14ac:dyDescent="0.2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  <row r="55" spans="1:11" x14ac:dyDescent="0.2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7"/>
    </row>
    <row r="56" spans="1:11" x14ac:dyDescent="0.2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7"/>
    </row>
    <row r="57" spans="1:11" x14ac:dyDescent="0.2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7"/>
    </row>
    <row r="58" spans="1:11" x14ac:dyDescent="0.2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7"/>
    </row>
    <row r="59" spans="1:11" x14ac:dyDescent="0.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7"/>
    </row>
    <row r="60" spans="1:1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7"/>
    </row>
    <row r="61" spans="1:11" x14ac:dyDescent="0.2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7"/>
    </row>
    <row r="62" spans="1:11" x14ac:dyDescent="0.2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7"/>
    </row>
    <row r="63" spans="1:11" x14ac:dyDescent="0.2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7"/>
    </row>
    <row r="64" spans="1:11" x14ac:dyDescent="0.2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7"/>
    </row>
    <row r="65" spans="1:11" x14ac:dyDescent="0.2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7"/>
    </row>
    <row r="66" spans="1:1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7"/>
    </row>
    <row r="67" spans="1:1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7"/>
    </row>
    <row r="68" spans="1:1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7"/>
    </row>
    <row r="69" spans="1:11" x14ac:dyDescent="0.2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7"/>
    </row>
    <row r="70" spans="1:11" x14ac:dyDescent="0.2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7"/>
    </row>
    <row r="71" spans="1:11" x14ac:dyDescent="0.2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7"/>
    </row>
    <row r="72" spans="1:11" x14ac:dyDescent="0.2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7"/>
    </row>
    <row r="74" spans="1:11" x14ac:dyDescent="0.2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7"/>
    </row>
    <row r="75" spans="1:11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7"/>
    </row>
    <row r="76" spans="1:11" x14ac:dyDescent="0.2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7"/>
    </row>
    <row r="77" spans="1:11" x14ac:dyDescent="0.2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7"/>
    </row>
    <row r="78" spans="1:11" x14ac:dyDescent="0.2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7"/>
    </row>
    <row r="79" spans="1:11" x14ac:dyDescent="0.2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7"/>
    </row>
    <row r="80" spans="1:11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7"/>
    </row>
    <row r="81" spans="1:11" x14ac:dyDescent="0.2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7"/>
    </row>
    <row r="82" spans="1:11" x14ac:dyDescent="0.2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7"/>
    </row>
    <row r="83" spans="1:11" x14ac:dyDescent="0.2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7"/>
    </row>
    <row r="84" spans="1:11" x14ac:dyDescent="0.2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7"/>
    </row>
    <row r="85" spans="1:11" x14ac:dyDescent="0.2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7"/>
    </row>
    <row r="86" spans="1:11" x14ac:dyDescent="0.2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7"/>
    </row>
    <row r="87" spans="1:11" x14ac:dyDescent="0.2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7"/>
    </row>
    <row r="88" spans="1:11" x14ac:dyDescent="0.2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7"/>
    </row>
    <row r="89" spans="1:11" x14ac:dyDescent="0.2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7"/>
    </row>
    <row r="90" spans="1:11" x14ac:dyDescent="0.2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7"/>
    </row>
    <row r="91" spans="1:11" x14ac:dyDescent="0.2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7"/>
    </row>
    <row r="92" spans="1:11" x14ac:dyDescent="0.2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7"/>
    </row>
    <row r="93" spans="1:11" x14ac:dyDescent="0.2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7"/>
    </row>
    <row r="94" spans="1:11" x14ac:dyDescent="0.2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7"/>
    </row>
    <row r="95" spans="1:11" x14ac:dyDescent="0.2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7"/>
    </row>
    <row r="96" spans="1:11" x14ac:dyDescent="0.2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7"/>
    </row>
    <row r="97" spans="1:11" x14ac:dyDescent="0.2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7"/>
    </row>
    <row r="98" spans="1:11" x14ac:dyDescent="0.2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7"/>
    </row>
    <row r="99" spans="1:11" x14ac:dyDescent="0.2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7"/>
    </row>
    <row r="100" spans="1:11" x14ac:dyDescent="0.2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7"/>
    </row>
    <row r="101" spans="1:11" x14ac:dyDescent="0.2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7"/>
    </row>
    <row r="102" spans="1:11" x14ac:dyDescent="0.2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7"/>
    </row>
    <row r="103" spans="1:11" x14ac:dyDescent="0.2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7"/>
    </row>
    <row r="104" spans="1:11" x14ac:dyDescent="0.2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7"/>
    </row>
    <row r="105" spans="1:11" x14ac:dyDescent="0.2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7"/>
    </row>
    <row r="106" spans="1:11" x14ac:dyDescent="0.2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7"/>
    </row>
    <row r="107" spans="1:11" x14ac:dyDescent="0.2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7"/>
    </row>
    <row r="108" spans="1:11" x14ac:dyDescent="0.2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7"/>
    </row>
    <row r="109" spans="1:11" x14ac:dyDescent="0.2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7"/>
    </row>
    <row r="110" spans="1:11" x14ac:dyDescent="0.2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7"/>
    </row>
    <row r="111" spans="1:11" x14ac:dyDescent="0.2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7"/>
    </row>
    <row r="112" spans="1:11" x14ac:dyDescent="0.2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7"/>
    </row>
    <row r="113" spans="1:11" x14ac:dyDescent="0.2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7"/>
    </row>
    <row r="114" spans="1:11" x14ac:dyDescent="0.2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7"/>
    </row>
    <row r="115" spans="1:11" x14ac:dyDescent="0.2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7"/>
    </row>
    <row r="116" spans="1:11" x14ac:dyDescent="0.2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7"/>
    </row>
    <row r="117" spans="1:11" x14ac:dyDescent="0.2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7"/>
    </row>
    <row r="118" spans="1:11" x14ac:dyDescent="0.2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7"/>
    </row>
    <row r="119" spans="1:11" x14ac:dyDescent="0.2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7"/>
    </row>
    <row r="120" spans="1:11" x14ac:dyDescent="0.2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7"/>
    </row>
    <row r="121" spans="1:11" x14ac:dyDescent="0.2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7"/>
    </row>
    <row r="122" spans="1:11" x14ac:dyDescent="0.2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7"/>
    </row>
    <row r="123" spans="1:11" x14ac:dyDescent="0.2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7"/>
    </row>
    <row r="124" spans="1:11" x14ac:dyDescent="0.2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7"/>
    </row>
    <row r="125" spans="1:11" x14ac:dyDescent="0.2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7"/>
    </row>
    <row r="126" spans="1:11" x14ac:dyDescent="0.2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7"/>
    </row>
    <row r="127" spans="1:11" x14ac:dyDescent="0.2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7"/>
    </row>
    <row r="128" spans="1:11" x14ac:dyDescent="0.2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7"/>
    </row>
    <row r="129" spans="1:11" x14ac:dyDescent="0.2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7"/>
    </row>
    <row r="130" spans="1:11" x14ac:dyDescent="0.2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7"/>
    </row>
    <row r="131" spans="1:11" x14ac:dyDescent="0.2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7"/>
    </row>
    <row r="132" spans="1:11" x14ac:dyDescent="0.2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7"/>
    </row>
    <row r="133" spans="1:11" x14ac:dyDescent="0.2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7"/>
    </row>
    <row r="134" spans="1:11" x14ac:dyDescent="0.2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7"/>
    </row>
    <row r="135" spans="1:11" x14ac:dyDescent="0.2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7"/>
    </row>
    <row r="136" spans="1:11" x14ac:dyDescent="0.2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7"/>
    </row>
    <row r="137" spans="1:11" x14ac:dyDescent="0.2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7"/>
    </row>
    <row r="138" spans="1:11" x14ac:dyDescent="0.2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7"/>
    </row>
    <row r="139" spans="1:11" x14ac:dyDescent="0.2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7"/>
    </row>
    <row r="140" spans="1:11" x14ac:dyDescent="0.2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7"/>
    </row>
    <row r="141" spans="1:11" x14ac:dyDescent="0.2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7"/>
    </row>
    <row r="142" spans="1:11" x14ac:dyDescent="0.2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7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7"/>
    </row>
    <row r="166" spans="1:11" x14ac:dyDescent="0.2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7"/>
    </row>
    <row r="167" spans="1:11" x14ac:dyDescent="0.2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7"/>
    </row>
    <row r="170" spans="1:11" x14ac:dyDescent="0.2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7"/>
    </row>
    <row r="171" spans="1:11" x14ac:dyDescent="0.2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7"/>
    </row>
    <row r="174" spans="1:11" x14ac:dyDescent="0.2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7"/>
    </row>
    <row r="175" spans="1:11" x14ac:dyDescent="0.2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30"/>
    </row>
    <row r="180" spans="1:11" x14ac:dyDescent="0.2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30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33"/>
      <c r="F182" s="26"/>
      <c r="G182" s="26"/>
      <c r="H182" s="33"/>
      <c r="I182" s="26"/>
      <c r="J182" s="26"/>
      <c r="K182" s="27"/>
    </row>
    <row r="183" spans="1:11" x14ac:dyDescent="0.2">
      <c r="A183" s="25"/>
      <c r="B183" s="26"/>
      <c r="C183" s="26"/>
      <c r="D183" s="31"/>
      <c r="E183" s="26"/>
      <c r="F183" s="32"/>
      <c r="G183" s="31"/>
      <c r="H183" s="26"/>
      <c r="I183" s="32"/>
      <c r="J183" s="26"/>
      <c r="K183" s="27"/>
    </row>
    <row r="184" spans="1:11" x14ac:dyDescent="0.2">
      <c r="A184" s="25"/>
      <c r="B184" s="26"/>
      <c r="C184" s="26"/>
      <c r="D184" s="31"/>
      <c r="E184" s="29"/>
      <c r="F184" s="32"/>
      <c r="G184" s="31"/>
      <c r="H184" s="29"/>
      <c r="I184" s="32"/>
      <c r="J184" s="26"/>
      <c r="K184" s="27"/>
    </row>
    <row r="185" spans="1:11" x14ac:dyDescent="0.2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30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33"/>
      <c r="F188" s="26"/>
      <c r="G188" s="26"/>
      <c r="H188" s="33"/>
      <c r="I188" s="26"/>
      <c r="J188" s="26"/>
      <c r="K188" s="27"/>
    </row>
    <row r="189" spans="1:11" x14ac:dyDescent="0.2">
      <c r="A189" s="25"/>
      <c r="B189" s="26"/>
      <c r="C189" s="26"/>
      <c r="D189" s="31"/>
      <c r="E189" s="26"/>
      <c r="F189" s="32"/>
      <c r="G189" s="31"/>
      <c r="H189" s="26"/>
      <c r="I189" s="32"/>
      <c r="J189" s="26"/>
      <c r="K189" s="27"/>
    </row>
    <row r="190" spans="1:11" x14ac:dyDescent="0.2">
      <c r="A190" s="25"/>
      <c r="B190" s="26"/>
      <c r="C190" s="26"/>
      <c r="D190" s="26"/>
      <c r="E190" s="29"/>
      <c r="F190" s="26"/>
      <c r="G190" s="26"/>
      <c r="H190" s="29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7" t="s">
        <v>23</v>
      </c>
      <c r="C1" s="37"/>
      <c r="D1" s="14" t="s">
        <v>24</v>
      </c>
      <c r="G1" t="s">
        <v>85</v>
      </c>
      <c r="H1" t="s">
        <v>83</v>
      </c>
      <c r="J1" t="s">
        <v>84</v>
      </c>
      <c r="K1" t="s">
        <v>83</v>
      </c>
    </row>
    <row r="2" spans="1:11" x14ac:dyDescent="0.25">
      <c r="A2" t="s">
        <v>13</v>
      </c>
      <c r="B2" s="14" t="s">
        <v>80</v>
      </c>
      <c r="C2" s="14" t="s">
        <v>81</v>
      </c>
      <c r="D2" s="14">
        <v>3.620695</v>
      </c>
      <c r="G2" t="s">
        <v>82</v>
      </c>
      <c r="H2">
        <v>100</v>
      </c>
      <c r="J2" t="s">
        <v>11</v>
      </c>
      <c r="K2">
        <v>99.795227438903709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0</v>
      </c>
      <c r="C3" s="10">
        <f t="shared" ref="C3:C22" si="0">B3/$B$22</f>
        <v>0</v>
      </c>
      <c r="D3">
        <f>SUM(0)/(D2*'Market Value'!B25)</f>
        <v>0</v>
      </c>
      <c r="J3" t="s">
        <v>78</v>
      </c>
      <c r="K3">
        <v>5.2273734160262174E-4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0</v>
      </c>
      <c r="C4" s="10">
        <f t="shared" si="0"/>
        <v>0</v>
      </c>
      <c r="D4">
        <f>SUM('Market Value'!H30:H30)/(D2*'Market Value'!B25)</f>
        <v>5.3994587129761935E-4</v>
      </c>
      <c r="J4" t="s">
        <v>104</v>
      </c>
      <c r="K4">
        <v>0.20424982375469278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0</v>
      </c>
      <c r="C5" s="10">
        <f t="shared" si="0"/>
        <v>0</v>
      </c>
      <c r="D5">
        <f>SUM('Market Value'!H31:H31)/(D2*'Market Value'!B25)</f>
        <v>0.26381428409729496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0</v>
      </c>
      <c r="C6" s="10">
        <f t="shared" si="0"/>
        <v>0</v>
      </c>
      <c r="D6">
        <f>SUM('Market Value'!H32:H32)/(D2*'Market Value'!B25)</f>
        <v>0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0</v>
      </c>
      <c r="C7" s="10">
        <f t="shared" si="0"/>
        <v>0</v>
      </c>
      <c r="D7">
        <f>SUM('Market Value'!H33:H33)/(D2*'Market Value'!B25)</f>
        <v>0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129840</v>
      </c>
      <c r="C8" s="10">
        <f t="shared" si="0"/>
        <v>1</v>
      </c>
      <c r="D8">
        <f>SUM('Market Value'!H34:H35)/(D2*'Market Value'!B25)</f>
        <v>1.3818854977834172E-6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0</v>
      </c>
      <c r="C9" s="10">
        <f t="shared" si="0"/>
        <v>0</v>
      </c>
      <c r="D9">
        <f>SUM('Market Value'!H36:H37)/(D2*'Market Value'!B25)</f>
        <v>0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0</v>
      </c>
      <c r="C12" s="10">
        <f t="shared" si="0"/>
        <v>0</v>
      </c>
      <c r="D12">
        <f>SUM('Market Value'!H38:H53)/(D2*'Market Value'!B25)</f>
        <v>0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0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0</v>
      </c>
      <c r="C14" s="10">
        <f t="shared" si="0"/>
        <v>0</v>
      </c>
      <c r="D14">
        <f>SUM('Market Value'!H55)/(D2*'Market Value'!B25)</f>
        <v>0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0</v>
      </c>
      <c r="C17" s="10">
        <f t="shared" si="0"/>
        <v>0</v>
      </c>
      <c r="D17">
        <f>(SUM('Market Value'!H58:H63))/(D2*'Market Value'!B25)</f>
        <v>0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0</v>
      </c>
      <c r="C19" s="10">
        <f t="shared" si="0"/>
        <v>0</v>
      </c>
      <c r="D19">
        <f>SUM('Market Value'!H64:H65)/(D2*'Market Value'!B25)</f>
        <v>0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0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129840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72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73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76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75</v>
      </c>
      <c r="Q4" s="9">
        <v>2899</v>
      </c>
      <c r="R4" s="9" t="s">
        <v>77</v>
      </c>
    </row>
    <row r="5" spans="1:19" x14ac:dyDescent="0.25">
      <c r="A5" s="9" t="s">
        <v>67</v>
      </c>
      <c r="J5" s="9" t="s">
        <v>74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2025-02-10T02:31:53Z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