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GHFM\1. GHFM Reporting\3. GHFM_Daily\Investment thesis\202502\"/>
    </mc:Choice>
  </mc:AlternateContent>
  <xr:revisionPtr revIDLastSave="0" documentId="13_ncr:1_{DAA78511-5022-413F-A026-B7EB850F5EB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rket Value" sheetId="3" r:id="rId1"/>
    <sheet name="Chart" sheetId="4" r:id="rId2"/>
    <sheet name="Criteria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" l="1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2" i="4" l="1"/>
  <c r="C22" i="4" s="1"/>
  <c r="B25" i="3"/>
  <c r="B5" i="3" l="1"/>
  <c r="B3" i="3"/>
  <c r="C3" i="4"/>
  <c r="C18" i="4"/>
  <c r="C4" i="4"/>
  <c r="C19" i="4"/>
  <c r="C17" i="4"/>
  <c r="C16" i="4"/>
  <c r="C15" i="4"/>
  <c r="C14" i="4"/>
  <c r="C13" i="4"/>
  <c r="C12" i="4"/>
  <c r="C11" i="4"/>
  <c r="C10" i="4"/>
  <c r="C9" i="4"/>
  <c r="C21" i="4"/>
  <c r="C8" i="4"/>
  <c r="C5" i="4"/>
  <c r="C7" i="4"/>
  <c r="C20" i="4"/>
  <c r="C6" i="4"/>
  <c r="B8" i="3"/>
  <c r="B6" i="3"/>
  <c r="B4" i="3"/>
  <c r="B21" i="3"/>
  <c r="B20" i="3"/>
  <c r="B19" i="3"/>
  <c r="B18" i="3"/>
  <c r="B17" i="3"/>
  <c r="B7" i="3"/>
  <c r="B16" i="3"/>
  <c r="B15" i="3"/>
  <c r="B14" i="3"/>
  <c r="B10" i="3"/>
  <c r="B13" i="3"/>
  <c r="B12" i="3"/>
  <c r="B11" i="3"/>
  <c r="B9" i="3"/>
  <c r="D13" i="4"/>
  <c r="D3" i="4"/>
  <c r="D18" i="4"/>
  <c r="D10" i="4"/>
  <c r="D6" i="4"/>
  <c r="D9" i="4"/>
  <c r="D20" i="4"/>
  <c r="D16" i="4"/>
  <c r="D12" i="4"/>
  <c r="D8" i="4"/>
  <c r="D4" i="4"/>
  <c r="D19" i="4"/>
  <c r="D15" i="4"/>
  <c r="D11" i="4"/>
  <c r="D7" i="4"/>
  <c r="D21" i="4"/>
  <c r="D17" i="4"/>
  <c r="D5" i="4"/>
  <c r="D14" i="4" l="1"/>
  <c r="B2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29" authorId="0" shapeId="0" xr:uid="{5198F54B-0E94-4B5A-BF17-D638150437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LMT order: numbers
indicate Market when MKT order
</t>
        </r>
      </text>
    </comment>
    <comment ref="K29" authorId="0" shapeId="0" xr:uid="{77CFF801-D0FE-4D73-B228-BFD6ADEF16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update D2</t>
        </r>
      </text>
    </comment>
  </commentList>
</comments>
</file>

<file path=xl/sharedStrings.xml><?xml version="1.0" encoding="utf-8"?>
<sst xmlns="http://schemas.openxmlformats.org/spreadsheetml/2006/main" count="132" uniqueCount="107">
  <si>
    <t>Date</t>
  </si>
  <si>
    <t>Total Current value Allocation (USD)</t>
  </si>
  <si>
    <t>Subscription</t>
  </si>
  <si>
    <t>Redemption</t>
  </si>
  <si>
    <t>Current NAV</t>
  </si>
  <si>
    <t>Final NAV</t>
  </si>
  <si>
    <t>Leverage</t>
  </si>
  <si>
    <t>QQQ</t>
  </si>
  <si>
    <t>(Excluding Options)</t>
  </si>
  <si>
    <t>Leverage for Bonds</t>
  </si>
  <si>
    <t>Leverage for Commodities</t>
  </si>
  <si>
    <t>Bonds</t>
  </si>
  <si>
    <t>Commodities</t>
  </si>
  <si>
    <t>Leverage (incl. Cash)</t>
  </si>
  <si>
    <t>URNM</t>
  </si>
  <si>
    <t>VCIT</t>
  </si>
  <si>
    <t>CWB</t>
  </si>
  <si>
    <t>SingleStocks</t>
  </si>
  <si>
    <t>Crypto</t>
  </si>
  <si>
    <t>Gold</t>
  </si>
  <si>
    <t>Leverage for Crypto</t>
  </si>
  <si>
    <t>Leverage for Gold</t>
  </si>
  <si>
    <t>Leverage for International Equities</t>
  </si>
  <si>
    <t>Reality</t>
  </si>
  <si>
    <t>Planned</t>
  </si>
  <si>
    <t>LQD</t>
  </si>
  <si>
    <t>GLD</t>
  </si>
  <si>
    <t>S&amp;P</t>
  </si>
  <si>
    <t>Dow Jones</t>
  </si>
  <si>
    <t>Leverage for Semiconductor</t>
  </si>
  <si>
    <t>USHY</t>
  </si>
  <si>
    <t>Int Stocks</t>
  </si>
  <si>
    <t>Semiconductor</t>
  </si>
  <si>
    <t>Regional Bank</t>
  </si>
  <si>
    <t>Short</t>
  </si>
  <si>
    <t>Leverage for Healthcare</t>
  </si>
  <si>
    <t>Healthcare</t>
  </si>
  <si>
    <t>Leverage for Shorts</t>
  </si>
  <si>
    <t>Core</t>
  </si>
  <si>
    <t>Leverage for Cores</t>
  </si>
  <si>
    <t>EWY</t>
  </si>
  <si>
    <t>DXJ</t>
  </si>
  <si>
    <t>JP Stocks</t>
  </si>
  <si>
    <t>Leverage for Japanese Equities</t>
  </si>
  <si>
    <t>ISTB</t>
  </si>
  <si>
    <t>EPI</t>
  </si>
  <si>
    <t>SMH</t>
  </si>
  <si>
    <t>XLV</t>
  </si>
  <si>
    <t>Nasdaq</t>
  </si>
  <si>
    <t>Leverage for Nasdaq</t>
  </si>
  <si>
    <t>COWZ</t>
  </si>
  <si>
    <t>IWM</t>
  </si>
  <si>
    <t>Leverage for S&amp;P 500</t>
  </si>
  <si>
    <t>Leverage for Dow Jones</t>
  </si>
  <si>
    <t>Leverage for Regional Bank</t>
  </si>
  <si>
    <t>Leverage for Russell</t>
  </si>
  <si>
    <t>NVDA</t>
  </si>
  <si>
    <t>XLF</t>
  </si>
  <si>
    <t>XLK</t>
  </si>
  <si>
    <t>Financials</t>
  </si>
  <si>
    <t>Techs</t>
  </si>
  <si>
    <t>Leverage for Financials</t>
  </si>
  <si>
    <t>Leverage for Techs</t>
  </si>
  <si>
    <t>Russell</t>
  </si>
  <si>
    <t>XLE</t>
  </si>
  <si>
    <t>Energy</t>
  </si>
  <si>
    <t>EWI</t>
  </si>
  <si>
    <t>FPE</t>
  </si>
  <si>
    <t>IAUM</t>
  </si>
  <si>
    <t>DBA</t>
  </si>
  <si>
    <t>Leverage for Single Equities</t>
  </si>
  <si>
    <t>TSM</t>
  </si>
  <si>
    <t>MCD</t>
  </si>
  <si>
    <t>CMG</t>
  </si>
  <si>
    <t>BNP</t>
  </si>
  <si>
    <t>TLT</t>
  </si>
  <si>
    <t>HES</t>
  </si>
  <si>
    <t>XME</t>
  </si>
  <si>
    <t>Option</t>
  </si>
  <si>
    <t>Leverage for Energy</t>
  </si>
  <si>
    <t>value</t>
  </si>
  <si>
    <t>%</t>
  </si>
  <si>
    <t>USD</t>
  </si>
  <si>
    <t>Percentage</t>
  </si>
  <si>
    <t>AssetClass</t>
  </si>
  <si>
    <t>Country</t>
  </si>
  <si>
    <t>Symbol</t>
  </si>
  <si>
    <t>SecType</t>
  </si>
  <si>
    <t>Last_Price</t>
  </si>
  <si>
    <t>Old position</t>
  </si>
  <si>
    <t>New position</t>
  </si>
  <si>
    <t>Change</t>
  </si>
  <si>
    <t>Weights (%)</t>
  </si>
  <si>
    <t>Target allocation ($)</t>
  </si>
  <si>
    <t>Comments</t>
  </si>
  <si>
    <t>LMT</t>
  </si>
  <si>
    <t>Avg</t>
  </si>
  <si>
    <t>Recommended by:</t>
  </si>
  <si>
    <t>Prepared and Checked by:</t>
  </si>
  <si>
    <t>Approved by:</t>
  </si>
  <si>
    <t>Khoo Jing Yan</t>
  </si>
  <si>
    <t>Lawrence Chen</t>
  </si>
  <si>
    <t>multi-strategy</t>
  </si>
  <si>
    <t>NVDA 16JAN26 110 C</t>
  </si>
  <si>
    <t>SGOV</t>
  </si>
  <si>
    <t>CAT</t>
  </si>
  <si>
    <t>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</si>
</sst>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\$#,##0.00"/>
    <numFmt numFmtId="166" formatCode="&quot; $&quot;* #,##0.00\ ;&quot; $&quot;* \(#,##0.00\);&quot; $&quot;* \-#\ ;@\ "/>
    <numFmt numFmtId="167" formatCode="0.000"/>
    <numFmt numFmtId="168" formatCode="\$#,##0.00;\-\$#,##0.00"/>
    <numFmt numFmtId="169" formatCode="0.00_);[Red]\(0.00\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0" fontId="7" fillId="0" borderId="0"/>
    <xf numFmtId="166" fontId="7" fillId="0" borderId="0" applyBorder="0" applyProtection="0"/>
    <xf numFmtId="9" fontId="7" fillId="0" borderId="0" applyBorder="0" applyProtection="0"/>
    <xf numFmtId="0" fontId="3" fillId="0" borderId="0"/>
  </cellStyleXfs>
  <cellXfs count="38">
    <xf numFmtId="0" fontId="0" fillId="0" borderId="0" xfId="0"/>
    <xf numFmtId="0" fontId="2" fillId="0" borderId="0" xfId="0" applyFont="1"/>
    <xf numFmtId="165" fontId="6" fillId="0" borderId="1" xfId="1" applyNumberFormat="1" applyFont="1" applyBorder="1" applyAlignment="1" applyProtection="1">
      <alignment vertical="center"/>
    </xf>
    <xf numFmtId="167" fontId="6" fillId="0" borderId="1" xfId="0" applyNumberFormat="1" applyFont="1" applyBorder="1" applyAlignment="1">
      <alignment vertical="center"/>
    </xf>
    <xf numFmtId="165" fontId="6" fillId="0" borderId="1" xfId="3" applyNumberFormat="1" applyFont="1" applyBorder="1" applyAlignment="1" applyProtection="1">
      <alignment vertical="center"/>
    </xf>
    <xf numFmtId="168" fontId="2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10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2" fontId="0" fillId="0" borderId="0" xfId="0" applyNumberFormat="1"/>
    <xf numFmtId="0" fontId="0" fillId="0" borderId="0" xfId="0" applyAlignment="1">
      <alignment horizontal="right"/>
    </xf>
    <xf numFmtId="0" fontId="6" fillId="0" borderId="1" xfId="0" applyFont="1" applyBorder="1" applyAlignment="1">
      <alignment horizontal="right" vertical="center"/>
    </xf>
    <xf numFmtId="0" fontId="2" fillId="0" borderId="3" xfId="0" applyFont="1" applyBorder="1"/>
    <xf numFmtId="169" fontId="0" fillId="0" borderId="0" xfId="0" applyNumberFormat="1"/>
    <xf numFmtId="169" fontId="2" fillId="0" borderId="0" xfId="0" applyNumberFormat="1" applyFont="1"/>
    <xf numFmtId="0" fontId="4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69" fontId="8" fillId="2" borderId="4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 applyAlignment="1">
      <alignment horizontal="left"/>
    </xf>
    <xf numFmtId="0" fontId="2" fillId="0" borderId="6" xfId="0" applyFont="1" applyBorder="1"/>
    <xf numFmtId="169" fontId="2" fillId="0" borderId="6" xfId="0" applyNumberFormat="1" applyFont="1" applyBorder="1"/>
    <xf numFmtId="0" fontId="2" fillId="0" borderId="7" xfId="0" applyFont="1" applyBorder="1" applyAlignment="1">
      <alignment horizontal="left"/>
    </xf>
    <xf numFmtId="0" fontId="2" fillId="0" borderId="7" xfId="0" applyFont="1" applyBorder="1"/>
    <xf numFmtId="169" fontId="2" fillId="0" borderId="7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0" fillId="0" borderId="0" xfId="0" applyAlignment="1">
      <alignment horizontal="center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5" xr:uid="{00000000-0005-0000-0000-000004000000}"/>
    <cellStyle name="Percent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D04-882C-B3C60AA0BC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3E-4D04-882C-B3C60AA0BC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3E-4D04-882C-B3C60AA0BC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3E-4D04-882C-B3C60AA0BC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3E-4D04-882C-B3C60AA0BC7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27B-4F45-81FE-17C85FC0162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27B-4F45-81FE-17C85FC0162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AA6-4F13-B4C3-8BC4FCDDCAC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125-43B4-B535-9D1162752B92}"/>
              </c:ext>
            </c:extLst>
          </c:dPt>
          <c:dPt>
            <c:idx val="9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214-47F6-9E80-E65CEFEBFAC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89-4DA9-ABC4-7F5F14CF1BE5}"/>
              </c:ext>
            </c:extLst>
          </c:dPt>
          <c:dPt>
            <c:idx val="11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D60-427D-A1ED-6115960602B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9F7-4CEF-81C2-2F5AD1D8FF80}"/>
              </c:ext>
            </c:extLst>
          </c:dPt>
          <c:dPt>
            <c:idx val="13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CF3-49B5-BB34-F8B228451F40}"/>
              </c:ext>
            </c:extLst>
          </c:dPt>
          <c:dPt>
            <c:idx val="14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E25-43EB-AE59-B39C502E286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F69-4425-8873-1ACFE0D4C5F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0CF-40A1-9717-6037CE8F09EA}"/>
              </c:ext>
            </c:extLst>
          </c:dPt>
          <c:dPt>
            <c:idx val="17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3EE-47E0-A0ED-765CA99AA17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3EE-47E0-A0ED-765CA99AA17D}"/>
              </c:ext>
            </c:extLst>
          </c:dPt>
          <c:dLbls>
            <c:dLbl>
              <c:idx val="1"/>
              <c:layout>
                <c:manualLayout>
                  <c:x val="-4.6582206044851561E-2"/>
                  <c:y val="-3.083534640980109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3E-4D04-882C-B3C60AA0BC71}"/>
                </c:ext>
              </c:extLst>
            </c:dLbl>
            <c:dLbl>
              <c:idx val="3"/>
              <c:layout>
                <c:manualLayout>
                  <c:x val="9.817593398061597E-2"/>
                  <c:y val="3.811746262854420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3E-4D04-882C-B3C60AA0BC71}"/>
                </c:ext>
              </c:extLst>
            </c:dLbl>
            <c:dLbl>
              <c:idx val="4"/>
              <c:layout>
                <c:manualLayout>
                  <c:x val="2.410360869709658E-2"/>
                  <c:y val="8.528351104682217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3E-4D04-882C-B3C60AA0BC71}"/>
                </c:ext>
              </c:extLst>
            </c:dLbl>
            <c:dLbl>
              <c:idx val="9"/>
              <c:layout>
                <c:manualLayout>
                  <c:x val="-2.5714989367428094E-3"/>
                  <c:y val="2.549214298048698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214-47F6-9E80-E65CEFEBFAC7}"/>
                </c:ext>
              </c:extLst>
            </c:dLbl>
            <c:dLbl>
              <c:idx val="10"/>
              <c:layout>
                <c:manualLayout>
                  <c:x val="2.17799616355227E-3"/>
                  <c:y val="-1.01642774289997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489-4DA9-ABC4-7F5F14CF1BE5}"/>
                </c:ext>
              </c:extLst>
            </c:dLbl>
            <c:dLbl>
              <c:idx val="11"/>
              <c:layout>
                <c:manualLayout>
                  <c:x val="-5.6808464301226552E-3"/>
                  <c:y val="2.11208118105283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D60-427D-A1ED-6115960602B7}"/>
                </c:ext>
              </c:extLst>
            </c:dLbl>
            <c:dLbl>
              <c:idx val="13"/>
              <c:layout>
                <c:manualLayout>
                  <c:x val="-7.0642800884954228E-3"/>
                  <c:y val="1.39679848798166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CF3-49B5-BB34-F8B228451F40}"/>
                </c:ext>
              </c:extLst>
            </c:dLbl>
            <c:dLbl>
              <c:idx val="14"/>
              <c:layout>
                <c:manualLayout>
                  <c:x val="-4.0718405323738778E-3"/>
                  <c:y val="1.2267262358434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E25-43EB-AE59-B39C502E2861}"/>
                </c:ext>
              </c:extLst>
            </c:dLbl>
            <c:dLbl>
              <c:idx val="15"/>
              <c:layout>
                <c:manualLayout>
                  <c:x val="-5.9239105606805398E-2"/>
                  <c:y val="-6.910955276413368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F69-4425-8873-1ACFE0D4C5F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Chart!$A$3:$A$21</c:f>
              <c:strCache>
                <c:ptCount val="19"/>
                <c:pt idx="0">
                  <c:v>SingleStocks</c:v>
                </c:pt>
                <c:pt idx="1">
                  <c:v>Healthcare</c:v>
                </c:pt>
                <c:pt idx="2">
                  <c:v>Energy</c:v>
                </c:pt>
                <c:pt idx="3">
                  <c:v>Financials</c:v>
                </c:pt>
                <c:pt idx="4">
                  <c:v>Techs</c:v>
                </c:pt>
                <c:pt idx="5">
                  <c:v>Semiconductor</c:v>
                </c:pt>
                <c:pt idx="6">
                  <c:v>Russell</c:v>
                </c:pt>
                <c:pt idx="7">
                  <c:v>S&amp;P</c:v>
                </c:pt>
                <c:pt idx="8">
                  <c:v>Dow Jones</c:v>
                </c:pt>
                <c:pt idx="9">
                  <c:v>Int Stocks</c:v>
                </c:pt>
                <c:pt idx="10">
                  <c:v>JP Stocks</c:v>
                </c:pt>
                <c:pt idx="11">
                  <c:v>Nasdaq</c:v>
                </c:pt>
                <c:pt idx="12">
                  <c:v>Regional Bank</c:v>
                </c:pt>
                <c:pt idx="13">
                  <c:v>Short</c:v>
                </c:pt>
                <c:pt idx="14">
                  <c:v>Bonds</c:v>
                </c:pt>
                <c:pt idx="15">
                  <c:v>Core</c:v>
                </c:pt>
                <c:pt idx="16">
                  <c:v>Gold</c:v>
                </c:pt>
                <c:pt idx="17">
                  <c:v>Commodities</c:v>
                </c:pt>
                <c:pt idx="18">
                  <c:v>Crypto</c:v>
                </c:pt>
              </c:strCache>
            </c:strRef>
          </c:cat>
          <c:val>
            <c:numRef>
              <c:f>Chart!$C$3:$C$21</c:f>
              <c:numCache>
                <c:formatCode>0.00%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B-46A8-9117-FBC8B493EB0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86401618635618E-2"/>
          <c:y val="0.67821880509102661"/>
          <c:w val="0.86689576829696868"/>
          <c:h val="0.30371481659899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Currency 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94-4476-9772-99D8C7D0F9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94-4476-9772-99D8C7D0F9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94-4476-9772-99D8C7D0F9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259-45D7-97E5-00ACE9A487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7C-49BB-94ED-E61EFA8D7B22}"/>
              </c:ext>
            </c:extLst>
          </c:dPt>
          <c:dLbls>
            <c:dLbl>
              <c:idx val="0"/>
              <c:layout>
                <c:manualLayout>
                  <c:x val="-0.16995783857497848"/>
                  <c:y val="-0.11300624343627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94-4476-9772-99D8C7D0F94F}"/>
                </c:ext>
              </c:extLst>
            </c:dLbl>
            <c:dLbl>
              <c:idx val="1"/>
              <c:layout>
                <c:manualLayout>
                  <c:x val="4.1453131359750839E-3"/>
                  <c:y val="-0.124033074860674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94-4476-9772-99D8C7D0F94F}"/>
                </c:ext>
              </c:extLst>
            </c:dLbl>
            <c:dLbl>
              <c:idx val="2"/>
              <c:layout>
                <c:manualLayout>
                  <c:x val="0.14923127289510302"/>
                  <c:y val="-0.1299953006393665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94-4476-9772-99D8C7D0F94F}"/>
                </c:ext>
              </c:extLst>
            </c:dLbl>
            <c:dLbl>
              <c:idx val="3"/>
              <c:layout>
                <c:manualLayout>
                  <c:x val="-0.13679533348717779"/>
                  <c:y val="4.38305645465459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259-45D7-97E5-00ACE9A4874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Chart!$G$2:$G$6</c:f>
              <c:strCache>
                <c:ptCount val="1"/>
                <c:pt idx="0">
                  <c:v>USD</c:v>
                </c:pt>
              </c:strCache>
            </c:strRef>
          </c:cat>
          <c:val>
            <c:numRef>
              <c:f>Chart!$H$2:$H$6</c:f>
              <c:numCache>
                <c:formatCode>General</c:formatCode>
                <c:ptCount val="5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E-4254-93EB-8F1C4D05CD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Underlying</a:t>
            </a:r>
            <a:r>
              <a:rPr lang="en-SG" b="1" baseline="0">
                <a:solidFill>
                  <a:schemeClr val="tx1"/>
                </a:solidFill>
              </a:rPr>
              <a:t>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5D-489E-B8E7-0AA16C37C1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5D-489E-B8E7-0AA16C37C1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5D-489E-B8E7-0AA16C37C1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75D-489E-B8E7-0AA16C37C1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75D-489E-B8E7-0AA16C37C1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5D-489E-B8E7-0AA16C37C14C}"/>
              </c:ext>
            </c:extLst>
          </c:dPt>
          <c:dLbls>
            <c:dLbl>
              <c:idx val="0"/>
              <c:layout>
                <c:manualLayout>
                  <c:x val="-8.29925682442334E-3"/>
                  <c:y val="-0.10825082226941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5D-489E-B8E7-0AA16C37C14C}"/>
                </c:ext>
              </c:extLst>
            </c:dLbl>
            <c:dLbl>
              <c:idx val="1"/>
              <c:layout>
                <c:manualLayout>
                  <c:x val="0.15781480543336696"/>
                  <c:y val="-0.110565650078188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96493834023907"/>
                      <c:h val="0.203254668426188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75D-489E-B8E7-0AA16C37C14C}"/>
                </c:ext>
              </c:extLst>
            </c:dLbl>
            <c:dLbl>
              <c:idx val="2"/>
              <c:layout>
                <c:manualLayout>
                  <c:x val="4.14962841221167E-3"/>
                  <c:y val="0.10825082226941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5D-489E-B8E7-0AA16C37C14C}"/>
                </c:ext>
              </c:extLst>
            </c:dLbl>
            <c:dLbl>
              <c:idx val="3"/>
              <c:layout>
                <c:manualLayout>
                  <c:x val="-0.18826785150696515"/>
                  <c:y val="0.212727950715531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5D-489E-B8E7-0AA16C37C14C}"/>
                </c:ext>
              </c:extLst>
            </c:dLbl>
            <c:dLbl>
              <c:idx val="4"/>
              <c:layout>
                <c:manualLayout>
                  <c:x val="-0.3009482052217522"/>
                  <c:y val="-1.09411877664123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5D-489E-B8E7-0AA16C37C14C}"/>
                </c:ext>
              </c:extLst>
            </c:dLbl>
            <c:dLbl>
              <c:idx val="5"/>
              <c:layout>
                <c:manualLayout>
                  <c:x val="-0.16242942495720616"/>
                  <c:y val="-7.7202929433911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71306712068172"/>
                      <c:h val="0.203920964432208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75D-489E-B8E7-0AA16C37C14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Chart!$J$2:$J$7</c:f>
              <c:strCache>
                <c:ptCount val="3"/>
                <c:pt idx="0">
                  <c:v>Bonds</c:v>
                </c:pt>
                <c:pt idx="1">
                  <c:v>Option</c:v>
                </c:pt>
                <c:pt idx="2">
                  <c:v>Stocks</c:v>
                </c:pt>
              </c:strCache>
            </c:strRef>
          </c:cat>
          <c:val>
            <c:numRef>
              <c:f>Chart!$K$2:$K$7</c:f>
              <c:numCache>
                <c:formatCode>General</c:formatCode>
                <c:ptCount val="6"/>
                <c:pt idx="0">
                  <c:v>99.999295171070926</c:v>
                </c:pt>
                <c:pt idx="1">
                  <c:v>7.0482892908322746E-4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D-489E-B8E7-0AA16C37C1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985091635618474E-2"/>
          <c:y val="0.8067107705296036"/>
          <c:w val="0.97188170903343518"/>
          <c:h val="0.1549511692856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1048807</xdr:colOff>
      <xdr:row>0</xdr:row>
      <xdr:rowOff>0</xdr:rowOff>
    </xdr:from>
    <xdr:to>
      <xdr:col>10</xdr:col>
      <xdr:colOff>1334001</xdr:colOff>
      <xdr:row>3</xdr:row>
      <xdr:rowOff>126350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FC8B68-95D8-40E9-8A7D-53D008D82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1160" y="0"/>
          <a:ext cx="3087465" cy="691446"/>
        </a:xfrm>
        <a:prstGeom prst="rect">
          <a:avLst/>
        </a:prstGeom>
      </xdr:spPr>
    </xdr:pic>
    <xdr:clientData/>
  </xdr:twoCellAnchor>
  <xdr:twoCellAnchor>
    <xdr:from>
      <xdr:col>3</xdr:col>
      <xdr:colOff>111815</xdr:colOff>
      <xdr:row>2</xdr:row>
      <xdr:rowOff>67235</xdr:rowOff>
    </xdr:from>
    <xdr:to>
      <xdr:col>6</xdr:col>
      <xdr:colOff>717176</xdr:colOff>
      <xdr:row>25</xdr:row>
      <xdr:rowOff>314739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0E4CE3-4B78-E899-6AA5-CE098593B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721768</xdr:colOff>
      <xdr:row>2</xdr:row>
      <xdr:rowOff>71684</xdr:rowOff>
    </xdr:from>
    <xdr:to>
      <xdr:col>8</xdr:col>
      <xdr:colOff>718500</xdr:colOff>
      <xdr:row>14</xdr:row>
      <xdr:rowOff>47529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6DE70-E937-65BC-B3DB-91E157260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725676</xdr:colOff>
      <xdr:row>14</xdr:row>
      <xdr:rowOff>34394</xdr:rowOff>
    </xdr:from>
    <xdr:to>
      <xdr:col>8</xdr:col>
      <xdr:colOff>731933</xdr:colOff>
      <xdr:row>25</xdr:row>
      <xdr:rowOff>321880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29C442-F8D9-4FF4-BDCD-E65EA8799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EED6-272D-4FFC-8044-4523C314F5DE}">
  <sheetPr>
    <pageSetUpPr fitToPage="1"/>
  </sheetPr>
  <dimension ref="A1:K224"/>
  <sheetViews>
    <sheetView tabSelected="1" zoomScaleNormal="100" zoomScaleSheetLayoutView="100" workbookViewId="0">
      <selection activeCell="J15" sqref="J15"/>
    </sheetView>
  </sheetViews>
  <sheetFormatPr defaultColWidth="9.140625" defaultRowHeight="12.75" x14ac:dyDescent="0.2"/>
  <cols>
    <col min="1" max="1" width="36.85546875" style="9" customWidth="1"/>
    <col min="2" max="10" width="20.7109375" style="1" customWidth="1"/>
    <col min="11" max="11" width="20.7109375" style="18" customWidth="1"/>
    <col min="12" max="13" width="14.42578125" style="1" bestFit="1" customWidth="1"/>
    <col min="14" max="16384" width="9.140625" style="1"/>
  </cols>
  <sheetData>
    <row r="1" spans="1:11" customFormat="1" ht="15" x14ac:dyDescent="0.25">
      <c r="A1" s="7" t="s">
        <v>0</v>
      </c>
      <c r="B1" s="15">
        <v>20250220</v>
      </c>
      <c r="K1" s="17"/>
    </row>
    <row r="2" spans="1:11" customFormat="1" ht="15" x14ac:dyDescent="0.25">
      <c r="A2" s="7" t="s">
        <v>6</v>
      </c>
      <c r="B2" s="3">
        <v>0.94284211103159254</v>
      </c>
      <c r="K2" s="17"/>
    </row>
    <row r="3" spans="1:11" customFormat="1" ht="15" x14ac:dyDescent="0.25">
      <c r="A3" s="6" t="s">
        <v>70</v>
      </c>
      <c r="B3" s="3">
        <f>SUMPRODUCT(SUMIFS($H$1:$H$197, $A$1:$A$197, Criteria!A$1:A$200))/$B$25</f>
        <v>0</v>
      </c>
      <c r="K3" s="17"/>
    </row>
    <row r="4" spans="1:11" customFormat="1" ht="15" x14ac:dyDescent="0.25">
      <c r="A4" s="6" t="s">
        <v>35</v>
      </c>
      <c r="B4" s="3">
        <f>SUMPRODUCT(SUMIFS($H$1:$H$197, $A$1:$A$197, Criteria!B$1:B$200))/$B$25</f>
        <v>0</v>
      </c>
      <c r="K4" s="17"/>
    </row>
    <row r="5" spans="1:11" customFormat="1" ht="15" x14ac:dyDescent="0.25">
      <c r="A5" s="6" t="s">
        <v>79</v>
      </c>
      <c r="B5" s="3">
        <f>SUMPRODUCT(SUMIFS($H$1:$H$197, $A$1:$A$197, Criteria!C$1:C$200))/$B$25</f>
        <v>0</v>
      </c>
      <c r="K5" s="17"/>
    </row>
    <row r="6" spans="1:11" customFormat="1" ht="15" x14ac:dyDescent="0.25">
      <c r="A6" s="6" t="s">
        <v>61</v>
      </c>
      <c r="B6" s="3">
        <f>SUMPRODUCT(SUMIFS($H$1:$H$197, $A$1:$A$197, Criteria!D$1:D$200))/$B$25</f>
        <v>0</v>
      </c>
      <c r="K6" s="17"/>
    </row>
    <row r="7" spans="1:11" customFormat="1" ht="15" x14ac:dyDescent="0.25">
      <c r="A7" s="6" t="s">
        <v>62</v>
      </c>
      <c r="B7" s="3">
        <f>SUMPRODUCT(SUMIFS($H$1:$H$197, $A$1:$A$197, Criteria!E$1:E$200))/$B$25</f>
        <v>0</v>
      </c>
      <c r="K7" s="17"/>
    </row>
    <row r="8" spans="1:11" customFormat="1" ht="15" x14ac:dyDescent="0.25">
      <c r="A8" s="6" t="s">
        <v>29</v>
      </c>
      <c r="B8" s="3">
        <f>SUMPRODUCT(SUMIFS($H$1:$H$197, $A$1:$A$197, Criteria!F$1:F$200))/$B$25</f>
        <v>0</v>
      </c>
      <c r="K8" s="17"/>
    </row>
    <row r="9" spans="1:11" customFormat="1" ht="15" x14ac:dyDescent="0.25">
      <c r="A9" s="6" t="s">
        <v>55</v>
      </c>
      <c r="B9" s="3">
        <f>SUMPRODUCT(SUMIFS($H$1:$H$197, $A$1:$A$197, Criteria!G$1:G$200))/$B$25</f>
        <v>0</v>
      </c>
      <c r="K9" s="17"/>
    </row>
    <row r="10" spans="1:11" customFormat="1" ht="15" x14ac:dyDescent="0.25">
      <c r="A10" s="6" t="s">
        <v>52</v>
      </c>
      <c r="B10" s="3">
        <f>SUMPRODUCT(SUMIFS($H$1:$H$197, $A$1:$A$197, Criteria!H$1:H$200))/$B$25</f>
        <v>0</v>
      </c>
      <c r="K10" s="17"/>
    </row>
    <row r="11" spans="1:11" customFormat="1" ht="15" x14ac:dyDescent="0.25">
      <c r="A11" s="6" t="s">
        <v>53</v>
      </c>
      <c r="B11" s="3">
        <f>SUMPRODUCT(SUMIFS($H$1:$H$197, $A$1:$A$197, Criteria!I$1:I$200))/$B$25</f>
        <v>0</v>
      </c>
      <c r="K11" s="17"/>
    </row>
    <row r="12" spans="1:11" customFormat="1" ht="15" x14ac:dyDescent="0.25">
      <c r="A12" s="6" t="s">
        <v>22</v>
      </c>
      <c r="B12" s="3">
        <f>SUMPRODUCT(SUMIFS($H$1:$H$197, $A$1:$A$197, Criteria!J$1:J$200))/$B$25</f>
        <v>0</v>
      </c>
      <c r="K12" s="17"/>
    </row>
    <row r="13" spans="1:11" customFormat="1" ht="15" x14ac:dyDescent="0.25">
      <c r="A13" s="6" t="s">
        <v>43</v>
      </c>
      <c r="B13" s="3">
        <f>SUMPRODUCT(SUMIFS($H$1:$H$197, $A$1:$A$197, Criteria!K$1:K$200))/$B$25</f>
        <v>0</v>
      </c>
      <c r="K13" s="17"/>
    </row>
    <row r="14" spans="1:11" customFormat="1" ht="15" x14ac:dyDescent="0.25">
      <c r="A14" s="6" t="s">
        <v>49</v>
      </c>
      <c r="B14" s="3">
        <f>SUMPRODUCT(SUMIFS($H$1:$H$197, $A$1:$A$197, Criteria!L$1:L$200))/$B$25</f>
        <v>0</v>
      </c>
      <c r="K14" s="17"/>
    </row>
    <row r="15" spans="1:11" customFormat="1" ht="15" x14ac:dyDescent="0.25">
      <c r="A15" s="6" t="s">
        <v>54</v>
      </c>
      <c r="B15" s="3">
        <f>SUMPRODUCT(SUMIFS($H$1:$H$197, $A$1:$A$197, Criteria!M$1:M$200))/$B$25</f>
        <v>0</v>
      </c>
      <c r="K15" s="17"/>
    </row>
    <row r="16" spans="1:11" customFormat="1" ht="15" x14ac:dyDescent="0.25">
      <c r="A16" s="6" t="s">
        <v>37</v>
      </c>
      <c r="B16" s="3">
        <f>SUMPRODUCT(SUMIFS($H$1:$H$197, $A$1:$A$197, Criteria!N$1:N$200))/$B$25</f>
        <v>0</v>
      </c>
      <c r="K16" s="17"/>
    </row>
    <row r="17" spans="1:11" customFormat="1" ht="15" x14ac:dyDescent="0.25">
      <c r="A17" s="6" t="s">
        <v>9</v>
      </c>
      <c r="B17" s="3">
        <f>SUMPRODUCT(SUMIFS($H$1:$H$197, $A$1:$A$197, Criteria!O$1:O$200))/$B$25</f>
        <v>0</v>
      </c>
      <c r="K17" s="17"/>
    </row>
    <row r="18" spans="1:11" customFormat="1" ht="15" x14ac:dyDescent="0.25">
      <c r="A18" s="6" t="s">
        <v>39</v>
      </c>
      <c r="B18" s="3">
        <f>SUMPRODUCT(SUMIFS($H$1:$H$197, $A$1:$A$197, Criteria!P$1:P$200))/$B$25</f>
        <v>0</v>
      </c>
      <c r="K18" s="17"/>
    </row>
    <row r="19" spans="1:11" customFormat="1" ht="15" x14ac:dyDescent="0.25">
      <c r="A19" s="6" t="s">
        <v>21</v>
      </c>
      <c r="B19" s="3">
        <f>SUMPRODUCT(SUMIFS($H$1:$H$197, $A$1:$A$197, Criteria!Q$1:Q$200))/$B$25</f>
        <v>0</v>
      </c>
      <c r="K19" s="17"/>
    </row>
    <row r="20" spans="1:11" customFormat="1" ht="15" x14ac:dyDescent="0.25">
      <c r="A20" s="8" t="s">
        <v>10</v>
      </c>
      <c r="B20" s="3">
        <f>SUMPRODUCT(SUMIFS($H$1:$H$197, $A$1:$A$197, Criteria!R$1:R$200))/$B$25</f>
        <v>0</v>
      </c>
      <c r="K20" s="17"/>
    </row>
    <row r="21" spans="1:11" customFormat="1" ht="15" x14ac:dyDescent="0.25">
      <c r="A21" s="6" t="s">
        <v>20</v>
      </c>
      <c r="B21" s="3">
        <f>SUMPRODUCT(SUMIFS($H$1:$H$197, $A$1:$A$197, Criteria!S$1:S$200))/$B$25</f>
        <v>0</v>
      </c>
      <c r="K21" s="17"/>
    </row>
    <row r="22" spans="1:11" customFormat="1" ht="15" x14ac:dyDescent="0.25">
      <c r="A22" s="7" t="s">
        <v>4</v>
      </c>
      <c r="B22" s="4">
        <v>66647365.624396086</v>
      </c>
      <c r="K22" s="17"/>
    </row>
    <row r="23" spans="1:11" customFormat="1" ht="15" x14ac:dyDescent="0.25">
      <c r="A23" s="7" t="s">
        <v>2</v>
      </c>
      <c r="B23" s="4">
        <v>0</v>
      </c>
      <c r="K23" s="17"/>
    </row>
    <row r="24" spans="1:11" customFormat="1" ht="15" x14ac:dyDescent="0.25">
      <c r="A24" s="7" t="s">
        <v>3</v>
      </c>
      <c r="B24" s="4">
        <v>0</v>
      </c>
      <c r="K24" s="17"/>
    </row>
    <row r="25" spans="1:11" customFormat="1" ht="15" x14ac:dyDescent="0.25">
      <c r="A25" s="7" t="s">
        <v>5</v>
      </c>
      <c r="B25" s="4">
        <f>B22+B23-B24</f>
        <v>66647365.624396086</v>
      </c>
      <c r="K25" s="17"/>
    </row>
    <row r="26" spans="1:11" customFormat="1" ht="27.75" customHeight="1" x14ac:dyDescent="0.25">
      <c r="A26" s="8" t="s">
        <v>1</v>
      </c>
      <c r="B26" s="2">
        <f>B25*B2</f>
        <v>62837942.899999999</v>
      </c>
      <c r="C26" s="5" t="s">
        <v>8</v>
      </c>
      <c r="K26" s="17"/>
    </row>
    <row r="27" spans="1:11" customFormat="1" ht="15" x14ac:dyDescent="0.25">
      <c r="K27" s="17"/>
    </row>
    <row r="28" spans="1:11" customFormat="1" ht="15" x14ac:dyDescent="0.25">
      <c r="K28" s="17"/>
    </row>
    <row r="29" spans="1:11" customFormat="1" ht="15" x14ac:dyDescent="0.25">
      <c r="A29" s="19" t="s">
        <v>86</v>
      </c>
      <c r="B29" s="19" t="s">
        <v>87</v>
      </c>
      <c r="C29" s="19" t="s">
        <v>88</v>
      </c>
      <c r="D29" s="19" t="s">
        <v>89</v>
      </c>
      <c r="E29" s="19" t="s">
        <v>90</v>
      </c>
      <c r="F29" s="20" t="s">
        <v>91</v>
      </c>
      <c r="G29" s="19" t="s">
        <v>92</v>
      </c>
      <c r="H29" s="21" t="s">
        <v>93</v>
      </c>
      <c r="I29" s="22" t="s">
        <v>94</v>
      </c>
      <c r="J29" s="22" t="s">
        <v>95</v>
      </c>
      <c r="K29" s="23" t="s">
        <v>96</v>
      </c>
    </row>
    <row r="30" spans="1:11" x14ac:dyDescent="0.2">
      <c r="A30" s="25" t="s">
        <v>105</v>
      </c>
      <c r="B30" s="26" t="s">
        <v>106</v>
      </c>
      <c r="C30" s="26">
        <v>349.15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/>
      <c r="J30" s="26"/>
      <c r="K30" s="27"/>
    </row>
    <row r="31" spans="1:11" x14ac:dyDescent="0.2">
      <c r="A31" s="25" t="s">
        <v>104</v>
      </c>
      <c r="B31" s="26" t="s">
        <v>11</v>
      </c>
      <c r="C31" s="26">
        <v>100.54</v>
      </c>
      <c r="D31" s="26">
        <v>625000</v>
      </c>
      <c r="E31" s="26">
        <v>625000</v>
      </c>
      <c r="F31" s="26">
        <v>0</v>
      </c>
      <c r="G31" s="26">
        <v>100</v>
      </c>
      <c r="H31" s="26">
        <v>62837500</v>
      </c>
      <c r="I31" s="26"/>
      <c r="J31" s="26" t="s">
        <v>102</v>
      </c>
      <c r="K31" s="27">
        <v>100.42</v>
      </c>
    </row>
    <row r="32" spans="1:11" x14ac:dyDescent="0.2">
      <c r="A32" s="25" t="s">
        <v>103</v>
      </c>
      <c r="B32" s="26" t="s">
        <v>78</v>
      </c>
      <c r="C32" s="26">
        <v>44.29</v>
      </c>
      <c r="D32" s="26">
        <v>10</v>
      </c>
      <c r="E32" s="26">
        <v>10</v>
      </c>
      <c r="F32" s="26">
        <v>0</v>
      </c>
      <c r="G32" s="26">
        <v>0</v>
      </c>
      <c r="H32" s="26">
        <v>442.9</v>
      </c>
      <c r="I32" s="26"/>
      <c r="J32" s="26"/>
      <c r="K32" s="27"/>
    </row>
    <row r="33" spans="1:11" x14ac:dyDescent="0.2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30"/>
    </row>
    <row r="34" spans="1:11" x14ac:dyDescent="0.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7"/>
    </row>
    <row r="35" spans="1:11" x14ac:dyDescent="0.2">
      <c r="A35" s="25"/>
      <c r="B35" s="26" t="s">
        <v>97</v>
      </c>
      <c r="C35" s="26"/>
      <c r="D35" s="26"/>
      <c r="E35" s="33" t="s">
        <v>98</v>
      </c>
      <c r="F35" s="26"/>
      <c r="G35" s="26"/>
      <c r="H35" s="33" t="s">
        <v>99</v>
      </c>
      <c r="I35" s="26"/>
      <c r="J35" s="26"/>
      <c r="K35" s="27"/>
    </row>
    <row r="36" spans="1:11" x14ac:dyDescent="0.2">
      <c r="A36" s="25"/>
      <c r="B36" s="26" t="s">
        <v>100</v>
      </c>
      <c r="C36" s="26"/>
      <c r="D36" s="31"/>
      <c r="E36" s="33" t="s">
        <v>100</v>
      </c>
      <c r="F36" s="32"/>
      <c r="G36" s="31"/>
      <c r="H36" s="33" t="s">
        <v>101</v>
      </c>
      <c r="I36" s="32"/>
      <c r="J36" s="26"/>
      <c r="K36" s="27"/>
    </row>
    <row r="37" spans="1:11" x14ac:dyDescent="0.2">
      <c r="A37" s="25"/>
      <c r="B37" s="26"/>
      <c r="C37" s="26"/>
      <c r="D37" s="31"/>
      <c r="E37" s="26"/>
      <c r="F37" s="32"/>
      <c r="G37" s="31"/>
      <c r="H37" s="26"/>
      <c r="I37" s="32"/>
      <c r="J37" s="26"/>
      <c r="K37" s="27"/>
    </row>
    <row r="38" spans="1:11" x14ac:dyDescent="0.2">
      <c r="A38" s="25"/>
      <c r="B38" s="26"/>
      <c r="C38" s="26"/>
      <c r="D38" s="26"/>
      <c r="E38" s="29"/>
      <c r="F38" s="26"/>
      <c r="G38" s="26"/>
      <c r="H38" s="29"/>
      <c r="I38" s="26"/>
      <c r="J38" s="26"/>
      <c r="K38" s="27"/>
    </row>
    <row r="39" spans="1:11" x14ac:dyDescent="0.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7"/>
    </row>
    <row r="40" spans="1:11" x14ac:dyDescent="0.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7"/>
    </row>
    <row r="41" spans="1:11" x14ac:dyDescent="0.2">
      <c r="A41" s="28"/>
      <c r="B41" s="29"/>
      <c r="C41" s="29"/>
      <c r="D41" s="35"/>
      <c r="E41" s="29"/>
      <c r="F41" s="36"/>
      <c r="G41" s="35"/>
      <c r="H41" s="29"/>
      <c r="I41" s="36"/>
      <c r="J41" s="29"/>
      <c r="K41" s="30"/>
    </row>
    <row r="42" spans="1:11" x14ac:dyDescent="0.2">
      <c r="A42" s="25"/>
      <c r="B42" s="26"/>
      <c r="C42" s="26"/>
      <c r="D42" s="31"/>
      <c r="E42" s="29"/>
      <c r="F42" s="32"/>
      <c r="G42" s="31"/>
      <c r="H42" s="29"/>
      <c r="I42" s="32"/>
      <c r="J42" s="26"/>
      <c r="K42" s="27"/>
    </row>
    <row r="43" spans="1:11" x14ac:dyDescent="0.2">
      <c r="A43" s="25"/>
      <c r="B43" s="26"/>
      <c r="C43" s="26"/>
      <c r="D43" s="31"/>
      <c r="E43" s="29"/>
      <c r="F43" s="32"/>
      <c r="G43" s="31"/>
      <c r="H43" s="29"/>
      <c r="I43" s="32"/>
      <c r="J43" s="26"/>
      <c r="K43" s="27"/>
    </row>
    <row r="44" spans="1:11" x14ac:dyDescent="0.2">
      <c r="A44" s="25"/>
      <c r="B44" s="26"/>
      <c r="C44" s="26"/>
      <c r="D44" s="26"/>
      <c r="E44" s="34"/>
      <c r="F44" s="26"/>
      <c r="G44" s="26"/>
      <c r="H44" s="34"/>
      <c r="I44" s="26"/>
      <c r="J44" s="26"/>
      <c r="K44" s="27"/>
    </row>
    <row r="45" spans="1:11" x14ac:dyDescent="0.2">
      <c r="A45" s="25"/>
      <c r="B45" s="26"/>
      <c r="C45" s="26"/>
      <c r="D45" s="31"/>
      <c r="E45" s="26"/>
      <c r="F45" s="32"/>
      <c r="G45" s="31"/>
      <c r="H45" s="26"/>
      <c r="I45" s="32"/>
      <c r="J45" s="26"/>
      <c r="K45" s="27"/>
    </row>
    <row r="46" spans="1:11" x14ac:dyDescent="0.2">
      <c r="A46" s="25"/>
      <c r="B46" s="26"/>
      <c r="C46" s="26"/>
      <c r="D46" s="26"/>
      <c r="E46" s="29"/>
      <c r="F46" s="26"/>
      <c r="G46" s="26"/>
      <c r="H46" s="29"/>
      <c r="I46" s="26"/>
      <c r="J46" s="26"/>
      <c r="K46" s="27"/>
    </row>
    <row r="47" spans="1:11" x14ac:dyDescent="0.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7"/>
    </row>
    <row r="48" spans="1:11" x14ac:dyDescent="0.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7"/>
    </row>
    <row r="49" spans="1:11" x14ac:dyDescent="0.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7"/>
    </row>
    <row r="50" spans="1:11" x14ac:dyDescent="0.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7"/>
    </row>
    <row r="51" spans="1:11" x14ac:dyDescent="0.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7"/>
    </row>
    <row r="52" spans="1:11" x14ac:dyDescent="0.2">
      <c r="A52" s="25"/>
      <c r="B52" s="26"/>
      <c r="C52" s="26"/>
      <c r="D52" s="26"/>
      <c r="E52" s="26"/>
      <c r="F52" s="26"/>
      <c r="G52" s="26"/>
      <c r="H52" s="26"/>
      <c r="I52" s="26"/>
      <c r="J52" s="26"/>
      <c r="K52" s="27"/>
    </row>
    <row r="53" spans="1:11" x14ac:dyDescent="0.2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7"/>
    </row>
    <row r="54" spans="1:11" x14ac:dyDescent="0.2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7"/>
    </row>
    <row r="55" spans="1:11" x14ac:dyDescent="0.2">
      <c r="A55" s="25"/>
      <c r="B55" s="26"/>
      <c r="C55" s="26"/>
      <c r="D55" s="26"/>
      <c r="E55" s="26"/>
      <c r="F55" s="26"/>
      <c r="G55" s="26"/>
      <c r="H55" s="26"/>
      <c r="I55" s="26"/>
      <c r="J55" s="26"/>
      <c r="K55" s="27"/>
    </row>
    <row r="56" spans="1:11" x14ac:dyDescent="0.2">
      <c r="A56" s="25"/>
      <c r="B56" s="26"/>
      <c r="C56" s="26"/>
      <c r="D56" s="26"/>
      <c r="E56" s="26"/>
      <c r="F56" s="26"/>
      <c r="G56" s="26"/>
      <c r="H56" s="26"/>
      <c r="I56" s="26"/>
      <c r="J56" s="26"/>
      <c r="K56" s="27"/>
    </row>
    <row r="57" spans="1:11" x14ac:dyDescent="0.2">
      <c r="A57" s="25"/>
      <c r="B57" s="26"/>
      <c r="C57" s="26"/>
      <c r="D57" s="26"/>
      <c r="E57" s="26"/>
      <c r="F57" s="26"/>
      <c r="G57" s="26"/>
      <c r="H57" s="26"/>
      <c r="I57" s="26"/>
      <c r="J57" s="26"/>
      <c r="K57" s="27"/>
    </row>
    <row r="58" spans="1:11" x14ac:dyDescent="0.2">
      <c r="A58" s="25"/>
      <c r="B58" s="26"/>
      <c r="C58" s="26"/>
      <c r="D58" s="26"/>
      <c r="E58" s="26"/>
      <c r="F58" s="26"/>
      <c r="G58" s="26"/>
      <c r="H58" s="26"/>
      <c r="I58" s="26"/>
      <c r="J58" s="26"/>
      <c r="K58" s="27"/>
    </row>
    <row r="59" spans="1:11" x14ac:dyDescent="0.2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7"/>
    </row>
    <row r="60" spans="1:11" x14ac:dyDescent="0.2">
      <c r="A60" s="25"/>
      <c r="B60" s="26"/>
      <c r="C60" s="26"/>
      <c r="D60" s="26"/>
      <c r="E60" s="26"/>
      <c r="F60" s="26"/>
      <c r="G60" s="26"/>
      <c r="H60" s="26"/>
      <c r="I60" s="26"/>
      <c r="J60" s="26"/>
      <c r="K60" s="27"/>
    </row>
    <row r="61" spans="1:11" x14ac:dyDescent="0.2">
      <c r="A61" s="25"/>
      <c r="B61" s="26"/>
      <c r="C61" s="26"/>
      <c r="D61" s="26"/>
      <c r="E61" s="26"/>
      <c r="F61" s="26"/>
      <c r="G61" s="26"/>
      <c r="H61" s="26"/>
      <c r="I61" s="26"/>
      <c r="J61" s="26"/>
      <c r="K61" s="27"/>
    </row>
    <row r="62" spans="1:11" x14ac:dyDescent="0.2">
      <c r="A62" s="25"/>
      <c r="B62" s="26"/>
      <c r="C62" s="26"/>
      <c r="D62" s="26"/>
      <c r="E62" s="26"/>
      <c r="F62" s="26"/>
      <c r="G62" s="26"/>
      <c r="H62" s="26"/>
      <c r="I62" s="26"/>
      <c r="J62" s="26"/>
      <c r="K62" s="27"/>
    </row>
    <row r="63" spans="1:11" x14ac:dyDescent="0.2">
      <c r="A63" s="25"/>
      <c r="B63" s="26"/>
      <c r="C63" s="26"/>
      <c r="D63" s="26"/>
      <c r="E63" s="26"/>
      <c r="F63" s="26"/>
      <c r="G63" s="26"/>
      <c r="H63" s="26"/>
      <c r="I63" s="26"/>
      <c r="J63" s="26"/>
      <c r="K63" s="27"/>
    </row>
    <row r="64" spans="1:11" x14ac:dyDescent="0.2">
      <c r="A64" s="25"/>
      <c r="B64" s="26"/>
      <c r="C64" s="26"/>
      <c r="D64" s="26"/>
      <c r="E64" s="26"/>
      <c r="F64" s="26"/>
      <c r="G64" s="26"/>
      <c r="H64" s="26"/>
      <c r="I64" s="26"/>
      <c r="J64" s="26"/>
      <c r="K64" s="27"/>
    </row>
    <row r="65" spans="1:11" x14ac:dyDescent="0.2">
      <c r="A65" s="25"/>
      <c r="B65" s="26"/>
      <c r="C65" s="26"/>
      <c r="D65" s="26"/>
      <c r="E65" s="26"/>
      <c r="F65" s="26"/>
      <c r="G65" s="26"/>
      <c r="H65" s="26"/>
      <c r="I65" s="26"/>
      <c r="J65" s="26"/>
      <c r="K65" s="27"/>
    </row>
    <row r="66" spans="1:1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7"/>
    </row>
    <row r="67" spans="1:1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7"/>
    </row>
    <row r="68" spans="1:1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7"/>
    </row>
    <row r="69" spans="1:11" x14ac:dyDescent="0.2">
      <c r="A69" s="25"/>
      <c r="B69" s="26"/>
      <c r="C69" s="26"/>
      <c r="D69" s="26"/>
      <c r="E69" s="26"/>
      <c r="F69" s="26"/>
      <c r="G69" s="26"/>
      <c r="H69" s="26"/>
      <c r="I69" s="26"/>
      <c r="J69" s="26"/>
      <c r="K69" s="27"/>
    </row>
    <row r="70" spans="1:11" x14ac:dyDescent="0.2">
      <c r="A70" s="25"/>
      <c r="B70" s="26"/>
      <c r="C70" s="26"/>
      <c r="D70" s="26"/>
      <c r="E70" s="26"/>
      <c r="F70" s="26"/>
      <c r="G70" s="26"/>
      <c r="H70" s="26"/>
      <c r="I70" s="26"/>
      <c r="J70" s="26"/>
      <c r="K70" s="27"/>
    </row>
    <row r="71" spans="1:11" x14ac:dyDescent="0.2">
      <c r="A71" s="25"/>
      <c r="B71" s="26"/>
      <c r="C71" s="26"/>
      <c r="D71" s="26"/>
      <c r="E71" s="26"/>
      <c r="F71" s="26"/>
      <c r="G71" s="26"/>
      <c r="H71" s="26"/>
      <c r="I71" s="26"/>
      <c r="J71" s="26"/>
      <c r="K71" s="27"/>
    </row>
    <row r="72" spans="1:11" x14ac:dyDescent="0.2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7"/>
    </row>
    <row r="73" spans="1:11" x14ac:dyDescent="0.2">
      <c r="A73" s="25"/>
      <c r="B73" s="26"/>
      <c r="C73" s="26"/>
      <c r="D73" s="26"/>
      <c r="E73" s="26"/>
      <c r="F73" s="26"/>
      <c r="G73" s="26"/>
      <c r="H73" s="26"/>
      <c r="I73" s="26"/>
      <c r="J73" s="26"/>
      <c r="K73" s="27"/>
    </row>
    <row r="74" spans="1:11" x14ac:dyDescent="0.2">
      <c r="A74" s="25"/>
      <c r="B74" s="26"/>
      <c r="C74" s="26"/>
      <c r="D74" s="26"/>
      <c r="E74" s="26"/>
      <c r="F74" s="26"/>
      <c r="G74" s="26"/>
      <c r="H74" s="26"/>
      <c r="I74" s="26"/>
      <c r="J74" s="26"/>
      <c r="K74" s="27"/>
    </row>
    <row r="75" spans="1:11" x14ac:dyDescent="0.2">
      <c r="A75" s="25"/>
      <c r="B75" s="26"/>
      <c r="C75" s="26"/>
      <c r="D75" s="26"/>
      <c r="E75" s="26"/>
      <c r="F75" s="26"/>
      <c r="G75" s="26"/>
      <c r="H75" s="26"/>
      <c r="I75" s="26"/>
      <c r="J75" s="26"/>
      <c r="K75" s="27"/>
    </row>
    <row r="76" spans="1:11" x14ac:dyDescent="0.2">
      <c r="A76" s="25"/>
      <c r="B76" s="26"/>
      <c r="C76" s="26"/>
      <c r="D76" s="26"/>
      <c r="E76" s="26"/>
      <c r="F76" s="26"/>
      <c r="G76" s="26"/>
      <c r="H76" s="26"/>
      <c r="I76" s="26"/>
      <c r="J76" s="26"/>
      <c r="K76" s="27"/>
    </row>
    <row r="77" spans="1:11" x14ac:dyDescent="0.2">
      <c r="A77" s="25"/>
      <c r="B77" s="26"/>
      <c r="C77" s="26"/>
      <c r="D77" s="26"/>
      <c r="E77" s="26"/>
      <c r="F77" s="26"/>
      <c r="G77" s="26"/>
      <c r="H77" s="26"/>
      <c r="I77" s="26"/>
      <c r="J77" s="26"/>
      <c r="K77" s="27"/>
    </row>
    <row r="78" spans="1:11" x14ac:dyDescent="0.2">
      <c r="A78" s="25"/>
      <c r="B78" s="26"/>
      <c r="C78" s="26"/>
      <c r="D78" s="26"/>
      <c r="E78" s="26"/>
      <c r="F78" s="26"/>
      <c r="G78" s="26"/>
      <c r="H78" s="26"/>
      <c r="I78" s="26"/>
      <c r="J78" s="26"/>
      <c r="K78" s="27"/>
    </row>
    <row r="79" spans="1:11" x14ac:dyDescent="0.2">
      <c r="A79" s="25"/>
      <c r="B79" s="26"/>
      <c r="C79" s="26"/>
      <c r="D79" s="26"/>
      <c r="E79" s="26"/>
      <c r="F79" s="26"/>
      <c r="G79" s="26"/>
      <c r="H79" s="26"/>
      <c r="I79" s="26"/>
      <c r="J79" s="26"/>
      <c r="K79" s="27"/>
    </row>
    <row r="80" spans="1:11" x14ac:dyDescent="0.2">
      <c r="A80" s="25"/>
      <c r="B80" s="26"/>
      <c r="C80" s="26"/>
      <c r="D80" s="26"/>
      <c r="E80" s="26"/>
      <c r="F80" s="26"/>
      <c r="G80" s="26"/>
      <c r="H80" s="26"/>
      <c r="I80" s="26"/>
      <c r="J80" s="26"/>
      <c r="K80" s="27"/>
    </row>
    <row r="81" spans="1:11" x14ac:dyDescent="0.2">
      <c r="A81" s="25"/>
      <c r="B81" s="26"/>
      <c r="C81" s="26"/>
      <c r="D81" s="26"/>
      <c r="E81" s="26"/>
      <c r="F81" s="26"/>
      <c r="G81" s="26"/>
      <c r="H81" s="26"/>
      <c r="I81" s="26"/>
      <c r="J81" s="26"/>
      <c r="K81" s="27"/>
    </row>
    <row r="82" spans="1:11" x14ac:dyDescent="0.2">
      <c r="A82" s="25"/>
      <c r="B82" s="26"/>
      <c r="C82" s="26"/>
      <c r="D82" s="26"/>
      <c r="E82" s="26"/>
      <c r="F82" s="26"/>
      <c r="G82" s="26"/>
      <c r="H82" s="26"/>
      <c r="I82" s="26"/>
      <c r="J82" s="26"/>
      <c r="K82" s="27"/>
    </row>
    <row r="83" spans="1:11" x14ac:dyDescent="0.2">
      <c r="A83" s="25"/>
      <c r="B83" s="26"/>
      <c r="C83" s="26"/>
      <c r="D83" s="26"/>
      <c r="E83" s="26"/>
      <c r="F83" s="26"/>
      <c r="G83" s="26"/>
      <c r="H83" s="26"/>
      <c r="I83" s="26"/>
      <c r="J83" s="26"/>
      <c r="K83" s="27"/>
    </row>
    <row r="84" spans="1:11" x14ac:dyDescent="0.2">
      <c r="A84" s="25"/>
      <c r="B84" s="26"/>
      <c r="C84" s="26"/>
      <c r="D84" s="26"/>
      <c r="E84" s="26"/>
      <c r="F84" s="26"/>
      <c r="G84" s="26"/>
      <c r="H84" s="26"/>
      <c r="I84" s="26"/>
      <c r="J84" s="26"/>
      <c r="K84" s="27"/>
    </row>
    <row r="85" spans="1:11" x14ac:dyDescent="0.2">
      <c r="A85" s="25"/>
      <c r="B85" s="26"/>
      <c r="C85" s="26"/>
      <c r="D85" s="26"/>
      <c r="E85" s="26"/>
      <c r="F85" s="26"/>
      <c r="G85" s="26"/>
      <c r="H85" s="26"/>
      <c r="I85" s="26"/>
      <c r="J85" s="26"/>
      <c r="K85" s="27"/>
    </row>
    <row r="86" spans="1:11" x14ac:dyDescent="0.2">
      <c r="A86" s="25"/>
      <c r="B86" s="26"/>
      <c r="C86" s="26"/>
      <c r="D86" s="26"/>
      <c r="E86" s="26"/>
      <c r="F86" s="26"/>
      <c r="G86" s="26"/>
      <c r="H86" s="26"/>
      <c r="I86" s="26"/>
      <c r="J86" s="26"/>
      <c r="K86" s="27"/>
    </row>
    <row r="87" spans="1:11" x14ac:dyDescent="0.2">
      <c r="A87" s="25"/>
      <c r="B87" s="26"/>
      <c r="C87" s="26"/>
      <c r="D87" s="26"/>
      <c r="E87" s="26"/>
      <c r="F87" s="26"/>
      <c r="G87" s="26"/>
      <c r="H87" s="26"/>
      <c r="I87" s="26"/>
      <c r="J87" s="26"/>
      <c r="K87" s="27"/>
    </row>
    <row r="88" spans="1:11" x14ac:dyDescent="0.2">
      <c r="A88" s="25"/>
      <c r="B88" s="26"/>
      <c r="C88" s="26"/>
      <c r="D88" s="26"/>
      <c r="E88" s="26"/>
      <c r="F88" s="26"/>
      <c r="G88" s="26"/>
      <c r="H88" s="26"/>
      <c r="I88" s="26"/>
      <c r="J88" s="26"/>
      <c r="K88" s="27"/>
    </row>
    <row r="89" spans="1:11" x14ac:dyDescent="0.2">
      <c r="A89" s="25"/>
      <c r="B89" s="26"/>
      <c r="C89" s="26"/>
      <c r="D89" s="26"/>
      <c r="E89" s="26"/>
      <c r="F89" s="26"/>
      <c r="G89" s="26"/>
      <c r="H89" s="26"/>
      <c r="I89" s="26"/>
      <c r="J89" s="26"/>
      <c r="K89" s="27"/>
    </row>
    <row r="90" spans="1:11" x14ac:dyDescent="0.2">
      <c r="A90" s="25"/>
      <c r="B90" s="26"/>
      <c r="C90" s="26"/>
      <c r="D90" s="26"/>
      <c r="E90" s="26"/>
      <c r="F90" s="26"/>
      <c r="G90" s="26"/>
      <c r="H90" s="26"/>
      <c r="I90" s="26"/>
      <c r="J90" s="26"/>
      <c r="K90" s="27"/>
    </row>
    <row r="91" spans="1:11" x14ac:dyDescent="0.2">
      <c r="A91" s="25"/>
      <c r="B91" s="26"/>
      <c r="C91" s="26"/>
      <c r="D91" s="26"/>
      <c r="E91" s="26"/>
      <c r="F91" s="26"/>
      <c r="G91" s="26"/>
      <c r="H91" s="26"/>
      <c r="I91" s="26"/>
      <c r="J91" s="26"/>
      <c r="K91" s="27"/>
    </row>
    <row r="92" spans="1:11" x14ac:dyDescent="0.2">
      <c r="A92" s="25"/>
      <c r="B92" s="26"/>
      <c r="C92" s="26"/>
      <c r="D92" s="26"/>
      <c r="E92" s="26"/>
      <c r="F92" s="26"/>
      <c r="G92" s="26"/>
      <c r="H92" s="26"/>
      <c r="I92" s="26"/>
      <c r="J92" s="26"/>
      <c r="K92" s="27"/>
    </row>
    <row r="93" spans="1:11" x14ac:dyDescent="0.2">
      <c r="A93" s="25"/>
      <c r="B93" s="26"/>
      <c r="C93" s="26"/>
      <c r="D93" s="26"/>
      <c r="E93" s="26"/>
      <c r="F93" s="26"/>
      <c r="G93" s="26"/>
      <c r="H93" s="26"/>
      <c r="I93" s="26"/>
      <c r="J93" s="26"/>
      <c r="K93" s="27"/>
    </row>
    <row r="94" spans="1:11" x14ac:dyDescent="0.2">
      <c r="A94" s="25"/>
      <c r="B94" s="26"/>
      <c r="C94" s="26"/>
      <c r="D94" s="26"/>
      <c r="E94" s="26"/>
      <c r="F94" s="26"/>
      <c r="G94" s="26"/>
      <c r="H94" s="26"/>
      <c r="I94" s="26"/>
      <c r="J94" s="26"/>
      <c r="K94" s="27"/>
    </row>
    <row r="95" spans="1:11" x14ac:dyDescent="0.2">
      <c r="A95" s="25"/>
      <c r="B95" s="26"/>
      <c r="C95" s="26"/>
      <c r="D95" s="26"/>
      <c r="E95" s="26"/>
      <c r="F95" s="26"/>
      <c r="G95" s="26"/>
      <c r="H95" s="26"/>
      <c r="I95" s="26"/>
      <c r="J95" s="26"/>
      <c r="K95" s="27"/>
    </row>
    <row r="96" spans="1:11" x14ac:dyDescent="0.2">
      <c r="A96" s="25"/>
      <c r="B96" s="26"/>
      <c r="C96" s="26"/>
      <c r="D96" s="26"/>
      <c r="E96" s="26"/>
      <c r="F96" s="26"/>
      <c r="G96" s="26"/>
      <c r="H96" s="26"/>
      <c r="I96" s="26"/>
      <c r="J96" s="26"/>
      <c r="K96" s="27"/>
    </row>
    <row r="97" spans="1:11" x14ac:dyDescent="0.2">
      <c r="A97" s="25"/>
      <c r="B97" s="26"/>
      <c r="C97" s="26"/>
      <c r="D97" s="26"/>
      <c r="E97" s="26"/>
      <c r="F97" s="26"/>
      <c r="G97" s="26"/>
      <c r="H97" s="26"/>
      <c r="I97" s="26"/>
      <c r="J97" s="26"/>
      <c r="K97" s="27"/>
    </row>
    <row r="98" spans="1:11" x14ac:dyDescent="0.2">
      <c r="A98" s="25"/>
      <c r="B98" s="26"/>
      <c r="C98" s="26"/>
      <c r="D98" s="26"/>
      <c r="E98" s="26"/>
      <c r="F98" s="26"/>
      <c r="G98" s="26"/>
      <c r="H98" s="26"/>
      <c r="I98" s="26"/>
      <c r="J98" s="26"/>
      <c r="K98" s="27"/>
    </row>
    <row r="99" spans="1:11" x14ac:dyDescent="0.2">
      <c r="A99" s="25"/>
      <c r="B99" s="26"/>
      <c r="C99" s="26"/>
      <c r="D99" s="26"/>
      <c r="E99" s="26"/>
      <c r="F99" s="26"/>
      <c r="G99" s="26"/>
      <c r="H99" s="26"/>
      <c r="I99" s="26"/>
      <c r="J99" s="26"/>
      <c r="K99" s="27"/>
    </row>
    <row r="100" spans="1:11" x14ac:dyDescent="0.2">
      <c r="A100" s="25"/>
      <c r="B100" s="26"/>
      <c r="C100" s="26"/>
      <c r="D100" s="26"/>
      <c r="E100" s="26"/>
      <c r="F100" s="26"/>
      <c r="G100" s="26"/>
      <c r="H100" s="26"/>
      <c r="I100" s="26"/>
      <c r="J100" s="26"/>
      <c r="K100" s="27"/>
    </row>
    <row r="101" spans="1:11" x14ac:dyDescent="0.2">
      <c r="A101" s="25"/>
      <c r="B101" s="26"/>
      <c r="C101" s="26"/>
      <c r="D101" s="26"/>
      <c r="E101" s="26"/>
      <c r="F101" s="26"/>
      <c r="G101" s="26"/>
      <c r="H101" s="26"/>
      <c r="I101" s="26"/>
      <c r="J101" s="26"/>
      <c r="K101" s="27"/>
    </row>
    <row r="102" spans="1:11" x14ac:dyDescent="0.2">
      <c r="A102" s="25"/>
      <c r="B102" s="26"/>
      <c r="C102" s="26"/>
      <c r="D102" s="26"/>
      <c r="E102" s="26"/>
      <c r="F102" s="26"/>
      <c r="G102" s="26"/>
      <c r="H102" s="26"/>
      <c r="I102" s="26"/>
      <c r="J102" s="26"/>
      <c r="K102" s="27"/>
    </row>
    <row r="103" spans="1:11" x14ac:dyDescent="0.2">
      <c r="A103" s="25"/>
      <c r="B103" s="26"/>
      <c r="C103" s="26"/>
      <c r="D103" s="26"/>
      <c r="E103" s="26"/>
      <c r="F103" s="26"/>
      <c r="G103" s="26"/>
      <c r="H103" s="26"/>
      <c r="I103" s="26"/>
      <c r="J103" s="26"/>
      <c r="K103" s="27"/>
    </row>
    <row r="104" spans="1:11" x14ac:dyDescent="0.2">
      <c r="A104" s="25"/>
      <c r="B104" s="26"/>
      <c r="C104" s="26"/>
      <c r="D104" s="26"/>
      <c r="E104" s="26"/>
      <c r="F104" s="26"/>
      <c r="G104" s="26"/>
      <c r="H104" s="26"/>
      <c r="I104" s="26"/>
      <c r="J104" s="26"/>
      <c r="K104" s="27"/>
    </row>
    <row r="105" spans="1:11" x14ac:dyDescent="0.2">
      <c r="A105" s="25"/>
      <c r="B105" s="26"/>
      <c r="C105" s="26"/>
      <c r="D105" s="26"/>
      <c r="E105" s="26"/>
      <c r="F105" s="26"/>
      <c r="G105" s="26"/>
      <c r="H105" s="26"/>
      <c r="I105" s="26"/>
      <c r="J105" s="26"/>
      <c r="K105" s="27"/>
    </row>
    <row r="106" spans="1:11" x14ac:dyDescent="0.2">
      <c r="A106" s="25"/>
      <c r="B106" s="26"/>
      <c r="C106" s="26"/>
      <c r="D106" s="26"/>
      <c r="E106" s="26"/>
      <c r="F106" s="26"/>
      <c r="G106" s="26"/>
      <c r="H106" s="26"/>
      <c r="I106" s="26"/>
      <c r="J106" s="26"/>
      <c r="K106" s="27"/>
    </row>
    <row r="107" spans="1:11" x14ac:dyDescent="0.2">
      <c r="A107" s="25"/>
      <c r="B107" s="26"/>
      <c r="C107" s="26"/>
      <c r="D107" s="26"/>
      <c r="E107" s="26"/>
      <c r="F107" s="26"/>
      <c r="G107" s="26"/>
      <c r="H107" s="26"/>
      <c r="I107" s="26"/>
      <c r="J107" s="26"/>
      <c r="K107" s="27"/>
    </row>
    <row r="108" spans="1:11" x14ac:dyDescent="0.2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7"/>
    </row>
    <row r="109" spans="1:11" x14ac:dyDescent="0.2">
      <c r="A109" s="25"/>
      <c r="B109" s="26"/>
      <c r="C109" s="26"/>
      <c r="D109" s="26"/>
      <c r="E109" s="26"/>
      <c r="F109" s="26"/>
      <c r="G109" s="26"/>
      <c r="H109" s="26"/>
      <c r="I109" s="26"/>
      <c r="J109" s="26"/>
      <c r="K109" s="27"/>
    </row>
    <row r="110" spans="1:11" x14ac:dyDescent="0.2">
      <c r="A110" s="25"/>
      <c r="B110" s="26"/>
      <c r="C110" s="26"/>
      <c r="D110" s="26"/>
      <c r="E110" s="26"/>
      <c r="F110" s="26"/>
      <c r="G110" s="26"/>
      <c r="H110" s="26"/>
      <c r="I110" s="26"/>
      <c r="J110" s="26"/>
      <c r="K110" s="27"/>
    </row>
    <row r="111" spans="1:11" x14ac:dyDescent="0.2">
      <c r="A111" s="25"/>
      <c r="B111" s="26"/>
      <c r="C111" s="26"/>
      <c r="D111" s="26"/>
      <c r="E111" s="26"/>
      <c r="F111" s="26"/>
      <c r="G111" s="26"/>
      <c r="H111" s="26"/>
      <c r="I111" s="26"/>
      <c r="J111" s="26"/>
      <c r="K111" s="27"/>
    </row>
    <row r="112" spans="1:11" x14ac:dyDescent="0.2">
      <c r="A112" s="25"/>
      <c r="B112" s="26"/>
      <c r="C112" s="26"/>
      <c r="D112" s="26"/>
      <c r="E112" s="26"/>
      <c r="F112" s="26"/>
      <c r="G112" s="26"/>
      <c r="H112" s="26"/>
      <c r="I112" s="26"/>
      <c r="J112" s="26"/>
      <c r="K112" s="27"/>
    </row>
    <row r="113" spans="1:11" x14ac:dyDescent="0.2">
      <c r="A113" s="25"/>
      <c r="B113" s="26"/>
      <c r="C113" s="26"/>
      <c r="D113" s="26"/>
      <c r="E113" s="26"/>
      <c r="F113" s="26"/>
      <c r="G113" s="26"/>
      <c r="H113" s="26"/>
      <c r="I113" s="26"/>
      <c r="J113" s="26"/>
      <c r="K113" s="27"/>
    </row>
    <row r="114" spans="1:11" x14ac:dyDescent="0.2">
      <c r="A114" s="25"/>
      <c r="B114" s="26"/>
      <c r="C114" s="26"/>
      <c r="D114" s="26"/>
      <c r="E114" s="26"/>
      <c r="F114" s="26"/>
      <c r="G114" s="26"/>
      <c r="H114" s="26"/>
      <c r="I114" s="26"/>
      <c r="J114" s="26"/>
      <c r="K114" s="27"/>
    </row>
    <row r="115" spans="1:11" x14ac:dyDescent="0.2">
      <c r="A115" s="25"/>
      <c r="B115" s="26"/>
      <c r="C115" s="26"/>
      <c r="D115" s="26"/>
      <c r="E115" s="26"/>
      <c r="F115" s="26"/>
      <c r="G115" s="26"/>
      <c r="H115" s="26"/>
      <c r="I115" s="26"/>
      <c r="J115" s="26"/>
      <c r="K115" s="27"/>
    </row>
    <row r="116" spans="1:11" x14ac:dyDescent="0.2">
      <c r="A116" s="25"/>
      <c r="B116" s="26"/>
      <c r="C116" s="26"/>
      <c r="D116" s="26"/>
      <c r="E116" s="26"/>
      <c r="F116" s="26"/>
      <c r="G116" s="26"/>
      <c r="H116" s="26"/>
      <c r="I116" s="26"/>
      <c r="J116" s="26"/>
      <c r="K116" s="27"/>
    </row>
    <row r="117" spans="1:11" x14ac:dyDescent="0.2">
      <c r="A117" s="25"/>
      <c r="B117" s="26"/>
      <c r="C117" s="26"/>
      <c r="D117" s="26"/>
      <c r="E117" s="26"/>
      <c r="F117" s="26"/>
      <c r="G117" s="26"/>
      <c r="H117" s="26"/>
      <c r="I117" s="26"/>
      <c r="J117" s="26"/>
      <c r="K117" s="27"/>
    </row>
    <row r="118" spans="1:11" x14ac:dyDescent="0.2">
      <c r="A118" s="25"/>
      <c r="B118" s="26"/>
      <c r="C118" s="26"/>
      <c r="D118" s="26"/>
      <c r="E118" s="26"/>
      <c r="F118" s="26"/>
      <c r="G118" s="26"/>
      <c r="H118" s="26"/>
      <c r="I118" s="26"/>
      <c r="J118" s="26"/>
      <c r="K118" s="27"/>
    </row>
    <row r="119" spans="1:11" x14ac:dyDescent="0.2">
      <c r="A119" s="25"/>
      <c r="B119" s="26"/>
      <c r="C119" s="26"/>
      <c r="D119" s="26"/>
      <c r="E119" s="26"/>
      <c r="F119" s="26"/>
      <c r="G119" s="26"/>
      <c r="H119" s="26"/>
      <c r="I119" s="26"/>
      <c r="J119" s="26"/>
      <c r="K119" s="27"/>
    </row>
    <row r="120" spans="1:11" x14ac:dyDescent="0.2">
      <c r="A120" s="25"/>
      <c r="B120" s="26"/>
      <c r="C120" s="26"/>
      <c r="D120" s="26"/>
      <c r="E120" s="26"/>
      <c r="F120" s="26"/>
      <c r="G120" s="26"/>
      <c r="H120" s="26"/>
      <c r="I120" s="26"/>
      <c r="J120" s="26"/>
      <c r="K120" s="27"/>
    </row>
    <row r="121" spans="1:11" x14ac:dyDescent="0.2">
      <c r="A121" s="25"/>
      <c r="B121" s="26"/>
      <c r="C121" s="26"/>
      <c r="D121" s="26"/>
      <c r="E121" s="26"/>
      <c r="F121" s="26"/>
      <c r="G121" s="26"/>
      <c r="H121" s="26"/>
      <c r="I121" s="26"/>
      <c r="J121" s="26"/>
      <c r="K121" s="27"/>
    </row>
    <row r="122" spans="1:11" x14ac:dyDescent="0.2">
      <c r="A122" s="25"/>
      <c r="B122" s="26"/>
      <c r="C122" s="26"/>
      <c r="D122" s="26"/>
      <c r="E122" s="26"/>
      <c r="F122" s="26"/>
      <c r="G122" s="26"/>
      <c r="H122" s="26"/>
      <c r="I122" s="26"/>
      <c r="J122" s="26"/>
      <c r="K122" s="27"/>
    </row>
    <row r="123" spans="1:11" x14ac:dyDescent="0.2">
      <c r="A123" s="25"/>
      <c r="B123" s="26"/>
      <c r="C123" s="26"/>
      <c r="D123" s="26"/>
      <c r="E123" s="26"/>
      <c r="F123" s="26"/>
      <c r="G123" s="26"/>
      <c r="H123" s="26"/>
      <c r="I123" s="26"/>
      <c r="J123" s="26"/>
      <c r="K123" s="27"/>
    </row>
    <row r="124" spans="1:11" x14ac:dyDescent="0.2">
      <c r="A124" s="25"/>
      <c r="B124" s="26"/>
      <c r="C124" s="26"/>
      <c r="D124" s="26"/>
      <c r="E124" s="26"/>
      <c r="F124" s="26"/>
      <c r="G124" s="26"/>
      <c r="H124" s="26"/>
      <c r="I124" s="26"/>
      <c r="J124" s="26"/>
      <c r="K124" s="27"/>
    </row>
    <row r="125" spans="1:11" x14ac:dyDescent="0.2">
      <c r="A125" s="25"/>
      <c r="B125" s="26"/>
      <c r="C125" s="26"/>
      <c r="D125" s="26"/>
      <c r="E125" s="26"/>
      <c r="F125" s="26"/>
      <c r="G125" s="26"/>
      <c r="H125" s="26"/>
      <c r="I125" s="26"/>
      <c r="J125" s="26"/>
      <c r="K125" s="27"/>
    </row>
    <row r="126" spans="1:11" x14ac:dyDescent="0.2">
      <c r="A126" s="25"/>
      <c r="B126" s="26"/>
      <c r="C126" s="26"/>
      <c r="D126" s="26"/>
      <c r="E126" s="26"/>
      <c r="F126" s="26"/>
      <c r="G126" s="26"/>
      <c r="H126" s="26"/>
      <c r="I126" s="26"/>
      <c r="J126" s="26"/>
      <c r="K126" s="27"/>
    </row>
    <row r="127" spans="1:11" x14ac:dyDescent="0.2">
      <c r="A127" s="25"/>
      <c r="B127" s="26"/>
      <c r="C127" s="26"/>
      <c r="D127" s="26"/>
      <c r="E127" s="26"/>
      <c r="F127" s="26"/>
      <c r="G127" s="26"/>
      <c r="H127" s="26"/>
      <c r="I127" s="26"/>
      <c r="J127" s="26"/>
      <c r="K127" s="27"/>
    </row>
    <row r="128" spans="1:11" x14ac:dyDescent="0.2">
      <c r="A128" s="25"/>
      <c r="B128" s="26"/>
      <c r="C128" s="26"/>
      <c r="D128" s="26"/>
      <c r="E128" s="26"/>
      <c r="F128" s="26"/>
      <c r="G128" s="26"/>
      <c r="H128" s="26"/>
      <c r="I128" s="26"/>
      <c r="J128" s="26"/>
      <c r="K128" s="27"/>
    </row>
    <row r="129" spans="1:11" x14ac:dyDescent="0.2">
      <c r="A129" s="25"/>
      <c r="B129" s="26"/>
      <c r="C129" s="26"/>
      <c r="D129" s="26"/>
      <c r="E129" s="26"/>
      <c r="F129" s="26"/>
      <c r="G129" s="26"/>
      <c r="H129" s="26"/>
      <c r="I129" s="26"/>
      <c r="J129" s="26"/>
      <c r="K129" s="27"/>
    </row>
    <row r="130" spans="1:11" x14ac:dyDescent="0.2">
      <c r="A130" s="25"/>
      <c r="B130" s="26"/>
      <c r="C130" s="26"/>
      <c r="D130" s="26"/>
      <c r="E130" s="26"/>
      <c r="F130" s="26"/>
      <c r="G130" s="26"/>
      <c r="H130" s="26"/>
      <c r="I130" s="26"/>
      <c r="J130" s="26"/>
      <c r="K130" s="27"/>
    </row>
    <row r="131" spans="1:11" x14ac:dyDescent="0.2">
      <c r="A131" s="25"/>
      <c r="B131" s="26"/>
      <c r="C131" s="26"/>
      <c r="D131" s="26"/>
      <c r="E131" s="26"/>
      <c r="F131" s="26"/>
      <c r="G131" s="26"/>
      <c r="H131" s="26"/>
      <c r="I131" s="26"/>
      <c r="J131" s="26"/>
      <c r="K131" s="27"/>
    </row>
    <row r="132" spans="1:11" x14ac:dyDescent="0.2">
      <c r="A132" s="25"/>
      <c r="B132" s="26"/>
      <c r="C132" s="26"/>
      <c r="D132" s="26"/>
      <c r="E132" s="26"/>
      <c r="F132" s="26"/>
      <c r="G132" s="26"/>
      <c r="H132" s="26"/>
      <c r="I132" s="26"/>
      <c r="J132" s="26"/>
      <c r="K132" s="27"/>
    </row>
    <row r="133" spans="1:11" x14ac:dyDescent="0.2">
      <c r="A133" s="25"/>
      <c r="B133" s="26"/>
      <c r="C133" s="26"/>
      <c r="D133" s="26"/>
      <c r="E133" s="26"/>
      <c r="F133" s="26"/>
      <c r="G133" s="26"/>
      <c r="H133" s="26"/>
      <c r="I133" s="26"/>
      <c r="J133" s="26"/>
      <c r="K133" s="27"/>
    </row>
    <row r="134" spans="1:11" x14ac:dyDescent="0.2">
      <c r="A134" s="25"/>
      <c r="B134" s="26"/>
      <c r="C134" s="26"/>
      <c r="D134" s="26"/>
      <c r="E134" s="26"/>
      <c r="F134" s="26"/>
      <c r="G134" s="26"/>
      <c r="H134" s="26"/>
      <c r="I134" s="26"/>
      <c r="J134" s="26"/>
      <c r="K134" s="27"/>
    </row>
    <row r="135" spans="1:11" x14ac:dyDescent="0.2">
      <c r="A135" s="25"/>
      <c r="B135" s="26"/>
      <c r="C135" s="26"/>
      <c r="D135" s="26"/>
      <c r="E135" s="26"/>
      <c r="F135" s="26"/>
      <c r="G135" s="26"/>
      <c r="H135" s="26"/>
      <c r="I135" s="26"/>
      <c r="J135" s="26"/>
      <c r="K135" s="27"/>
    </row>
    <row r="136" spans="1:11" x14ac:dyDescent="0.2">
      <c r="A136" s="25"/>
      <c r="B136" s="26"/>
      <c r="C136" s="26"/>
      <c r="D136" s="26"/>
      <c r="E136" s="26"/>
      <c r="F136" s="26"/>
      <c r="G136" s="26"/>
      <c r="H136" s="26"/>
      <c r="I136" s="26"/>
      <c r="J136" s="26"/>
      <c r="K136" s="27"/>
    </row>
    <row r="137" spans="1:11" x14ac:dyDescent="0.2">
      <c r="A137" s="25"/>
      <c r="B137" s="26"/>
      <c r="C137" s="26"/>
      <c r="D137" s="26"/>
      <c r="E137" s="26"/>
      <c r="F137" s="26"/>
      <c r="G137" s="26"/>
      <c r="H137" s="26"/>
      <c r="I137" s="26"/>
      <c r="J137" s="26"/>
      <c r="K137" s="27"/>
    </row>
    <row r="138" spans="1:11" x14ac:dyDescent="0.2">
      <c r="A138" s="25"/>
      <c r="B138" s="26"/>
      <c r="C138" s="26"/>
      <c r="D138" s="26"/>
      <c r="E138" s="26"/>
      <c r="F138" s="26"/>
      <c r="G138" s="26"/>
      <c r="H138" s="26"/>
      <c r="I138" s="26"/>
      <c r="J138" s="26"/>
      <c r="K138" s="27"/>
    </row>
    <row r="139" spans="1:11" x14ac:dyDescent="0.2">
      <c r="A139" s="25"/>
      <c r="B139" s="26"/>
      <c r="C139" s="26"/>
      <c r="D139" s="26"/>
      <c r="E139" s="26"/>
      <c r="F139" s="26"/>
      <c r="G139" s="26"/>
      <c r="H139" s="26"/>
      <c r="I139" s="26"/>
      <c r="J139" s="26"/>
      <c r="K139" s="27"/>
    </row>
    <row r="140" spans="1:11" x14ac:dyDescent="0.2">
      <c r="A140" s="25"/>
      <c r="B140" s="26"/>
      <c r="C140" s="26"/>
      <c r="D140" s="26"/>
      <c r="E140" s="26"/>
      <c r="F140" s="26"/>
      <c r="G140" s="26"/>
      <c r="H140" s="26"/>
      <c r="I140" s="26"/>
      <c r="J140" s="26"/>
      <c r="K140" s="27"/>
    </row>
    <row r="141" spans="1:11" x14ac:dyDescent="0.2">
      <c r="A141" s="25"/>
      <c r="B141" s="26"/>
      <c r="C141" s="26"/>
      <c r="D141" s="26"/>
      <c r="E141" s="26"/>
      <c r="F141" s="26"/>
      <c r="G141" s="26"/>
      <c r="H141" s="26"/>
      <c r="I141" s="26"/>
      <c r="J141" s="26"/>
      <c r="K141" s="27"/>
    </row>
    <row r="142" spans="1:11" x14ac:dyDescent="0.2">
      <c r="A142" s="25"/>
      <c r="B142" s="26"/>
      <c r="C142" s="26"/>
      <c r="D142" s="26"/>
      <c r="E142" s="26"/>
      <c r="F142" s="26"/>
      <c r="G142" s="26"/>
      <c r="H142" s="26"/>
      <c r="I142" s="26"/>
      <c r="J142" s="26"/>
      <c r="K142" s="27"/>
    </row>
    <row r="143" spans="1:11" x14ac:dyDescent="0.2">
      <c r="A143" s="25"/>
      <c r="B143" s="26"/>
      <c r="C143" s="26"/>
      <c r="D143" s="26"/>
      <c r="E143" s="26"/>
      <c r="F143" s="26"/>
      <c r="G143" s="26"/>
      <c r="H143" s="26"/>
      <c r="I143" s="26"/>
      <c r="J143" s="26"/>
      <c r="K143" s="27"/>
    </row>
    <row r="144" spans="1:11" x14ac:dyDescent="0.2">
      <c r="A144" s="25"/>
      <c r="B144" s="26"/>
      <c r="C144" s="26"/>
      <c r="D144" s="26"/>
      <c r="E144" s="26"/>
      <c r="F144" s="26"/>
      <c r="G144" s="26"/>
      <c r="H144" s="26"/>
      <c r="I144" s="26"/>
      <c r="J144" s="26"/>
      <c r="K144" s="27"/>
    </row>
    <row r="145" spans="1:11" x14ac:dyDescent="0.2">
      <c r="A145" s="25"/>
      <c r="B145" s="26"/>
      <c r="C145" s="26"/>
      <c r="D145" s="26"/>
      <c r="E145" s="26"/>
      <c r="F145" s="26"/>
      <c r="G145" s="26"/>
      <c r="H145" s="26"/>
      <c r="I145" s="26"/>
      <c r="J145" s="26"/>
      <c r="K145" s="27"/>
    </row>
    <row r="146" spans="1:11" x14ac:dyDescent="0.2">
      <c r="A146" s="25"/>
      <c r="B146" s="26"/>
      <c r="C146" s="26"/>
      <c r="D146" s="26"/>
      <c r="E146" s="26"/>
      <c r="F146" s="26"/>
      <c r="G146" s="26"/>
      <c r="H146" s="26"/>
      <c r="I146" s="26"/>
      <c r="J146" s="26"/>
      <c r="K146" s="27"/>
    </row>
    <row r="147" spans="1:11" x14ac:dyDescent="0.2">
      <c r="A147" s="25"/>
      <c r="B147" s="26"/>
      <c r="C147" s="26"/>
      <c r="D147" s="26"/>
      <c r="E147" s="26"/>
      <c r="F147" s="26"/>
      <c r="G147" s="26"/>
      <c r="H147" s="26"/>
      <c r="I147" s="26"/>
      <c r="J147" s="26"/>
      <c r="K147" s="27"/>
    </row>
    <row r="148" spans="1:11" x14ac:dyDescent="0.2">
      <c r="A148" s="25"/>
      <c r="B148" s="26"/>
      <c r="C148" s="26"/>
      <c r="D148" s="26"/>
      <c r="E148" s="26"/>
      <c r="F148" s="26"/>
      <c r="G148" s="26"/>
      <c r="H148" s="26"/>
      <c r="I148" s="26"/>
      <c r="J148" s="26"/>
      <c r="K148" s="27"/>
    </row>
    <row r="149" spans="1:11" x14ac:dyDescent="0.2">
      <c r="A149" s="25"/>
      <c r="B149" s="26"/>
      <c r="C149" s="26"/>
      <c r="D149" s="26"/>
      <c r="E149" s="26"/>
      <c r="F149" s="26"/>
      <c r="G149" s="26"/>
      <c r="H149" s="26"/>
      <c r="I149" s="26"/>
      <c r="J149" s="26"/>
      <c r="K149" s="27"/>
    </row>
    <row r="150" spans="1:11" x14ac:dyDescent="0.2">
      <c r="A150" s="25"/>
      <c r="B150" s="26"/>
      <c r="C150" s="26"/>
      <c r="D150" s="26"/>
      <c r="E150" s="26"/>
      <c r="F150" s="26"/>
      <c r="G150" s="26"/>
      <c r="H150" s="26"/>
      <c r="I150" s="26"/>
      <c r="J150" s="26"/>
      <c r="K150" s="27"/>
    </row>
    <row r="151" spans="1:11" x14ac:dyDescent="0.2">
      <c r="A151" s="25"/>
      <c r="B151" s="26"/>
      <c r="C151" s="26"/>
      <c r="D151" s="26"/>
      <c r="E151" s="26"/>
      <c r="F151" s="26"/>
      <c r="G151" s="26"/>
      <c r="H151" s="26"/>
      <c r="I151" s="26"/>
      <c r="J151" s="26"/>
      <c r="K151" s="27"/>
    </row>
    <row r="152" spans="1:11" x14ac:dyDescent="0.2">
      <c r="A152" s="25"/>
      <c r="B152" s="26"/>
      <c r="C152" s="26"/>
      <c r="D152" s="26"/>
      <c r="E152" s="26"/>
      <c r="F152" s="26"/>
      <c r="G152" s="26"/>
      <c r="H152" s="26"/>
      <c r="I152" s="26"/>
      <c r="J152" s="26"/>
      <c r="K152" s="27"/>
    </row>
    <row r="153" spans="1:11" x14ac:dyDescent="0.2">
      <c r="A153" s="25"/>
      <c r="B153" s="26"/>
      <c r="C153" s="26"/>
      <c r="D153" s="26"/>
      <c r="E153" s="26"/>
      <c r="F153" s="26"/>
      <c r="G153" s="26"/>
      <c r="H153" s="26"/>
      <c r="I153" s="26"/>
      <c r="J153" s="26"/>
      <c r="K153" s="27"/>
    </row>
    <row r="154" spans="1:11" x14ac:dyDescent="0.2">
      <c r="A154" s="25"/>
      <c r="B154" s="26"/>
      <c r="C154" s="26"/>
      <c r="D154" s="26"/>
      <c r="E154" s="26"/>
      <c r="F154" s="26"/>
      <c r="G154" s="26"/>
      <c r="H154" s="26"/>
      <c r="I154" s="26"/>
      <c r="J154" s="26"/>
      <c r="K154" s="27"/>
    </row>
    <row r="155" spans="1:11" x14ac:dyDescent="0.2">
      <c r="A155" s="25"/>
      <c r="B155" s="26"/>
      <c r="C155" s="26"/>
      <c r="D155" s="26"/>
      <c r="E155" s="26"/>
      <c r="F155" s="26"/>
      <c r="G155" s="26"/>
      <c r="H155" s="26"/>
      <c r="I155" s="26"/>
      <c r="J155" s="26"/>
      <c r="K155" s="27"/>
    </row>
    <row r="156" spans="1:11" x14ac:dyDescent="0.2">
      <c r="A156" s="25"/>
      <c r="B156" s="26"/>
      <c r="C156" s="26"/>
      <c r="D156" s="26"/>
      <c r="E156" s="26"/>
      <c r="F156" s="26"/>
      <c r="G156" s="26"/>
      <c r="H156" s="26"/>
      <c r="I156" s="26"/>
      <c r="J156" s="26"/>
      <c r="K156" s="27"/>
    </row>
    <row r="157" spans="1:11" x14ac:dyDescent="0.2">
      <c r="A157" s="25"/>
      <c r="B157" s="26"/>
      <c r="C157" s="26"/>
      <c r="D157" s="26"/>
      <c r="E157" s="26"/>
      <c r="F157" s="26"/>
      <c r="G157" s="26"/>
      <c r="H157" s="26"/>
      <c r="I157" s="26"/>
      <c r="J157" s="26"/>
      <c r="K157" s="27"/>
    </row>
    <row r="158" spans="1:11" x14ac:dyDescent="0.2">
      <c r="A158" s="25"/>
      <c r="B158" s="26"/>
      <c r="C158" s="26"/>
      <c r="D158" s="26"/>
      <c r="E158" s="26"/>
      <c r="F158" s="26"/>
      <c r="G158" s="26"/>
      <c r="H158" s="26"/>
      <c r="I158" s="26"/>
      <c r="J158" s="26"/>
      <c r="K158" s="27"/>
    </row>
    <row r="159" spans="1:11" x14ac:dyDescent="0.2">
      <c r="A159" s="25"/>
      <c r="B159" s="26"/>
      <c r="C159" s="26"/>
      <c r="D159" s="26"/>
      <c r="E159" s="26"/>
      <c r="F159" s="26"/>
      <c r="G159" s="26"/>
      <c r="H159" s="26"/>
      <c r="I159" s="26"/>
      <c r="J159" s="26"/>
      <c r="K159" s="27"/>
    </row>
    <row r="160" spans="1:11" x14ac:dyDescent="0.2">
      <c r="A160" s="25"/>
      <c r="B160" s="26"/>
      <c r="C160" s="26"/>
      <c r="D160" s="26"/>
      <c r="E160" s="26"/>
      <c r="F160" s="26"/>
      <c r="G160" s="26"/>
      <c r="H160" s="26"/>
      <c r="I160" s="26"/>
      <c r="J160" s="26"/>
      <c r="K160" s="27"/>
    </row>
    <row r="161" spans="1:11" x14ac:dyDescent="0.2">
      <c r="A161" s="25"/>
      <c r="B161" s="26"/>
      <c r="C161" s="26"/>
      <c r="D161" s="26"/>
      <c r="E161" s="26"/>
      <c r="F161" s="26"/>
      <c r="G161" s="26"/>
      <c r="H161" s="26"/>
      <c r="I161" s="26"/>
      <c r="J161" s="26"/>
      <c r="K161" s="27"/>
    </row>
    <row r="162" spans="1:11" x14ac:dyDescent="0.2">
      <c r="A162" s="25"/>
      <c r="B162" s="26"/>
      <c r="C162" s="26"/>
      <c r="D162" s="26"/>
      <c r="E162" s="26"/>
      <c r="F162" s="26"/>
      <c r="G162" s="26"/>
      <c r="H162" s="26"/>
      <c r="I162" s="26"/>
      <c r="J162" s="26"/>
      <c r="K162" s="27"/>
    </row>
    <row r="163" spans="1:11" x14ac:dyDescent="0.2">
      <c r="A163" s="25"/>
      <c r="B163" s="26"/>
      <c r="C163" s="26"/>
      <c r="D163" s="26"/>
      <c r="E163" s="26"/>
      <c r="F163" s="26"/>
      <c r="G163" s="26"/>
      <c r="H163" s="26"/>
      <c r="I163" s="26"/>
      <c r="J163" s="26"/>
      <c r="K163" s="27"/>
    </row>
    <row r="164" spans="1:11" x14ac:dyDescent="0.2">
      <c r="A164" s="25"/>
      <c r="B164" s="26"/>
      <c r="C164" s="26"/>
      <c r="D164" s="26"/>
      <c r="E164" s="26"/>
      <c r="F164" s="26"/>
      <c r="G164" s="26"/>
      <c r="H164" s="26"/>
      <c r="I164" s="26"/>
      <c r="J164" s="26"/>
      <c r="K164" s="27"/>
    </row>
    <row r="165" spans="1:11" x14ac:dyDescent="0.2">
      <c r="A165" s="25"/>
      <c r="B165" s="26"/>
      <c r="C165" s="26"/>
      <c r="D165" s="26"/>
      <c r="E165" s="26"/>
      <c r="F165" s="26"/>
      <c r="G165" s="26"/>
      <c r="H165" s="26"/>
      <c r="I165" s="26"/>
      <c r="J165" s="26"/>
      <c r="K165" s="27"/>
    </row>
    <row r="166" spans="1:11" x14ac:dyDescent="0.2">
      <c r="A166" s="25"/>
      <c r="B166" s="26"/>
      <c r="C166" s="26"/>
      <c r="D166" s="26"/>
      <c r="E166" s="26"/>
      <c r="F166" s="26"/>
      <c r="G166" s="26"/>
      <c r="H166" s="26"/>
      <c r="I166" s="26"/>
      <c r="J166" s="26"/>
      <c r="K166" s="27"/>
    </row>
    <row r="167" spans="1:11" x14ac:dyDescent="0.2">
      <c r="A167" s="25"/>
      <c r="B167" s="26"/>
      <c r="C167" s="26"/>
      <c r="D167" s="26"/>
      <c r="E167" s="26"/>
      <c r="F167" s="26"/>
      <c r="G167" s="26"/>
      <c r="H167" s="26"/>
      <c r="I167" s="26"/>
      <c r="J167" s="26"/>
      <c r="K167" s="27"/>
    </row>
    <row r="168" spans="1:11" x14ac:dyDescent="0.2">
      <c r="A168" s="25"/>
      <c r="B168" s="26"/>
      <c r="C168" s="26"/>
      <c r="D168" s="26"/>
      <c r="E168" s="26"/>
      <c r="F168" s="26"/>
      <c r="G168" s="26"/>
      <c r="H168" s="26"/>
      <c r="I168" s="26"/>
      <c r="J168" s="26"/>
      <c r="K168" s="27"/>
    </row>
    <row r="169" spans="1:11" x14ac:dyDescent="0.2">
      <c r="A169" s="25"/>
      <c r="B169" s="26"/>
      <c r="C169" s="26"/>
      <c r="D169" s="26"/>
      <c r="E169" s="26"/>
      <c r="F169" s="26"/>
      <c r="G169" s="26"/>
      <c r="H169" s="26"/>
      <c r="I169" s="26"/>
      <c r="J169" s="26"/>
      <c r="K169" s="27"/>
    </row>
    <row r="170" spans="1:11" x14ac:dyDescent="0.2">
      <c r="A170" s="25"/>
      <c r="B170" s="26"/>
      <c r="C170" s="26"/>
      <c r="D170" s="26"/>
      <c r="E170" s="26"/>
      <c r="F170" s="26"/>
      <c r="G170" s="26"/>
      <c r="H170" s="26"/>
      <c r="I170" s="26"/>
      <c r="J170" s="26"/>
      <c r="K170" s="27"/>
    </row>
    <row r="171" spans="1:11" x14ac:dyDescent="0.2">
      <c r="A171" s="25"/>
      <c r="B171" s="26"/>
      <c r="C171" s="26"/>
      <c r="D171" s="26"/>
      <c r="E171" s="26"/>
      <c r="F171" s="26"/>
      <c r="G171" s="26"/>
      <c r="H171" s="26"/>
      <c r="I171" s="26"/>
      <c r="J171" s="26"/>
      <c r="K171" s="27"/>
    </row>
    <row r="172" spans="1:11" x14ac:dyDescent="0.2">
      <c r="A172" s="25"/>
      <c r="B172" s="26"/>
      <c r="C172" s="26"/>
      <c r="D172" s="26"/>
      <c r="E172" s="26"/>
      <c r="F172" s="26"/>
      <c r="G172" s="26"/>
      <c r="H172" s="26"/>
      <c r="I172" s="26"/>
      <c r="J172" s="26"/>
      <c r="K172" s="27"/>
    </row>
    <row r="173" spans="1:11" x14ac:dyDescent="0.2">
      <c r="A173" s="25"/>
      <c r="B173" s="26"/>
      <c r="C173" s="26"/>
      <c r="D173" s="26"/>
      <c r="E173" s="26"/>
      <c r="F173" s="26"/>
      <c r="G173" s="26"/>
      <c r="H173" s="26"/>
      <c r="I173" s="26"/>
      <c r="J173" s="26"/>
      <c r="K173" s="27"/>
    </row>
    <row r="174" spans="1:11" x14ac:dyDescent="0.2">
      <c r="A174" s="25"/>
      <c r="B174" s="26"/>
      <c r="C174" s="26"/>
      <c r="D174" s="26"/>
      <c r="E174" s="26"/>
      <c r="F174" s="26"/>
      <c r="G174" s="26"/>
      <c r="H174" s="26"/>
      <c r="I174" s="26"/>
      <c r="J174" s="26"/>
      <c r="K174" s="27"/>
    </row>
    <row r="175" spans="1:11" x14ac:dyDescent="0.2">
      <c r="A175" s="25"/>
      <c r="B175" s="26"/>
      <c r="C175" s="26"/>
      <c r="D175" s="26"/>
      <c r="E175" s="26"/>
      <c r="F175" s="26"/>
      <c r="G175" s="26"/>
      <c r="H175" s="26"/>
      <c r="I175" s="26"/>
      <c r="J175" s="26"/>
      <c r="K175" s="27"/>
    </row>
    <row r="176" spans="1:11" x14ac:dyDescent="0.2">
      <c r="A176" s="25"/>
      <c r="B176" s="26"/>
      <c r="C176" s="26"/>
      <c r="D176" s="26"/>
      <c r="E176" s="26"/>
      <c r="F176" s="26"/>
      <c r="G176" s="26"/>
      <c r="H176" s="26"/>
      <c r="I176" s="26"/>
      <c r="J176" s="26"/>
      <c r="K176" s="27"/>
    </row>
    <row r="177" spans="1:11" x14ac:dyDescent="0.2">
      <c r="A177" s="25"/>
      <c r="B177" s="26"/>
      <c r="C177" s="26"/>
      <c r="D177" s="26"/>
      <c r="E177" s="26"/>
      <c r="F177" s="26"/>
      <c r="G177" s="26"/>
      <c r="H177" s="26"/>
      <c r="I177" s="26"/>
      <c r="J177" s="26"/>
      <c r="K177" s="27"/>
    </row>
    <row r="178" spans="1:11" x14ac:dyDescent="0.2">
      <c r="A178" s="25"/>
      <c r="B178" s="26"/>
      <c r="C178" s="26"/>
      <c r="D178" s="26"/>
      <c r="E178" s="26"/>
      <c r="F178" s="26"/>
      <c r="G178" s="26"/>
      <c r="H178" s="26"/>
      <c r="I178" s="26"/>
      <c r="J178" s="26"/>
      <c r="K178" s="27"/>
    </row>
    <row r="179" spans="1:11" x14ac:dyDescent="0.2">
      <c r="A179" s="28"/>
      <c r="B179" s="29"/>
      <c r="C179" s="29"/>
      <c r="D179" s="29"/>
      <c r="E179" s="29"/>
      <c r="F179" s="29"/>
      <c r="G179" s="29"/>
      <c r="H179" s="29"/>
      <c r="I179" s="29"/>
      <c r="J179" s="29"/>
      <c r="K179" s="30"/>
    </row>
    <row r="180" spans="1:11" x14ac:dyDescent="0.2">
      <c r="A180" s="28"/>
      <c r="B180" s="29"/>
      <c r="C180" s="29"/>
      <c r="D180" s="29"/>
      <c r="E180" s="29"/>
      <c r="F180" s="29"/>
      <c r="G180" s="29"/>
      <c r="H180" s="29"/>
      <c r="I180" s="29"/>
      <c r="J180" s="29"/>
      <c r="K180" s="30"/>
    </row>
    <row r="181" spans="1:11" x14ac:dyDescent="0.2">
      <c r="A181" s="25"/>
      <c r="B181" s="26"/>
      <c r="C181" s="26"/>
      <c r="D181" s="26"/>
      <c r="E181" s="26"/>
      <c r="F181" s="26"/>
      <c r="G181" s="26"/>
      <c r="H181" s="26"/>
      <c r="I181" s="26"/>
      <c r="J181" s="26"/>
      <c r="K181" s="27"/>
    </row>
    <row r="182" spans="1:11" x14ac:dyDescent="0.2">
      <c r="A182" s="25"/>
      <c r="B182" s="26"/>
      <c r="C182" s="26"/>
      <c r="D182" s="26"/>
      <c r="E182" s="33"/>
      <c r="F182" s="26"/>
      <c r="G182" s="26"/>
      <c r="H182" s="33"/>
      <c r="I182" s="26"/>
      <c r="J182" s="26"/>
      <c r="K182" s="27"/>
    </row>
    <row r="183" spans="1:11" x14ac:dyDescent="0.2">
      <c r="A183" s="25"/>
      <c r="B183" s="26"/>
      <c r="C183" s="26"/>
      <c r="D183" s="31"/>
      <c r="E183" s="26"/>
      <c r="F183" s="32"/>
      <c r="G183" s="31"/>
      <c r="H183" s="26"/>
      <c r="I183" s="32"/>
      <c r="J183" s="26"/>
      <c r="K183" s="27"/>
    </row>
    <row r="184" spans="1:11" x14ac:dyDescent="0.2">
      <c r="A184" s="25"/>
      <c r="B184" s="26"/>
      <c r="C184" s="26"/>
      <c r="D184" s="31"/>
      <c r="E184" s="29"/>
      <c r="F184" s="32"/>
      <c r="G184" s="31"/>
      <c r="H184" s="29"/>
      <c r="I184" s="32"/>
      <c r="J184" s="26"/>
      <c r="K184" s="27"/>
    </row>
    <row r="185" spans="1:11" x14ac:dyDescent="0.2">
      <c r="A185" s="28"/>
      <c r="B185" s="29"/>
      <c r="C185" s="29"/>
      <c r="D185" s="29"/>
      <c r="E185" s="29"/>
      <c r="F185" s="29"/>
      <c r="G185" s="29"/>
      <c r="H185" s="29"/>
      <c r="I185" s="29"/>
      <c r="J185" s="29"/>
      <c r="K185" s="30"/>
    </row>
    <row r="186" spans="1:11" x14ac:dyDescent="0.2">
      <c r="A186" s="25"/>
      <c r="B186" s="26"/>
      <c r="C186" s="26"/>
      <c r="D186" s="26"/>
      <c r="E186" s="26"/>
      <c r="F186" s="26"/>
      <c r="G186" s="26"/>
      <c r="H186" s="26"/>
      <c r="I186" s="26"/>
      <c r="J186" s="26"/>
      <c r="K186" s="27"/>
    </row>
    <row r="187" spans="1:11" x14ac:dyDescent="0.2">
      <c r="A187" s="25"/>
      <c r="B187" s="26"/>
      <c r="C187" s="26"/>
      <c r="D187" s="26"/>
      <c r="E187" s="26"/>
      <c r="F187" s="26"/>
      <c r="G187" s="26"/>
      <c r="H187" s="26"/>
      <c r="I187" s="26"/>
      <c r="J187" s="26"/>
      <c r="K187" s="27"/>
    </row>
    <row r="188" spans="1:11" x14ac:dyDescent="0.2">
      <c r="A188" s="25"/>
      <c r="B188" s="26"/>
      <c r="C188" s="26"/>
      <c r="D188" s="26"/>
      <c r="E188" s="33"/>
      <c r="F188" s="26"/>
      <c r="G188" s="26"/>
      <c r="H188" s="33"/>
      <c r="I188" s="26"/>
      <c r="J188" s="26"/>
      <c r="K188" s="27"/>
    </row>
    <row r="189" spans="1:11" x14ac:dyDescent="0.2">
      <c r="A189" s="25"/>
      <c r="B189" s="26"/>
      <c r="C189" s="26"/>
      <c r="D189" s="31"/>
      <c r="E189" s="26"/>
      <c r="F189" s="32"/>
      <c r="G189" s="31"/>
      <c r="H189" s="26"/>
      <c r="I189" s="32"/>
      <c r="J189" s="26"/>
      <c r="K189" s="27"/>
    </row>
    <row r="190" spans="1:11" x14ac:dyDescent="0.2">
      <c r="A190" s="25"/>
      <c r="B190" s="26"/>
      <c r="C190" s="26"/>
      <c r="D190" s="26"/>
      <c r="E190" s="29"/>
      <c r="F190" s="26"/>
      <c r="G190" s="26"/>
      <c r="H190" s="29"/>
      <c r="I190" s="26"/>
      <c r="J190" s="26"/>
      <c r="K190" s="27"/>
    </row>
    <row r="191" spans="1:11" x14ac:dyDescent="0.2">
      <c r="A191" s="25"/>
      <c r="B191" s="26"/>
      <c r="C191" s="26"/>
      <c r="D191" s="26"/>
      <c r="E191" s="26"/>
      <c r="F191" s="26"/>
      <c r="G191" s="26"/>
      <c r="H191" s="26"/>
      <c r="I191" s="26"/>
      <c r="J191" s="26"/>
      <c r="K191" s="27"/>
    </row>
    <row r="192" spans="1:11" x14ac:dyDescent="0.2">
      <c r="A192" s="25"/>
      <c r="B192" s="26"/>
      <c r="C192" s="26"/>
      <c r="D192" s="26"/>
      <c r="E192" s="26"/>
      <c r="F192" s="26"/>
      <c r="G192" s="26"/>
      <c r="H192" s="26"/>
      <c r="I192" s="26"/>
      <c r="J192" s="26"/>
      <c r="K192" s="27"/>
    </row>
    <row r="193" spans="1:11" x14ac:dyDescent="0.2">
      <c r="A193" s="25"/>
      <c r="B193" s="26"/>
      <c r="C193" s="26"/>
      <c r="D193" s="26"/>
      <c r="E193" s="26"/>
      <c r="F193" s="26"/>
      <c r="G193" s="26"/>
      <c r="H193" s="26"/>
      <c r="I193" s="26"/>
      <c r="J193" s="26"/>
      <c r="K193" s="27"/>
    </row>
    <row r="194" spans="1:11" x14ac:dyDescent="0.2">
      <c r="A194" s="25"/>
      <c r="B194" s="26"/>
      <c r="C194" s="26"/>
      <c r="D194" s="26"/>
      <c r="E194" s="26"/>
      <c r="F194" s="26"/>
      <c r="G194" s="26"/>
      <c r="H194" s="26"/>
      <c r="I194" s="26"/>
      <c r="J194" s="26"/>
      <c r="K194" s="27"/>
    </row>
    <row r="195" spans="1:11" x14ac:dyDescent="0.2">
      <c r="A195" s="25"/>
      <c r="B195" s="26"/>
      <c r="C195" s="26"/>
      <c r="D195" s="26"/>
      <c r="E195" s="26"/>
      <c r="F195" s="26"/>
      <c r="G195" s="26"/>
      <c r="H195" s="26"/>
      <c r="I195" s="26"/>
      <c r="J195" s="26"/>
      <c r="K195" s="27"/>
    </row>
    <row r="196" spans="1:11" x14ac:dyDescent="0.2">
      <c r="A196" s="25"/>
      <c r="B196" s="26"/>
      <c r="C196" s="26"/>
      <c r="D196" s="26"/>
      <c r="E196" s="26"/>
      <c r="F196" s="26"/>
      <c r="G196" s="26"/>
      <c r="H196" s="26"/>
      <c r="I196" s="26"/>
      <c r="J196" s="26"/>
      <c r="K196" s="27"/>
    </row>
    <row r="197" spans="1:11" x14ac:dyDescent="0.2">
      <c r="A197" s="25"/>
      <c r="B197" s="26"/>
      <c r="C197" s="26"/>
      <c r="D197" s="26"/>
      <c r="E197" s="26"/>
      <c r="F197" s="26"/>
      <c r="G197" s="26"/>
      <c r="H197" s="26"/>
      <c r="I197" s="26"/>
      <c r="J197" s="26"/>
      <c r="K197" s="27"/>
    </row>
    <row r="198" spans="1:11" x14ac:dyDescent="0.2">
      <c r="A198" s="25"/>
      <c r="B198" s="26"/>
      <c r="C198" s="26"/>
      <c r="D198" s="26"/>
      <c r="E198" s="26"/>
      <c r="F198" s="26"/>
      <c r="G198" s="26"/>
      <c r="H198" s="26"/>
      <c r="I198" s="26"/>
      <c r="J198" s="26"/>
      <c r="K198" s="27"/>
    </row>
    <row r="199" spans="1:11" x14ac:dyDescent="0.2">
      <c r="A199" s="25"/>
      <c r="B199" s="26"/>
      <c r="C199" s="26"/>
      <c r="D199" s="26"/>
      <c r="E199" s="26"/>
      <c r="F199" s="26"/>
      <c r="G199" s="26"/>
      <c r="H199" s="26"/>
      <c r="I199" s="26"/>
      <c r="J199" s="26"/>
      <c r="K199" s="27"/>
    </row>
    <row r="200" spans="1:11" x14ac:dyDescent="0.2">
      <c r="A200" s="25"/>
      <c r="B200" s="26"/>
      <c r="C200" s="26"/>
      <c r="D200" s="26"/>
      <c r="E200" s="26"/>
      <c r="F200" s="26"/>
      <c r="G200" s="26"/>
      <c r="H200" s="26"/>
      <c r="I200" s="26"/>
      <c r="J200" s="26"/>
      <c r="K200" s="27"/>
    </row>
    <row r="201" spans="1:11" x14ac:dyDescent="0.2">
      <c r="A201" s="25"/>
      <c r="B201" s="26"/>
      <c r="C201" s="26"/>
      <c r="D201" s="26"/>
      <c r="E201" s="26"/>
      <c r="F201" s="26"/>
      <c r="G201" s="26"/>
      <c r="H201" s="26"/>
      <c r="I201" s="26"/>
      <c r="J201" s="26"/>
      <c r="K201" s="27"/>
    </row>
    <row r="202" spans="1:11" x14ac:dyDescent="0.2">
      <c r="A202" s="25"/>
      <c r="B202" s="26"/>
      <c r="C202" s="26"/>
      <c r="D202" s="26"/>
      <c r="E202" s="26"/>
      <c r="F202" s="26"/>
      <c r="G202" s="26"/>
      <c r="H202" s="26"/>
      <c r="I202" s="26"/>
      <c r="J202" s="26"/>
      <c r="K202" s="27"/>
    </row>
    <row r="203" spans="1:11" x14ac:dyDescent="0.2">
      <c r="A203" s="25"/>
      <c r="B203" s="26"/>
      <c r="C203" s="26"/>
      <c r="D203" s="26"/>
      <c r="E203" s="26"/>
      <c r="F203" s="26"/>
      <c r="G203" s="26"/>
      <c r="H203" s="26"/>
      <c r="I203" s="26"/>
      <c r="J203" s="26"/>
      <c r="K203" s="27"/>
    </row>
    <row r="204" spans="1:11" x14ac:dyDescent="0.2">
      <c r="A204" s="25"/>
      <c r="B204" s="26"/>
      <c r="C204" s="26"/>
      <c r="D204" s="26"/>
      <c r="E204" s="26"/>
      <c r="F204" s="26"/>
      <c r="G204" s="26"/>
      <c r="H204" s="26"/>
      <c r="I204" s="26"/>
      <c r="J204" s="26"/>
      <c r="K204" s="27"/>
    </row>
    <row r="205" spans="1:11" x14ac:dyDescent="0.2">
      <c r="A205" s="28"/>
      <c r="B205" s="29"/>
      <c r="C205" s="29"/>
      <c r="D205" s="29"/>
      <c r="E205" s="29"/>
      <c r="F205" s="29"/>
      <c r="G205" s="29"/>
      <c r="H205" s="29"/>
      <c r="I205" s="29"/>
      <c r="J205" s="29"/>
      <c r="K205" s="30"/>
    </row>
    <row r="206" spans="1:11" x14ac:dyDescent="0.2">
      <c r="A206" s="25"/>
      <c r="B206" s="26"/>
      <c r="C206" s="26"/>
      <c r="D206" s="26"/>
      <c r="E206" s="26"/>
      <c r="F206" s="26"/>
      <c r="G206" s="26"/>
      <c r="H206" s="26"/>
      <c r="I206" s="26"/>
      <c r="J206" s="26"/>
      <c r="K206" s="27"/>
    </row>
    <row r="207" spans="1:11" x14ac:dyDescent="0.2">
      <c r="A207" s="25"/>
      <c r="B207" s="26"/>
      <c r="C207" s="26"/>
      <c r="D207" s="26"/>
      <c r="E207" s="26"/>
      <c r="F207" s="26"/>
      <c r="G207" s="26"/>
      <c r="H207" s="26"/>
      <c r="I207" s="26"/>
      <c r="J207" s="26"/>
      <c r="K207" s="27"/>
    </row>
    <row r="208" spans="1:11" x14ac:dyDescent="0.2">
      <c r="A208" s="25"/>
      <c r="B208" s="26"/>
      <c r="C208" s="26"/>
      <c r="D208" s="26"/>
      <c r="E208" s="33"/>
      <c r="F208" s="26"/>
      <c r="G208" s="26"/>
      <c r="H208" s="33"/>
      <c r="I208" s="26"/>
      <c r="J208" s="26"/>
      <c r="K208" s="27"/>
    </row>
    <row r="209" spans="1:11" x14ac:dyDescent="0.2">
      <c r="A209" s="25"/>
      <c r="B209" s="26"/>
      <c r="C209" s="26"/>
      <c r="D209" s="31"/>
      <c r="E209" s="26"/>
      <c r="F209" s="32"/>
      <c r="G209" s="31"/>
      <c r="H209" s="26"/>
      <c r="I209" s="32"/>
      <c r="J209" s="26"/>
      <c r="K209" s="27"/>
    </row>
    <row r="210" spans="1:11" x14ac:dyDescent="0.2">
      <c r="A210" s="25"/>
      <c r="B210" s="26"/>
      <c r="C210" s="26"/>
      <c r="D210" s="26"/>
      <c r="E210" s="29"/>
      <c r="F210" s="26"/>
      <c r="G210" s="26"/>
      <c r="H210" s="29"/>
      <c r="I210" s="26"/>
      <c r="J210" s="26"/>
      <c r="K210" s="27"/>
    </row>
    <row r="211" spans="1:11" x14ac:dyDescent="0.2">
      <c r="A211" s="25"/>
      <c r="B211" s="26"/>
      <c r="C211" s="26"/>
      <c r="D211" s="26"/>
      <c r="E211" s="26"/>
      <c r="F211" s="26"/>
      <c r="G211" s="26"/>
      <c r="H211" s="26"/>
      <c r="I211" s="26"/>
      <c r="J211" s="26"/>
      <c r="K211" s="27"/>
    </row>
    <row r="212" spans="1:11" x14ac:dyDescent="0.2">
      <c r="A212" s="25"/>
      <c r="B212" s="26"/>
      <c r="C212" s="26"/>
      <c r="D212" s="26"/>
      <c r="E212" s="26"/>
      <c r="F212" s="26"/>
      <c r="G212" s="26"/>
      <c r="H212" s="26"/>
      <c r="I212" s="26"/>
      <c r="J212" s="26"/>
      <c r="K212" s="27"/>
    </row>
    <row r="213" spans="1:11" x14ac:dyDescent="0.2">
      <c r="A213" s="25"/>
      <c r="B213" s="26"/>
      <c r="C213" s="26"/>
      <c r="D213" s="26"/>
      <c r="E213" s="26"/>
      <c r="F213" s="26"/>
      <c r="G213" s="26"/>
      <c r="H213" s="26"/>
      <c r="I213" s="26"/>
      <c r="J213" s="26"/>
      <c r="K213" s="27"/>
    </row>
    <row r="214" spans="1:11" x14ac:dyDescent="0.2">
      <c r="A214" s="25"/>
      <c r="B214" s="26"/>
      <c r="C214" s="26"/>
      <c r="D214" s="26"/>
      <c r="E214" s="26"/>
      <c r="F214" s="26"/>
      <c r="G214" s="26"/>
      <c r="H214" s="26"/>
      <c r="I214" s="26"/>
      <c r="J214" s="26"/>
      <c r="K214" s="27"/>
    </row>
    <row r="215" spans="1:11" x14ac:dyDescent="0.2">
      <c r="A215" s="25"/>
      <c r="B215" s="26"/>
      <c r="C215" s="26"/>
      <c r="D215" s="26"/>
      <c r="E215" s="26"/>
      <c r="F215" s="26"/>
      <c r="G215" s="26"/>
      <c r="H215" s="26"/>
      <c r="I215" s="26"/>
      <c r="J215" s="26"/>
      <c r="K215" s="27"/>
    </row>
    <row r="216" spans="1:11" x14ac:dyDescent="0.2">
      <c r="A216" s="25"/>
      <c r="B216" s="26"/>
      <c r="C216" s="26"/>
      <c r="D216" s="26"/>
      <c r="E216" s="26"/>
      <c r="F216" s="26"/>
      <c r="G216" s="26"/>
      <c r="H216" s="26"/>
      <c r="I216" s="26"/>
      <c r="J216" s="26"/>
      <c r="K216" s="27"/>
    </row>
    <row r="217" spans="1:11" x14ac:dyDescent="0.2">
      <c r="A217" s="25"/>
      <c r="B217" s="26"/>
      <c r="C217" s="26"/>
      <c r="D217" s="26"/>
      <c r="E217" s="26"/>
      <c r="F217" s="26"/>
      <c r="G217" s="26"/>
      <c r="H217" s="26"/>
      <c r="I217" s="26"/>
      <c r="J217" s="26"/>
      <c r="K217" s="27"/>
    </row>
    <row r="218" spans="1:11" x14ac:dyDescent="0.2">
      <c r="A218" s="25"/>
      <c r="B218" s="26"/>
      <c r="C218" s="26"/>
      <c r="D218" s="26"/>
      <c r="E218" s="26"/>
      <c r="F218" s="26"/>
      <c r="G218" s="26"/>
      <c r="H218" s="26"/>
      <c r="I218" s="26"/>
      <c r="J218" s="26"/>
      <c r="K218" s="27"/>
    </row>
    <row r="219" spans="1:11" x14ac:dyDescent="0.2">
      <c r="A219" s="25"/>
      <c r="B219" s="26"/>
      <c r="C219" s="26"/>
      <c r="D219" s="26"/>
      <c r="E219" s="26"/>
      <c r="F219" s="26"/>
      <c r="G219" s="26"/>
      <c r="H219" s="26"/>
      <c r="I219" s="26"/>
      <c r="J219" s="26"/>
      <c r="K219" s="27"/>
    </row>
    <row r="221" spans="1:11" x14ac:dyDescent="0.2">
      <c r="B221" s="16"/>
      <c r="E221" s="24"/>
      <c r="H221" s="24"/>
    </row>
    <row r="224" spans="1:11" x14ac:dyDescent="0.2">
      <c r="B224" s="16"/>
      <c r="E224" s="24"/>
      <c r="H224" s="24"/>
    </row>
  </sheetData>
  <phoneticPr fontId="9" type="noConversion"/>
  <pageMargins left="0.7" right="0.7" top="0.75" bottom="0.75" header="0.3" footer="0.3"/>
  <pageSetup paperSize="9" scale="53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171A-755A-4FD2-A280-32551E90FBF0}">
  <dimension ref="A1:K22"/>
  <sheetViews>
    <sheetView workbookViewId="0">
      <selection activeCell="G5" sqref="G5"/>
    </sheetView>
  </sheetViews>
  <sheetFormatPr defaultRowHeight="15" x14ac:dyDescent="0.25"/>
  <cols>
    <col min="1" max="1" width="19.42578125" bestFit="1" customWidth="1"/>
    <col min="2" max="2" width="19.42578125" customWidth="1"/>
    <col min="3" max="3" width="15.28515625" bestFit="1" customWidth="1"/>
    <col min="4" max="4" width="12.7109375" bestFit="1" customWidth="1"/>
    <col min="7" max="7" width="12.5703125" bestFit="1" customWidth="1"/>
    <col min="8" max="8" width="10.7109375" bestFit="1" customWidth="1"/>
    <col min="10" max="10" width="23.42578125" bestFit="1" customWidth="1"/>
  </cols>
  <sheetData>
    <row r="1" spans="1:11" x14ac:dyDescent="0.25">
      <c r="B1" s="37" t="s">
        <v>23</v>
      </c>
      <c r="C1" s="37"/>
      <c r="D1" s="14" t="s">
        <v>24</v>
      </c>
      <c r="G1" t="s">
        <v>85</v>
      </c>
      <c r="H1" t="s">
        <v>83</v>
      </c>
      <c r="J1" t="s">
        <v>84</v>
      </c>
      <c r="K1" t="s">
        <v>83</v>
      </c>
    </row>
    <row r="2" spans="1:11" x14ac:dyDescent="0.25">
      <c r="A2" t="s">
        <v>13</v>
      </c>
      <c r="B2" s="14" t="s">
        <v>80</v>
      </c>
      <c r="C2" s="14" t="s">
        <v>81</v>
      </c>
      <c r="D2" s="14">
        <v>3.620695</v>
      </c>
      <c r="G2" t="s">
        <v>82</v>
      </c>
      <c r="H2">
        <v>100</v>
      </c>
      <c r="J2" t="s">
        <v>11</v>
      </c>
      <c r="K2">
        <v>99.999295171070926</v>
      </c>
    </row>
    <row r="3" spans="1:11" ht="15" customHeight="1" x14ac:dyDescent="0.25">
      <c r="A3" t="s">
        <v>17</v>
      </c>
      <c r="B3" s="13">
        <f>SUMPRODUCT(SUMIFS('Market Value'!$H$1:$H$197, 'Market Value'!$A$1:$A$197,Criteria!$A$1:$A$201))</f>
        <v>0</v>
      </c>
      <c r="C3" s="10" t="e">
        <f t="shared" ref="C3:C22" si="0">B3/$B$22</f>
        <v>#DIV/0!</v>
      </c>
      <c r="D3">
        <f>SUM(0)/(D2*'Market Value'!B25)</f>
        <v>0</v>
      </c>
      <c r="J3" t="s">
        <v>78</v>
      </c>
      <c r="K3">
        <v>7.0482892908322746E-4</v>
      </c>
    </row>
    <row r="4" spans="1:11" ht="15" customHeight="1" x14ac:dyDescent="0.25">
      <c r="A4" t="s">
        <v>36</v>
      </c>
      <c r="B4" s="13">
        <f>SUMPRODUCT(SUMIFS('Market Value'!$H$1:$H$197, 'Market Value'!$A$1:$A$197,Criteria!$B$1:$B$201))</f>
        <v>0</v>
      </c>
      <c r="C4" s="10" t="e">
        <f t="shared" si="0"/>
        <v>#DIV/0!</v>
      </c>
      <c r="D4">
        <f>SUM('Market Value'!H30:H30)/(D2*'Market Value'!B25)</f>
        <v>0</v>
      </c>
      <c r="J4" t="s">
        <v>106</v>
      </c>
      <c r="K4">
        <v>0</v>
      </c>
    </row>
    <row r="5" spans="1:11" ht="15" customHeight="1" x14ac:dyDescent="0.25">
      <c r="A5" t="s">
        <v>65</v>
      </c>
      <c r="B5" s="13">
        <f>SUMPRODUCT(SUMIFS('Market Value'!$H$1:$H$197, 'Market Value'!$A$1:$A$197,Criteria!$C$1:$C$201))</f>
        <v>0</v>
      </c>
      <c r="C5" s="10" t="e">
        <f t="shared" si="0"/>
        <v>#DIV/0!</v>
      </c>
      <c r="D5">
        <f>SUM('Market Value'!H31:H31)/(D2*'Market Value'!B25)</f>
        <v>0.26040179181279793</v>
      </c>
    </row>
    <row r="6" spans="1:11" ht="15" customHeight="1" x14ac:dyDescent="0.25">
      <c r="A6" t="s">
        <v>59</v>
      </c>
      <c r="B6" s="13">
        <f>SUMPRODUCT(SUMIFS('Market Value'!$H$1:$H$197, 'Market Value'!$A$1:$A$197,Criteria!$D$1:$D$201))</f>
        <v>0</v>
      </c>
      <c r="C6" s="10" t="e">
        <f t="shared" si="0"/>
        <v>#DIV/0!</v>
      </c>
      <c r="D6">
        <f>SUM('Market Value'!H32:H32)/(D2*'Market Value'!B25)</f>
        <v>1.8354000969785272E-6</v>
      </c>
    </row>
    <row r="7" spans="1:11" ht="15" customHeight="1" x14ac:dyDescent="0.25">
      <c r="A7" t="s">
        <v>60</v>
      </c>
      <c r="B7" s="13">
        <f>SUMPRODUCT(SUMIFS('Market Value'!$H$1:$H$197, 'Market Value'!$A$1:$A$197,Criteria!$E$1:$E$201))</f>
        <v>0</v>
      </c>
      <c r="C7" s="10" t="e">
        <f t="shared" si="0"/>
        <v>#DIV/0!</v>
      </c>
      <c r="D7">
        <f>SUM('Market Value'!H33:H33)/(D2*'Market Value'!B25)</f>
        <v>0</v>
      </c>
    </row>
    <row r="8" spans="1:11" ht="15" customHeight="1" x14ac:dyDescent="0.25">
      <c r="A8" t="s">
        <v>32</v>
      </c>
      <c r="B8" s="13">
        <f>SUMPRODUCT(SUMIFS('Market Value'!$H$1:$H$197, 'Market Value'!$A$1:$A$197,Criteria!$F$1:$F$201))</f>
        <v>0</v>
      </c>
      <c r="C8" s="10" t="e">
        <f t="shared" si="0"/>
        <v>#DIV/0!</v>
      </c>
      <c r="D8">
        <f>SUM('Market Value'!H34:H35)/(D2*'Market Value'!B25)</f>
        <v>0</v>
      </c>
    </row>
    <row r="9" spans="1:11" ht="15.75" customHeight="1" x14ac:dyDescent="0.25">
      <c r="A9" t="s">
        <v>63</v>
      </c>
      <c r="B9" s="13">
        <f>SUMPRODUCT(SUMIFS('Market Value'!$H$1:$H$197, 'Market Value'!$A$1:$A$197,Criteria!$G$1:$G$201))</f>
        <v>0</v>
      </c>
      <c r="C9" s="10" t="e">
        <f t="shared" si="0"/>
        <v>#DIV/0!</v>
      </c>
      <c r="D9">
        <f>SUM('Market Value'!H36:H37)/(D2*'Market Value'!B25)</f>
        <v>0</v>
      </c>
    </row>
    <row r="10" spans="1:11" ht="15.75" customHeight="1" x14ac:dyDescent="0.25">
      <c r="A10" t="s">
        <v>27</v>
      </c>
      <c r="B10" s="13">
        <f>SUMPRODUCT(SUMIFS('Market Value'!$H$1:$H$197, 'Market Value'!$A$1:$A$197,Criteria!$H$1:$H$201))</f>
        <v>0</v>
      </c>
      <c r="C10" s="10" t="e">
        <f t="shared" si="0"/>
        <v>#DIV/0!</v>
      </c>
      <c r="D10">
        <f>SUM(0)/(D2*'Market Value'!B25)</f>
        <v>0</v>
      </c>
    </row>
    <row r="11" spans="1:11" ht="15.75" customHeight="1" x14ac:dyDescent="0.25">
      <c r="A11" t="s">
        <v>28</v>
      </c>
      <c r="B11" s="13">
        <f>SUMPRODUCT(SUMIFS('Market Value'!$H$1:$H$197, 'Market Value'!$A$1:$A$197,Criteria!$I$1:$I$201))</f>
        <v>0</v>
      </c>
      <c r="C11" s="10" t="e">
        <f t="shared" si="0"/>
        <v>#DIV/0!</v>
      </c>
      <c r="D11">
        <f>SUM(0)/(D2*'Market Value'!B25)</f>
        <v>0</v>
      </c>
    </row>
    <row r="12" spans="1:11" ht="14.25" customHeight="1" x14ac:dyDescent="0.25">
      <c r="A12" t="s">
        <v>31</v>
      </c>
      <c r="B12" s="13">
        <f>SUMPRODUCT(SUMIFS('Market Value'!$H$1:$H$197, 'Market Value'!$A$1:$A$197,Criteria!$J$1:$J$201))</f>
        <v>0</v>
      </c>
      <c r="C12" s="10" t="e">
        <f t="shared" si="0"/>
        <v>#DIV/0!</v>
      </c>
      <c r="D12">
        <f>SUM('Market Value'!H38:H53)/(D2*'Market Value'!B25)</f>
        <v>0</v>
      </c>
    </row>
    <row r="13" spans="1:11" ht="14.25" customHeight="1" x14ac:dyDescent="0.25">
      <c r="A13" t="s">
        <v>42</v>
      </c>
      <c r="B13" s="13">
        <f>SUMPRODUCT(SUMIFS('Market Value'!$H$1:$H$197, 'Market Value'!$A$1:$A$197,Criteria!$K$1:$K$201))</f>
        <v>0</v>
      </c>
      <c r="C13" s="10" t="e">
        <f t="shared" si="0"/>
        <v>#DIV/0!</v>
      </c>
      <c r="D13">
        <f>SUM('Market Value'!H54:H54)/(D2*'Market Value'!B25)</f>
        <v>0</v>
      </c>
    </row>
    <row r="14" spans="1:11" ht="15.75" customHeight="1" x14ac:dyDescent="0.25">
      <c r="A14" t="s">
        <v>48</v>
      </c>
      <c r="B14" s="13">
        <f>SUMPRODUCT(SUMIFS('Market Value'!$H$1:$H$197, 'Market Value'!$A$1:$A$197,Criteria!$L$1:$L$201))</f>
        <v>0</v>
      </c>
      <c r="C14" s="10" t="e">
        <f t="shared" si="0"/>
        <v>#DIV/0!</v>
      </c>
      <c r="D14">
        <f>SUM('Market Value'!H55)/(D2*'Market Value'!B25)</f>
        <v>0</v>
      </c>
    </row>
    <row r="15" spans="1:11" ht="15.75" customHeight="1" x14ac:dyDescent="0.25">
      <c r="A15" t="s">
        <v>33</v>
      </c>
      <c r="B15" s="13">
        <f>SUMPRODUCT(SUMIFS('Market Value'!$H$1:$H$197, 'Market Value'!$A$1:$A$197,Criteria!$M$1:$M$201))</f>
        <v>0</v>
      </c>
      <c r="C15" s="10" t="e">
        <f t="shared" si="0"/>
        <v>#DIV/0!</v>
      </c>
      <c r="D15">
        <f>SUM(0)/(D2*'Market Value'!B25)</f>
        <v>0</v>
      </c>
    </row>
    <row r="16" spans="1:11" ht="15.75" customHeight="1" x14ac:dyDescent="0.25">
      <c r="A16" t="s">
        <v>34</v>
      </c>
      <c r="B16" s="13">
        <f>SUMPRODUCT(SUMIFS('Market Value'!$H$1:$H$197, 'Market Value'!$A$1:$A$197,Criteria!$N$1:$N$201))</f>
        <v>0</v>
      </c>
      <c r="C16" s="10" t="e">
        <f t="shared" si="0"/>
        <v>#DIV/0!</v>
      </c>
      <c r="D16">
        <f>SUM(0)/(D2*'Market Value'!B25)</f>
        <v>0</v>
      </c>
    </row>
    <row r="17" spans="1:11" ht="14.25" customHeight="1" x14ac:dyDescent="0.25">
      <c r="A17" t="s">
        <v>11</v>
      </c>
      <c r="B17" s="13">
        <f>SUMPRODUCT(SUMIFS('Market Value'!$H$1:$H$197, 'Market Value'!$A$1:$A$197,Criteria!$O$1:$O$201))</f>
        <v>0</v>
      </c>
      <c r="C17" s="10" t="e">
        <f t="shared" si="0"/>
        <v>#DIV/0!</v>
      </c>
      <c r="D17">
        <f>(SUM('Market Value'!H58:H63))/(D2*'Market Value'!B25)</f>
        <v>0</v>
      </c>
      <c r="J17" s="11"/>
      <c r="K17" s="11"/>
    </row>
    <row r="18" spans="1:11" ht="14.25" customHeight="1" x14ac:dyDescent="0.25">
      <c r="A18" t="s">
        <v>38</v>
      </c>
      <c r="B18" s="13">
        <f>SUMPRODUCT(SUMIFS('Market Value'!$H$1:$H$197, 'Market Value'!$A$1:$A$197,Criteria!$P$1:$P$201))</f>
        <v>0</v>
      </c>
      <c r="C18" s="10" t="e">
        <f t="shared" si="0"/>
        <v>#DIV/0!</v>
      </c>
      <c r="D18">
        <f>(SUM(0))/(D2*'Market Value'!B25)</f>
        <v>0</v>
      </c>
      <c r="J18" s="11"/>
      <c r="K18" s="11"/>
    </row>
    <row r="19" spans="1:11" ht="14.25" customHeight="1" x14ac:dyDescent="0.25">
      <c r="A19" t="s">
        <v>19</v>
      </c>
      <c r="B19" s="13">
        <f>SUMPRODUCT(SUMIFS('Market Value'!$H$1:$H$197, 'Market Value'!$A$1:$A$197,Criteria!$Q$1:$Q$201))</f>
        <v>0</v>
      </c>
      <c r="C19" s="10" t="e">
        <f t="shared" si="0"/>
        <v>#DIV/0!</v>
      </c>
      <c r="D19">
        <f>SUM('Market Value'!H64:H65)/(D2*'Market Value'!B25)</f>
        <v>0</v>
      </c>
      <c r="J19" s="11"/>
      <c r="K19" s="11"/>
    </row>
    <row r="20" spans="1:11" ht="15" customHeight="1" x14ac:dyDescent="0.25">
      <c r="A20" t="s">
        <v>12</v>
      </c>
      <c r="B20" s="13">
        <f>SUMPRODUCT(SUMIFS('Market Value'!$H$1:$H$197, 'Market Value'!$A$1:$A$197,Criteria!$S$1:$S$201))</f>
        <v>0</v>
      </c>
      <c r="C20" s="10" t="e">
        <f t="shared" si="0"/>
        <v>#DIV/0!</v>
      </c>
      <c r="D20">
        <f>SUM('Market Value'!H56:H57)/(D2*'Market Value'!B25)</f>
        <v>0</v>
      </c>
      <c r="J20" s="11"/>
      <c r="K20" s="12"/>
    </row>
    <row r="21" spans="1:11" ht="14.25" customHeight="1" x14ac:dyDescent="0.25">
      <c r="A21" t="s">
        <v>18</v>
      </c>
      <c r="B21" s="13">
        <f>SUMPRODUCT(SUMIFS('Market Value'!$H$1:$H$197, 'Market Value'!$A$1:$A$197,Criteria!$T$1:$T$201))</f>
        <v>0</v>
      </c>
      <c r="C21" s="10" t="e">
        <f t="shared" si="0"/>
        <v>#DIV/0!</v>
      </c>
      <c r="D21">
        <f>SUM(0)/(D2*'Market Value'!B25)</f>
        <v>0</v>
      </c>
      <c r="J21" s="12"/>
      <c r="K21" s="11"/>
    </row>
    <row r="22" spans="1:11" x14ac:dyDescent="0.25">
      <c r="B22" s="13">
        <f>SUM(B3:B21)</f>
        <v>0</v>
      </c>
      <c r="C22" s="10" t="e">
        <f t="shared" si="0"/>
        <v>#DIV/0!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651F-0888-43FD-B8BB-308FA554EC3A}">
  <dimension ref="A1:S26"/>
  <sheetViews>
    <sheetView workbookViewId="0">
      <selection activeCell="A2" sqref="A2"/>
    </sheetView>
  </sheetViews>
  <sheetFormatPr defaultRowHeight="15" x14ac:dyDescent="0.25"/>
  <cols>
    <col min="1" max="1" width="22.7109375" bestFit="1" customWidth="1"/>
    <col min="2" max="2" width="22.42578125" bestFit="1" customWidth="1"/>
    <col min="4" max="4" width="21.5703125" bestFit="1" customWidth="1"/>
    <col min="5" max="5" width="17.7109375" bestFit="1" customWidth="1"/>
    <col min="6" max="6" width="26.28515625" bestFit="1" customWidth="1"/>
    <col min="7" max="7" width="19" bestFit="1" customWidth="1"/>
    <col min="8" max="8" width="19.7109375" bestFit="1" customWidth="1"/>
    <col min="9" max="9" width="22.28515625" bestFit="1" customWidth="1"/>
    <col min="10" max="10" width="32.28515625" bestFit="1" customWidth="1"/>
    <col min="11" max="11" width="28.7109375" bestFit="1" customWidth="1"/>
    <col min="12" max="12" width="19.28515625" bestFit="1" customWidth="1"/>
    <col min="13" max="13" width="25.28515625" bestFit="1" customWidth="1"/>
    <col min="14" max="14" width="18.28515625" bestFit="1" customWidth="1"/>
    <col min="15" max="15" width="24.7109375" bestFit="1" customWidth="1"/>
    <col min="16" max="16" width="18.140625" bestFit="1" customWidth="1"/>
    <col min="17" max="17" width="17.7109375" bestFit="1" customWidth="1"/>
    <col min="18" max="18" width="18.5703125" bestFit="1" customWidth="1"/>
    <col min="19" max="19" width="16.7109375" bestFit="1" customWidth="1"/>
  </cols>
  <sheetData>
    <row r="1" spans="1:19" x14ac:dyDescent="0.25">
      <c r="A1" t="s">
        <v>17</v>
      </c>
      <c r="B1" t="s">
        <v>36</v>
      </c>
      <c r="C1" t="s">
        <v>65</v>
      </c>
      <c r="D1" t="s">
        <v>59</v>
      </c>
      <c r="E1" t="s">
        <v>60</v>
      </c>
      <c r="F1" t="s">
        <v>32</v>
      </c>
      <c r="G1" t="s">
        <v>63</v>
      </c>
      <c r="H1" t="s">
        <v>27</v>
      </c>
      <c r="I1" t="s">
        <v>28</v>
      </c>
      <c r="J1" t="s">
        <v>31</v>
      </c>
      <c r="K1" t="s">
        <v>42</v>
      </c>
      <c r="L1" t="s">
        <v>48</v>
      </c>
      <c r="M1" t="s">
        <v>33</v>
      </c>
      <c r="N1" t="s">
        <v>34</v>
      </c>
      <c r="O1" t="s">
        <v>11</v>
      </c>
      <c r="P1" t="s">
        <v>38</v>
      </c>
      <c r="Q1" t="s">
        <v>19</v>
      </c>
      <c r="R1" t="s">
        <v>12</v>
      </c>
      <c r="S1" t="s">
        <v>18</v>
      </c>
    </row>
    <row r="2" spans="1:19" x14ac:dyDescent="0.25">
      <c r="A2" s="9" t="s">
        <v>72</v>
      </c>
      <c r="B2" t="s">
        <v>47</v>
      </c>
      <c r="C2" s="9" t="s">
        <v>64</v>
      </c>
      <c r="D2" t="s">
        <v>57</v>
      </c>
      <c r="E2" t="s">
        <v>58</v>
      </c>
      <c r="F2" s="9" t="s">
        <v>71</v>
      </c>
      <c r="G2" t="s">
        <v>50</v>
      </c>
      <c r="J2" s="9" t="s">
        <v>45</v>
      </c>
      <c r="K2" s="9" t="s">
        <v>41</v>
      </c>
      <c r="L2" t="s">
        <v>7</v>
      </c>
      <c r="O2" s="9" t="s">
        <v>15</v>
      </c>
      <c r="Q2" s="9" t="s">
        <v>26</v>
      </c>
      <c r="R2" s="9" t="s">
        <v>14</v>
      </c>
    </row>
    <row r="3" spans="1:19" x14ac:dyDescent="0.25">
      <c r="A3" s="9" t="s">
        <v>73</v>
      </c>
      <c r="F3" s="9" t="s">
        <v>56</v>
      </c>
      <c r="G3" t="s">
        <v>51</v>
      </c>
      <c r="J3" s="9" t="s">
        <v>66</v>
      </c>
      <c r="O3" s="9" t="s">
        <v>30</v>
      </c>
      <c r="Q3" s="9" t="s">
        <v>68</v>
      </c>
      <c r="R3" s="9" t="s">
        <v>76</v>
      </c>
    </row>
    <row r="4" spans="1:19" x14ac:dyDescent="0.25">
      <c r="A4" s="9" t="s">
        <v>16</v>
      </c>
      <c r="F4" t="s">
        <v>46</v>
      </c>
      <c r="J4" s="9" t="s">
        <v>40</v>
      </c>
      <c r="O4" s="9" t="s">
        <v>75</v>
      </c>
      <c r="Q4" s="9">
        <v>2899</v>
      </c>
      <c r="R4" s="9" t="s">
        <v>77</v>
      </c>
    </row>
    <row r="5" spans="1:19" x14ac:dyDescent="0.25">
      <c r="A5" s="9" t="s">
        <v>67</v>
      </c>
      <c r="J5" s="9" t="s">
        <v>74</v>
      </c>
      <c r="O5" s="9" t="s">
        <v>44</v>
      </c>
      <c r="R5" s="9" t="s">
        <v>69</v>
      </c>
    </row>
    <row r="6" spans="1:19" x14ac:dyDescent="0.25">
      <c r="A6" s="9"/>
      <c r="J6" s="9">
        <v>9988</v>
      </c>
      <c r="O6" s="9" t="s">
        <v>25</v>
      </c>
    </row>
    <row r="7" spans="1:19" x14ac:dyDescent="0.25">
      <c r="A7" s="9"/>
      <c r="J7" s="9">
        <v>333</v>
      </c>
    </row>
    <row r="8" spans="1:19" x14ac:dyDescent="0.25">
      <c r="J8" s="9">
        <v>1109</v>
      </c>
    </row>
    <row r="9" spans="1:19" x14ac:dyDescent="0.25">
      <c r="A9" s="9"/>
      <c r="J9" s="9">
        <v>1288</v>
      </c>
    </row>
    <row r="10" spans="1:19" x14ac:dyDescent="0.25">
      <c r="J10" s="9">
        <v>2318</v>
      </c>
    </row>
    <row r="11" spans="1:19" x14ac:dyDescent="0.25">
      <c r="A11" s="9"/>
      <c r="J11" s="9">
        <v>2823</v>
      </c>
    </row>
    <row r="12" spans="1:19" x14ac:dyDescent="0.25">
      <c r="J12" s="9">
        <v>2828</v>
      </c>
    </row>
    <row r="13" spans="1:19" x14ac:dyDescent="0.25">
      <c r="J13" s="9">
        <v>883</v>
      </c>
    </row>
    <row r="14" spans="1:19" x14ac:dyDescent="0.25">
      <c r="A14" s="9"/>
      <c r="J14" s="9">
        <v>857</v>
      </c>
    </row>
    <row r="15" spans="1:19" x14ac:dyDescent="0.25">
      <c r="J15" s="9">
        <v>600690</v>
      </c>
    </row>
    <row r="16" spans="1:19" x14ac:dyDescent="0.25">
      <c r="J16" s="9">
        <v>688</v>
      </c>
    </row>
    <row r="17" spans="1:18" x14ac:dyDescent="0.25">
      <c r="A17" s="9"/>
      <c r="J17" s="9">
        <v>700</v>
      </c>
    </row>
    <row r="18" spans="1:18" x14ac:dyDescent="0.25">
      <c r="A18" s="9"/>
    </row>
    <row r="20" spans="1:18" x14ac:dyDescent="0.25">
      <c r="A20" s="9"/>
    </row>
    <row r="22" spans="1:18" x14ac:dyDescent="0.25">
      <c r="O22" s="9"/>
      <c r="Q22" s="9"/>
      <c r="R22" s="9"/>
    </row>
    <row r="23" spans="1:18" x14ac:dyDescent="0.25">
      <c r="O23" s="9"/>
      <c r="Q23" s="9"/>
      <c r="R23" s="9"/>
    </row>
    <row r="24" spans="1:18" x14ac:dyDescent="0.25">
      <c r="O24" s="9"/>
      <c r="Q24" s="9"/>
      <c r="R24" s="9"/>
    </row>
    <row r="25" spans="1:18" x14ac:dyDescent="0.25">
      <c r="O25" s="9"/>
      <c r="R25" s="9"/>
    </row>
    <row r="26" spans="1:18" x14ac:dyDescent="0.25">
      <c r="O2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 Value</vt:lpstr>
      <vt:lpstr>Chart</vt:lpstr>
      <vt:lpstr>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Jing Yan</cp:lastModifiedBy>
  <cp:lastPrinted>2024-07-08T08:28:37Z</cp:lastPrinted>
  <dcterms:created xsi:type="dcterms:W3CDTF">2020-06-30T03:42:56Z</dcterms:created>
  <dcterms:modified xsi:type="dcterms:W3CDTF">2025-02-21T05:44:38Z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