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23040" windowHeight="9072" tabRatio="669" activeTab="2"/>
  </bookViews>
  <sheets>
    <sheet name="ageGro (2-0)" sheetId="5" r:id="rId1"/>
    <sheet name="intMan (0-0)" sheetId="12" r:id="rId2"/>
    <sheet name="comSiz (1-1)" sheetId="6" r:id="rId3"/>
    <sheet name="eduLev (0-0)" sheetId="13" r:id="rId4"/>
    <sheet name="conHou (1-1)" sheetId="7" r:id="rId5"/>
    <sheet name="sofClu (1-1)" sheetId="9" r:id="rId6"/>
    <sheet name="jobDur (1-1)" sheetId="10" r:id="rId7"/>
    <sheet name="migBac (0-0)" sheetId="11" r:id="rId8"/>
    <sheet name="ecoAct (1-1)" sheetId="8" r:id="rId9"/>
    <sheet name="Report Tables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5" i="5" l="1"/>
  <c r="Y54" i="5"/>
  <c r="Y52" i="5"/>
  <c r="Y51" i="5"/>
  <c r="Y37" i="5"/>
  <c r="Y36" i="5"/>
  <c r="Z37" i="5" l="1"/>
  <c r="X37" i="5"/>
  <c r="X36" i="5"/>
  <c r="Z36" i="5" s="1"/>
  <c r="A105" i="5" s="1"/>
  <c r="X55" i="5"/>
  <c r="Z55" i="5" s="1"/>
  <c r="Z54" i="5"/>
  <c r="X54" i="5"/>
  <c r="Z52" i="5"/>
  <c r="X52" i="5"/>
  <c r="X51" i="5"/>
  <c r="Z51" i="5" s="1"/>
  <c r="A113" i="6"/>
  <c r="Y49" i="6"/>
  <c r="Z49" i="6" s="1"/>
  <c r="X49" i="6"/>
  <c r="Z48" i="6"/>
  <c r="Y48" i="6"/>
  <c r="X48" i="6"/>
  <c r="Y46" i="6"/>
  <c r="X46" i="6"/>
  <c r="Z46" i="6" s="1"/>
  <c r="Y45" i="6"/>
  <c r="X45" i="6"/>
  <c r="Z45" i="6" s="1"/>
  <c r="Z43" i="6"/>
  <c r="Y43" i="6"/>
  <c r="X43" i="6"/>
  <c r="Z42" i="6"/>
  <c r="Y42" i="6"/>
  <c r="X42" i="6"/>
  <c r="Y74" i="6"/>
  <c r="X74" i="6"/>
  <c r="Z74" i="6" s="1"/>
  <c r="Z73" i="6"/>
  <c r="Y73" i="6"/>
  <c r="X73" i="6"/>
  <c r="Y71" i="6"/>
  <c r="Z71" i="6" s="1"/>
  <c r="X71" i="6"/>
  <c r="Y70" i="6"/>
  <c r="X70" i="6"/>
  <c r="Z70" i="6" s="1"/>
  <c r="Y68" i="6"/>
  <c r="X68" i="6"/>
  <c r="Z68" i="6" s="1"/>
  <c r="Z67" i="6"/>
  <c r="Y67" i="6"/>
  <c r="X67" i="6"/>
  <c r="A123" i="7"/>
  <c r="Y83" i="7"/>
  <c r="X83" i="7"/>
  <c r="Z83" i="7" s="1"/>
  <c r="Z82" i="7"/>
  <c r="Y82" i="7"/>
  <c r="X82" i="7"/>
  <c r="Y80" i="7"/>
  <c r="X80" i="7"/>
  <c r="Z80" i="7" s="1"/>
  <c r="Y79" i="7"/>
  <c r="X79" i="7"/>
  <c r="Z79" i="7" s="1"/>
  <c r="Y77" i="7"/>
  <c r="Z77" i="7" s="1"/>
  <c r="X77" i="7"/>
  <c r="Z76" i="7"/>
  <c r="Y76" i="7"/>
  <c r="X76" i="7"/>
  <c r="Y74" i="7"/>
  <c r="X74" i="7"/>
  <c r="Z74" i="7" s="1"/>
  <c r="Y73" i="7"/>
  <c r="X73" i="7"/>
  <c r="Z73" i="7" s="1"/>
  <c r="Y55" i="7"/>
  <c r="X55" i="7"/>
  <c r="Z55" i="7" s="1"/>
  <c r="Z54" i="7"/>
  <c r="Y54" i="7"/>
  <c r="X54" i="7"/>
  <c r="Y52" i="7"/>
  <c r="X52" i="7"/>
  <c r="Z52" i="7" s="1"/>
  <c r="Y51" i="7"/>
  <c r="X51" i="7"/>
  <c r="Z51" i="7" s="1"/>
  <c r="Y49" i="7"/>
  <c r="X49" i="7"/>
  <c r="Z49" i="7" s="1"/>
  <c r="Z48" i="7"/>
  <c r="Y48" i="7"/>
  <c r="X48" i="7"/>
  <c r="Y46" i="7"/>
  <c r="X46" i="7"/>
  <c r="Z46" i="7" s="1"/>
  <c r="Z45" i="7"/>
  <c r="Y45" i="7"/>
  <c r="X45" i="7"/>
  <c r="A133" i="9"/>
  <c r="Y92" i="9"/>
  <c r="X92" i="9"/>
  <c r="Z92" i="9" s="1"/>
  <c r="Z91" i="9"/>
  <c r="Y91" i="9"/>
  <c r="X91" i="9"/>
  <c r="Y89" i="9"/>
  <c r="Z89" i="9" s="1"/>
  <c r="X89" i="9"/>
  <c r="Y88" i="9"/>
  <c r="X88" i="9"/>
  <c r="Z88" i="9" s="1"/>
  <c r="Y86" i="9"/>
  <c r="X86" i="9"/>
  <c r="Z86" i="9" s="1"/>
  <c r="Z85" i="9"/>
  <c r="Y85" i="9"/>
  <c r="X85" i="9"/>
  <c r="Y83" i="9"/>
  <c r="Z83" i="9" s="1"/>
  <c r="X83" i="9"/>
  <c r="Y82" i="9"/>
  <c r="X82" i="9"/>
  <c r="Z82" i="9" s="1"/>
  <c r="Y80" i="9"/>
  <c r="X80" i="9"/>
  <c r="Z80" i="9" s="1"/>
  <c r="Z79" i="9"/>
  <c r="Y79" i="9"/>
  <c r="X79" i="9"/>
  <c r="Y61" i="9"/>
  <c r="Z61" i="9" s="1"/>
  <c r="X61" i="9"/>
  <c r="Y60" i="9"/>
  <c r="X60" i="9"/>
  <c r="Z60" i="9" s="1"/>
  <c r="Y58" i="9"/>
  <c r="X58" i="9"/>
  <c r="Z58" i="9" s="1"/>
  <c r="Z57" i="9"/>
  <c r="Y57" i="9"/>
  <c r="X57" i="9"/>
  <c r="Y55" i="9"/>
  <c r="X55" i="9"/>
  <c r="Y54" i="9"/>
  <c r="X54" i="9"/>
  <c r="Z54" i="9" s="1"/>
  <c r="Y52" i="9"/>
  <c r="X52" i="9"/>
  <c r="Z52" i="9" s="1"/>
  <c r="Z51" i="9"/>
  <c r="Y51" i="9"/>
  <c r="X51" i="9"/>
  <c r="Y49" i="9"/>
  <c r="X49" i="9"/>
  <c r="Z49" i="9" s="1"/>
  <c r="Y48" i="9"/>
  <c r="X48" i="9"/>
  <c r="Z48" i="9" s="1"/>
  <c r="A143" i="10"/>
  <c r="Y101" i="10"/>
  <c r="X101" i="10"/>
  <c r="Z101" i="10" s="1"/>
  <c r="Z100" i="10"/>
  <c r="Y100" i="10"/>
  <c r="X100" i="10"/>
  <c r="Y98" i="10"/>
  <c r="X98" i="10"/>
  <c r="Z98" i="10" s="1"/>
  <c r="Y97" i="10"/>
  <c r="X97" i="10"/>
  <c r="Z97" i="10" s="1"/>
  <c r="Y95" i="10"/>
  <c r="X95" i="10"/>
  <c r="Z95" i="10" s="1"/>
  <c r="Z94" i="10"/>
  <c r="Y94" i="10"/>
  <c r="X94" i="10"/>
  <c r="Y92" i="10"/>
  <c r="Z92" i="10" s="1"/>
  <c r="X92" i="10"/>
  <c r="Y91" i="10"/>
  <c r="X91" i="10"/>
  <c r="Z91" i="10" s="1"/>
  <c r="Y89" i="10"/>
  <c r="X89" i="10"/>
  <c r="Z89" i="10" s="1"/>
  <c r="Z88" i="10"/>
  <c r="Y88" i="10"/>
  <c r="X88" i="10"/>
  <c r="Y86" i="10"/>
  <c r="X86" i="10"/>
  <c r="Z86" i="10" s="1"/>
  <c r="Y85" i="10"/>
  <c r="X85" i="10"/>
  <c r="Z85" i="10" s="1"/>
  <c r="Y67" i="10"/>
  <c r="X67" i="10"/>
  <c r="Z67" i="10" s="1"/>
  <c r="Z66" i="10"/>
  <c r="Y66" i="10"/>
  <c r="X66" i="10"/>
  <c r="Y64" i="10"/>
  <c r="Z64" i="10" s="1"/>
  <c r="X64" i="10"/>
  <c r="Y63" i="10"/>
  <c r="X63" i="10"/>
  <c r="Z63" i="10" s="1"/>
  <c r="Y61" i="10"/>
  <c r="Z61" i="10" s="1"/>
  <c r="X61" i="10"/>
  <c r="Y60" i="10"/>
  <c r="X60" i="10"/>
  <c r="Z60" i="10" s="1"/>
  <c r="Y58" i="10"/>
  <c r="X58" i="10"/>
  <c r="Z58" i="10" s="1"/>
  <c r="Y57" i="10"/>
  <c r="X57" i="10"/>
  <c r="Z57" i="10" s="1"/>
  <c r="Y55" i="10"/>
  <c r="X55" i="10"/>
  <c r="Z55" i="10" s="1"/>
  <c r="Z54" i="10"/>
  <c r="Y54" i="10"/>
  <c r="X54" i="10"/>
  <c r="Y52" i="10"/>
  <c r="X52" i="10"/>
  <c r="Z52" i="10" s="1"/>
  <c r="Y51" i="10"/>
  <c r="X51" i="10"/>
  <c r="Z51" i="10" s="1"/>
  <c r="Y128" i="8"/>
  <c r="Z128" i="8" s="1"/>
  <c r="X128" i="8"/>
  <c r="Y127" i="8"/>
  <c r="X127" i="8"/>
  <c r="Z127" i="8" s="1"/>
  <c r="Y125" i="8"/>
  <c r="X125" i="8"/>
  <c r="Z125" i="8" s="1"/>
  <c r="Z124" i="8"/>
  <c r="Y124" i="8"/>
  <c r="X124" i="8"/>
  <c r="Y85" i="8"/>
  <c r="X85" i="8"/>
  <c r="Z84" i="8"/>
  <c r="Y84" i="8"/>
  <c r="X84" i="8"/>
  <c r="X118" i="8"/>
  <c r="Y118" i="8"/>
  <c r="Y122" i="8"/>
  <c r="X122" i="8"/>
  <c r="Z122" i="8" s="1"/>
  <c r="Y121" i="8"/>
  <c r="X121" i="8"/>
  <c r="Z121" i="8" s="1"/>
  <c r="Y119" i="8"/>
  <c r="Z119" i="8" s="1"/>
  <c r="X119" i="8"/>
  <c r="Y116" i="8"/>
  <c r="X116" i="8"/>
  <c r="Z116" i="8" s="1"/>
  <c r="Y115" i="8"/>
  <c r="X115" i="8"/>
  <c r="Z115" i="8" s="1"/>
  <c r="Y113" i="8"/>
  <c r="Z113" i="8" s="1"/>
  <c r="X113" i="8"/>
  <c r="Z112" i="8"/>
  <c r="Y112" i="8"/>
  <c r="X112" i="8"/>
  <c r="Y110" i="8"/>
  <c r="X110" i="8"/>
  <c r="Z110" i="8" s="1"/>
  <c r="Y109" i="8"/>
  <c r="X109" i="8"/>
  <c r="Z109" i="8" s="1"/>
  <c r="Y107" i="8"/>
  <c r="Z107" i="8" s="1"/>
  <c r="X107" i="8"/>
  <c r="Z106" i="8"/>
  <c r="Y106" i="8"/>
  <c r="X106" i="8"/>
  <c r="Y104" i="8"/>
  <c r="X104" i="8"/>
  <c r="Z104" i="8" s="1"/>
  <c r="Y103" i="8"/>
  <c r="X103" i="8"/>
  <c r="Z103" i="8" s="1"/>
  <c r="Y82" i="8"/>
  <c r="X82" i="8"/>
  <c r="Z82" i="8" s="1"/>
  <c r="Z81" i="8"/>
  <c r="Y81" i="8"/>
  <c r="X81" i="8"/>
  <c r="Y79" i="8"/>
  <c r="X79" i="8"/>
  <c r="Z79" i="8" s="1"/>
  <c r="Y78" i="8"/>
  <c r="X78" i="8"/>
  <c r="Z78" i="8" s="1"/>
  <c r="Y76" i="8"/>
  <c r="X76" i="8"/>
  <c r="Z76" i="8" s="1"/>
  <c r="Y75" i="8"/>
  <c r="X75" i="8"/>
  <c r="Z75" i="8" s="1"/>
  <c r="Y73" i="8"/>
  <c r="Z73" i="8" s="1"/>
  <c r="X73" i="8"/>
  <c r="Y72" i="8"/>
  <c r="X72" i="8"/>
  <c r="Z72" i="8" s="1"/>
  <c r="Y70" i="8"/>
  <c r="X70" i="8"/>
  <c r="Z70" i="8" s="1"/>
  <c r="Y69" i="8"/>
  <c r="X69" i="8"/>
  <c r="Z69" i="8" s="1"/>
  <c r="Z67" i="8"/>
  <c r="Y67" i="8"/>
  <c r="X67" i="8"/>
  <c r="Y66" i="8"/>
  <c r="X66" i="8"/>
  <c r="Z66" i="8" s="1"/>
  <c r="Z64" i="8"/>
  <c r="Y64" i="8"/>
  <c r="X64" i="8"/>
  <c r="Y63" i="8"/>
  <c r="X63" i="8"/>
  <c r="Z63" i="8" s="1"/>
  <c r="Z61" i="8"/>
  <c r="Y61" i="8"/>
  <c r="X61" i="8"/>
  <c r="Z60" i="8"/>
  <c r="Y60" i="8"/>
  <c r="X60" i="8"/>
  <c r="Z55" i="9" l="1"/>
  <c r="Z85" i="8"/>
  <c r="A173" i="8" s="1"/>
  <c r="Z118" i="8"/>
  <c r="M20" i="5"/>
  <c r="M5" i="6" l="1"/>
  <c r="M9" i="6"/>
  <c r="M5" i="5"/>
  <c r="M29" i="7" l="1"/>
  <c r="Q29" i="7"/>
  <c r="U29" i="7"/>
  <c r="V29" i="7" s="1"/>
  <c r="M30" i="7"/>
  <c r="N30" i="7" s="1"/>
  <c r="Q30" i="7"/>
  <c r="U30" i="7"/>
  <c r="M31" i="7"/>
  <c r="Q31" i="7"/>
  <c r="R31" i="7" s="1"/>
  <c r="U31" i="7"/>
  <c r="V31" i="7" s="1"/>
  <c r="M33" i="7"/>
  <c r="Q33" i="7"/>
  <c r="R33" i="7" s="1"/>
  <c r="U33" i="7"/>
  <c r="V33" i="7" s="1"/>
  <c r="M34" i="7"/>
  <c r="Q34" i="7"/>
  <c r="U34" i="7"/>
  <c r="M35" i="7"/>
  <c r="N35" i="7" s="1"/>
  <c r="Q35" i="7"/>
  <c r="U35" i="7"/>
  <c r="M37" i="7"/>
  <c r="N37" i="7" s="1"/>
  <c r="Q37" i="7"/>
  <c r="R37" i="7" s="1"/>
  <c r="U37" i="7"/>
  <c r="M38" i="7"/>
  <c r="Q38" i="7"/>
  <c r="U38" i="7"/>
  <c r="V38" i="7" s="1"/>
  <c r="M39" i="7"/>
  <c r="Q39" i="7"/>
  <c r="U39" i="7"/>
  <c r="M41" i="7"/>
  <c r="N41" i="7" s="1"/>
  <c r="Q41" i="7"/>
  <c r="U41" i="7"/>
  <c r="M42" i="7"/>
  <c r="Q42" i="7"/>
  <c r="R42" i="7" s="1"/>
  <c r="U42" i="7"/>
  <c r="M43" i="7"/>
  <c r="Q43" i="7"/>
  <c r="U43" i="7"/>
  <c r="V43" i="7" s="1"/>
  <c r="R43" i="7" l="1"/>
  <c r="R38" i="7"/>
  <c r="V34" i="7"/>
  <c r="N31" i="7"/>
  <c r="V39" i="7"/>
  <c r="N43" i="7"/>
  <c r="V41" i="7"/>
  <c r="R39" i="7"/>
  <c r="N38" i="7"/>
  <c r="V35" i="7"/>
  <c r="R34" i="7"/>
  <c r="N33" i="7"/>
  <c r="V30" i="7"/>
  <c r="R29" i="7"/>
  <c r="N42" i="7"/>
  <c r="V42" i="7"/>
  <c r="R41" i="7"/>
  <c r="N39" i="7"/>
  <c r="V37" i="7"/>
  <c r="R35" i="7"/>
  <c r="N34" i="7"/>
  <c r="R30" i="7"/>
  <c r="N29" i="7"/>
  <c r="W137" i="14"/>
  <c r="V137" i="14"/>
  <c r="U137" i="14"/>
  <c r="S137" i="14"/>
  <c r="R137" i="14"/>
  <c r="Q137" i="14"/>
  <c r="W101" i="14"/>
  <c r="V101" i="14"/>
  <c r="U101" i="14"/>
  <c r="S101" i="14"/>
  <c r="R101" i="14"/>
  <c r="Q101" i="14"/>
  <c r="W74" i="14"/>
  <c r="V74" i="14"/>
  <c r="U74" i="14"/>
  <c r="S74" i="14"/>
  <c r="R74" i="14"/>
  <c r="Q74" i="14"/>
  <c r="W50" i="14"/>
  <c r="V50" i="14"/>
  <c r="U50" i="14"/>
  <c r="S50" i="14"/>
  <c r="R50" i="14"/>
  <c r="Q50" i="14"/>
  <c r="O55" i="14"/>
  <c r="O56" i="14"/>
  <c r="O57" i="14"/>
  <c r="O58" i="14"/>
  <c r="O59" i="14"/>
  <c r="O61" i="14"/>
  <c r="O62" i="14"/>
  <c r="O63" i="14"/>
  <c r="O64" i="14"/>
  <c r="O65" i="14"/>
  <c r="O66" i="14"/>
  <c r="O68" i="14"/>
  <c r="O69" i="14"/>
  <c r="O70" i="14"/>
  <c r="O71" i="14"/>
  <c r="O72" i="14"/>
  <c r="O73" i="14"/>
  <c r="O54" i="14"/>
  <c r="O106" i="14"/>
  <c r="O107" i="14"/>
  <c r="O108" i="14"/>
  <c r="O109" i="14"/>
  <c r="O110" i="14"/>
  <c r="O111" i="14"/>
  <c r="O112" i="14"/>
  <c r="O113" i="14"/>
  <c r="O114" i="14"/>
  <c r="O116" i="14"/>
  <c r="O117" i="14"/>
  <c r="O118" i="14"/>
  <c r="O119" i="14"/>
  <c r="O120" i="14"/>
  <c r="O121" i="14"/>
  <c r="O122" i="14"/>
  <c r="O123" i="14"/>
  <c r="O124" i="14"/>
  <c r="O125" i="14"/>
  <c r="O127" i="14"/>
  <c r="O128" i="14"/>
  <c r="O129" i="14"/>
  <c r="O130" i="14"/>
  <c r="O131" i="14"/>
  <c r="O132" i="14"/>
  <c r="O133" i="14"/>
  <c r="O134" i="14"/>
  <c r="O135" i="14"/>
  <c r="O136" i="14"/>
  <c r="O105" i="14"/>
  <c r="O79" i="14"/>
  <c r="O80" i="14"/>
  <c r="O81" i="14"/>
  <c r="O82" i="14"/>
  <c r="O83" i="14"/>
  <c r="O84" i="14"/>
  <c r="O86" i="14"/>
  <c r="O87" i="14"/>
  <c r="O88" i="14"/>
  <c r="O89" i="14"/>
  <c r="O90" i="14"/>
  <c r="O91" i="14"/>
  <c r="O92" i="14"/>
  <c r="O94" i="14"/>
  <c r="O95" i="14"/>
  <c r="O96" i="14"/>
  <c r="O97" i="14"/>
  <c r="O98" i="14"/>
  <c r="O99" i="14"/>
  <c r="O100" i="14"/>
  <c r="O78" i="14"/>
  <c r="O49" i="14"/>
  <c r="O48" i="14"/>
  <c r="O47" i="14"/>
  <c r="O46" i="14"/>
  <c r="O45" i="14"/>
  <c r="O43" i="14"/>
  <c r="O42" i="14"/>
  <c r="O41" i="14"/>
  <c r="O40" i="14"/>
  <c r="O37" i="14"/>
  <c r="O39" i="14"/>
  <c r="O36" i="14"/>
  <c r="O35" i="14"/>
  <c r="O34" i="14"/>
  <c r="O33" i="14"/>
  <c r="O28" i="14"/>
  <c r="O27" i="14"/>
  <c r="O26" i="14"/>
  <c r="O25" i="14"/>
  <c r="O23" i="14"/>
  <c r="O22" i="14"/>
  <c r="O21" i="14"/>
  <c r="O20" i="14"/>
  <c r="O18" i="14"/>
  <c r="O17" i="14"/>
  <c r="O16" i="14"/>
  <c r="O15" i="14"/>
  <c r="O10" i="14"/>
  <c r="O9" i="14"/>
  <c r="O7" i="14"/>
  <c r="O6" i="14"/>
  <c r="O4" i="14"/>
  <c r="O3" i="14"/>
  <c r="W29" i="14"/>
  <c r="V29" i="14"/>
  <c r="U29" i="14"/>
  <c r="S29" i="14"/>
  <c r="R29" i="14"/>
  <c r="Q29" i="14"/>
  <c r="Q35" i="10"/>
  <c r="V13" i="12"/>
  <c r="V16" i="12"/>
  <c r="V15" i="12"/>
  <c r="V14" i="12"/>
  <c r="AK10" i="11"/>
  <c r="AG10" i="11"/>
  <c r="AC10" i="11"/>
  <c r="Y10" i="11"/>
  <c r="U10" i="11"/>
  <c r="Q10" i="11"/>
  <c r="M10" i="11"/>
  <c r="AK9" i="11"/>
  <c r="AG9" i="11"/>
  <c r="AC9" i="11"/>
  <c r="Y9" i="11"/>
  <c r="U9" i="11"/>
  <c r="Q9" i="11"/>
  <c r="M9" i="11"/>
  <c r="AK8" i="11"/>
  <c r="AG8" i="11"/>
  <c r="AC8" i="11"/>
  <c r="Y8" i="11"/>
  <c r="U8" i="11"/>
  <c r="Q8" i="11"/>
  <c r="M8" i="11"/>
  <c r="AK6" i="11"/>
  <c r="AG6" i="11"/>
  <c r="AC6" i="11"/>
  <c r="Y6" i="11"/>
  <c r="U6" i="11"/>
  <c r="Q6" i="11"/>
  <c r="M6" i="11"/>
  <c r="AK5" i="11"/>
  <c r="AG5" i="11"/>
  <c r="AC5" i="11"/>
  <c r="Y5" i="11"/>
  <c r="U5" i="11"/>
  <c r="Q5" i="11"/>
  <c r="M5" i="11"/>
  <c r="AK4" i="11"/>
  <c r="AG4" i="11"/>
  <c r="AC4" i="11"/>
  <c r="Y4" i="11"/>
  <c r="U4" i="11"/>
  <c r="Q4" i="11"/>
  <c r="M4" i="11"/>
  <c r="Y10" i="13"/>
  <c r="Z10" i="13" s="1"/>
  <c r="U10" i="13"/>
  <c r="V10" i="13" s="1"/>
  <c r="Q10" i="13"/>
  <c r="R10" i="13" s="1"/>
  <c r="M10" i="13"/>
  <c r="N10" i="13" s="1"/>
  <c r="Y9" i="13"/>
  <c r="Z9" i="13" s="1"/>
  <c r="U9" i="13"/>
  <c r="V9" i="13" s="1"/>
  <c r="Q9" i="13"/>
  <c r="R9" i="13" s="1"/>
  <c r="M9" i="13"/>
  <c r="N9" i="13" s="1"/>
  <c r="Y8" i="13"/>
  <c r="Z8" i="13" s="1"/>
  <c r="U8" i="13"/>
  <c r="V8" i="13" s="1"/>
  <c r="Q8" i="13"/>
  <c r="R8" i="13" s="1"/>
  <c r="M8" i="13"/>
  <c r="N8" i="13" s="1"/>
  <c r="Y6" i="13"/>
  <c r="Z6" i="13" s="1"/>
  <c r="U6" i="13"/>
  <c r="V6" i="13" s="1"/>
  <c r="Q6" i="13"/>
  <c r="R6" i="13" s="1"/>
  <c r="M6" i="13"/>
  <c r="N6" i="13" s="1"/>
  <c r="Y5" i="13"/>
  <c r="Z5" i="13" s="1"/>
  <c r="U5" i="13"/>
  <c r="V5" i="13" s="1"/>
  <c r="Q5" i="13"/>
  <c r="R5" i="13" s="1"/>
  <c r="M5" i="13"/>
  <c r="N5" i="13" s="1"/>
  <c r="Y4" i="13"/>
  <c r="Z4" i="13" s="1"/>
  <c r="U4" i="13"/>
  <c r="V4" i="13" s="1"/>
  <c r="Q4" i="13"/>
  <c r="R4" i="13" s="1"/>
  <c r="M4" i="13"/>
  <c r="N4" i="13" s="1"/>
  <c r="M4" i="12"/>
  <c r="Q10" i="12"/>
  <c r="M10" i="12"/>
  <c r="Q9" i="12"/>
  <c r="M9" i="12"/>
  <c r="Q8" i="12"/>
  <c r="R8" i="12" s="1"/>
  <c r="M8" i="12"/>
  <c r="Q6" i="12"/>
  <c r="M6" i="12"/>
  <c r="Q5" i="12"/>
  <c r="R5" i="12" s="1"/>
  <c r="M5" i="12"/>
  <c r="Q4" i="12"/>
  <c r="AK10" i="10"/>
  <c r="AL10" i="10" s="1"/>
  <c r="AG10" i="10"/>
  <c r="AH10" i="10" s="1"/>
  <c r="AC10" i="10"/>
  <c r="AD10" i="10" s="1"/>
  <c r="Y10" i="10"/>
  <c r="Z10" i="10" s="1"/>
  <c r="U10" i="10"/>
  <c r="V10" i="10" s="1"/>
  <c r="Q10" i="10"/>
  <c r="R10" i="10" s="1"/>
  <c r="M10" i="10"/>
  <c r="N10" i="10" s="1"/>
  <c r="AK9" i="10"/>
  <c r="AL9" i="10" s="1"/>
  <c r="AG9" i="10"/>
  <c r="AH9" i="10" s="1"/>
  <c r="AC9" i="10"/>
  <c r="AD9" i="10" s="1"/>
  <c r="Y9" i="10"/>
  <c r="Z9" i="10" s="1"/>
  <c r="U9" i="10"/>
  <c r="V9" i="10" s="1"/>
  <c r="Q9" i="10"/>
  <c r="R9" i="10" s="1"/>
  <c r="M9" i="10"/>
  <c r="N9" i="10" s="1"/>
  <c r="AK8" i="10"/>
  <c r="AL8" i="10" s="1"/>
  <c r="AG8" i="10"/>
  <c r="AH8" i="10" s="1"/>
  <c r="AC8" i="10"/>
  <c r="AD8" i="10" s="1"/>
  <c r="Y8" i="10"/>
  <c r="Z8" i="10" s="1"/>
  <c r="U8" i="10"/>
  <c r="V8" i="10" s="1"/>
  <c r="Q8" i="10"/>
  <c r="R8" i="10" s="1"/>
  <c r="M8" i="10"/>
  <c r="N8" i="10" s="1"/>
  <c r="AK6" i="10"/>
  <c r="AL6" i="10" s="1"/>
  <c r="AG6" i="10"/>
  <c r="AH6" i="10" s="1"/>
  <c r="AC6" i="10"/>
  <c r="AD6" i="10" s="1"/>
  <c r="Y6" i="10"/>
  <c r="Z6" i="10" s="1"/>
  <c r="U6" i="10"/>
  <c r="V6" i="10" s="1"/>
  <c r="Q6" i="10"/>
  <c r="R6" i="10" s="1"/>
  <c r="M6" i="10"/>
  <c r="N6" i="10" s="1"/>
  <c r="AK5" i="10"/>
  <c r="AL5" i="10" s="1"/>
  <c r="AG5" i="10"/>
  <c r="AH5" i="10" s="1"/>
  <c r="AC5" i="10"/>
  <c r="AD5" i="10" s="1"/>
  <c r="Y5" i="10"/>
  <c r="Z5" i="10" s="1"/>
  <c r="U5" i="10"/>
  <c r="V5" i="10" s="1"/>
  <c r="Q5" i="10"/>
  <c r="R5" i="10" s="1"/>
  <c r="M5" i="10"/>
  <c r="N5" i="10" s="1"/>
  <c r="AK4" i="10"/>
  <c r="AL4" i="10" s="1"/>
  <c r="AG4" i="10"/>
  <c r="AH4" i="10" s="1"/>
  <c r="AC4" i="10"/>
  <c r="AD4" i="10" s="1"/>
  <c r="Y4" i="10"/>
  <c r="Z4" i="10" s="1"/>
  <c r="U4" i="10"/>
  <c r="V4" i="10" s="1"/>
  <c r="Q4" i="10"/>
  <c r="R4" i="10" s="1"/>
  <c r="M4" i="10"/>
  <c r="N4" i="10" s="1"/>
  <c r="AG10" i="9"/>
  <c r="AC10" i="9"/>
  <c r="Y10" i="9"/>
  <c r="U10" i="9"/>
  <c r="Q10" i="9"/>
  <c r="M10" i="9"/>
  <c r="AG9" i="9"/>
  <c r="AC9" i="9"/>
  <c r="Y9" i="9"/>
  <c r="U9" i="9"/>
  <c r="Q9" i="9"/>
  <c r="M9" i="9"/>
  <c r="AG8" i="9"/>
  <c r="AH8" i="9" s="1"/>
  <c r="AC8" i="9"/>
  <c r="AD8" i="9" s="1"/>
  <c r="Y8" i="9"/>
  <c r="Z8" i="9" s="1"/>
  <c r="U8" i="9"/>
  <c r="Q8" i="9"/>
  <c r="R8" i="9" s="1"/>
  <c r="M8" i="9"/>
  <c r="N8" i="9" s="1"/>
  <c r="AG6" i="9"/>
  <c r="AC6" i="9"/>
  <c r="Y6" i="9"/>
  <c r="U6" i="9"/>
  <c r="Q6" i="9"/>
  <c r="M6" i="9"/>
  <c r="AG5" i="9"/>
  <c r="AC5" i="9"/>
  <c r="Y5" i="9"/>
  <c r="U5" i="9"/>
  <c r="Q5" i="9"/>
  <c r="M5" i="9"/>
  <c r="AG4" i="9"/>
  <c r="AH4" i="9" s="1"/>
  <c r="AC4" i="9"/>
  <c r="Y4" i="9"/>
  <c r="Z4" i="9" s="1"/>
  <c r="U4" i="9"/>
  <c r="V4" i="9" s="1"/>
  <c r="Q4" i="9"/>
  <c r="R4" i="9" s="1"/>
  <c r="M4" i="9"/>
  <c r="AC10" i="7"/>
  <c r="Y10" i="7"/>
  <c r="Z10" i="7" s="1"/>
  <c r="U10" i="7"/>
  <c r="Q10" i="7"/>
  <c r="M10" i="7"/>
  <c r="AC9" i="7"/>
  <c r="AD9" i="7" s="1"/>
  <c r="Y9" i="7"/>
  <c r="U9" i="7"/>
  <c r="V9" i="7" s="1"/>
  <c r="Q9" i="7"/>
  <c r="M9" i="7"/>
  <c r="N9" i="7" s="1"/>
  <c r="AC8" i="7"/>
  <c r="Y8" i="7"/>
  <c r="U8" i="7"/>
  <c r="Q8" i="7"/>
  <c r="R8" i="7" s="1"/>
  <c r="M8" i="7"/>
  <c r="AC6" i="7"/>
  <c r="Y6" i="7"/>
  <c r="U6" i="7"/>
  <c r="V6" i="7" s="1"/>
  <c r="Q6" i="7"/>
  <c r="M6" i="7"/>
  <c r="AC5" i="7"/>
  <c r="Y5" i="7"/>
  <c r="Z5" i="7" s="1"/>
  <c r="U5" i="7"/>
  <c r="Q5" i="7"/>
  <c r="R5" i="7" s="1"/>
  <c r="M5" i="7"/>
  <c r="AC4" i="7"/>
  <c r="AD4" i="7" s="1"/>
  <c r="Y4" i="7"/>
  <c r="U4" i="7"/>
  <c r="Q4" i="7"/>
  <c r="M4" i="7"/>
  <c r="N4" i="7" s="1"/>
  <c r="Y10" i="6"/>
  <c r="U10" i="6"/>
  <c r="Q10" i="6"/>
  <c r="M10" i="6"/>
  <c r="Y9" i="6"/>
  <c r="U9" i="6"/>
  <c r="Q9" i="6"/>
  <c r="Y8" i="6"/>
  <c r="U8" i="6"/>
  <c r="Q8" i="6"/>
  <c r="M8" i="6"/>
  <c r="Y6" i="6"/>
  <c r="U6" i="6"/>
  <c r="Q6" i="6"/>
  <c r="M6" i="6"/>
  <c r="Y5" i="6"/>
  <c r="U5" i="6"/>
  <c r="Q5" i="6"/>
  <c r="Y4" i="6"/>
  <c r="U4" i="6"/>
  <c r="Q4" i="6"/>
  <c r="M4" i="6"/>
  <c r="Q10" i="5"/>
  <c r="M10" i="5"/>
  <c r="Q9" i="5"/>
  <c r="M9" i="5"/>
  <c r="Q8" i="5"/>
  <c r="R8" i="5" s="1"/>
  <c r="M8" i="5"/>
  <c r="N8" i="5" s="1"/>
  <c r="Q6" i="5"/>
  <c r="M6" i="5"/>
  <c r="Q5" i="5"/>
  <c r="R5" i="5" s="1"/>
  <c r="N5" i="5"/>
  <c r="Q4" i="5"/>
  <c r="M4" i="5"/>
  <c r="N4" i="5" s="1"/>
  <c r="Q20" i="5"/>
  <c r="R20" i="5"/>
  <c r="M21" i="5"/>
  <c r="N21" i="5"/>
  <c r="Q21" i="5"/>
  <c r="R21" i="5"/>
  <c r="M22" i="5"/>
  <c r="N22" i="5"/>
  <c r="Q22" i="5"/>
  <c r="R22" i="5"/>
  <c r="U20" i="5"/>
  <c r="U21" i="5"/>
  <c r="V20" i="5" s="1"/>
  <c r="V21" i="5"/>
  <c r="U22" i="5"/>
  <c r="V22" i="5" s="1"/>
  <c r="M24" i="5"/>
  <c r="N24" i="5"/>
  <c r="Q24" i="5"/>
  <c r="R24" i="5" s="1"/>
  <c r="U24" i="5"/>
  <c r="V24" i="5"/>
  <c r="M25" i="5"/>
  <c r="N25" i="5" s="1"/>
  <c r="Q25" i="5"/>
  <c r="R25" i="5"/>
  <c r="U25" i="5"/>
  <c r="V25" i="5" s="1"/>
  <c r="M26" i="5"/>
  <c r="N26" i="5"/>
  <c r="Q26" i="5"/>
  <c r="R26" i="5" s="1"/>
  <c r="U26" i="5"/>
  <c r="V26" i="5"/>
  <c r="AW10" i="8"/>
  <c r="AW9" i="8"/>
  <c r="AS9" i="8"/>
  <c r="AS10" i="8"/>
  <c r="AO9" i="8"/>
  <c r="AO10" i="8"/>
  <c r="AK9" i="8"/>
  <c r="AK10" i="8"/>
  <c r="AK5" i="8"/>
  <c r="AK6" i="8"/>
  <c r="AO5" i="8"/>
  <c r="AO6" i="8"/>
  <c r="AP6" i="8" s="1"/>
  <c r="AS5" i="8"/>
  <c r="AS6" i="8"/>
  <c r="AW5" i="8"/>
  <c r="AW6" i="8"/>
  <c r="AX6" i="8" s="1"/>
  <c r="AW8" i="8"/>
  <c r="AS8" i="8"/>
  <c r="AW4" i="8"/>
  <c r="AS4" i="8"/>
  <c r="AO4" i="8"/>
  <c r="AK4" i="8"/>
  <c r="AO8" i="8"/>
  <c r="AK8" i="8"/>
  <c r="AL8" i="8" s="1"/>
  <c r="AG8" i="8"/>
  <c r="AG4" i="8"/>
  <c r="AG5" i="8"/>
  <c r="AG6" i="8"/>
  <c r="AG9" i="8"/>
  <c r="AG10" i="8"/>
  <c r="AC9" i="8"/>
  <c r="AC10" i="8"/>
  <c r="AC5" i="8"/>
  <c r="AC6" i="8"/>
  <c r="AC4" i="8"/>
  <c r="AC8" i="8"/>
  <c r="Y8" i="8"/>
  <c r="Y4" i="8"/>
  <c r="M10" i="8"/>
  <c r="M9" i="8"/>
  <c r="M8" i="8"/>
  <c r="M6" i="8"/>
  <c r="M5" i="8"/>
  <c r="M4" i="8"/>
  <c r="Y10" i="8"/>
  <c r="U10" i="8"/>
  <c r="Q10" i="8"/>
  <c r="Y9" i="8"/>
  <c r="Z9" i="8" s="1"/>
  <c r="U9" i="8"/>
  <c r="Q9" i="8"/>
  <c r="U8" i="8"/>
  <c r="Q8" i="8"/>
  <c r="R8" i="8" s="1"/>
  <c r="Y6" i="8"/>
  <c r="U6" i="8"/>
  <c r="Q6" i="8"/>
  <c r="Y5" i="8"/>
  <c r="Z5" i="8" s="1"/>
  <c r="U5" i="8"/>
  <c r="Q5" i="8"/>
  <c r="U4" i="8"/>
  <c r="Q4" i="8"/>
  <c r="W11" i="14"/>
  <c r="V11" i="14"/>
  <c r="U11" i="14"/>
  <c r="S11" i="14"/>
  <c r="R11" i="14"/>
  <c r="Q11" i="14"/>
  <c r="AD5" i="8" l="1"/>
  <c r="AX8" i="8"/>
  <c r="V4" i="8"/>
  <c r="V8" i="8"/>
  <c r="AH10" i="8"/>
  <c r="AT8" i="8"/>
  <c r="AD10" i="8"/>
  <c r="Z8" i="8"/>
  <c r="AH8" i="8"/>
  <c r="AP4" i="8"/>
  <c r="AT5" i="8"/>
  <c r="AL5" i="8"/>
  <c r="AP9" i="8"/>
  <c r="AX10" i="8"/>
  <c r="AW18" i="8" s="1"/>
  <c r="N5" i="8"/>
  <c r="N10" i="8"/>
  <c r="AD4" i="8"/>
  <c r="AD8" i="8"/>
  <c r="AH5" i="8"/>
  <c r="AL10" i="8"/>
  <c r="AT10" i="8"/>
  <c r="AL9" i="8"/>
  <c r="N6" i="8"/>
  <c r="AD6" i="8"/>
  <c r="AP8" i="8"/>
  <c r="AX4" i="8"/>
  <c r="AX5" i="8"/>
  <c r="AP5" i="8"/>
  <c r="R4" i="8"/>
  <c r="Q16" i="8" s="1"/>
  <c r="Y17" i="8"/>
  <c r="AH9" i="8"/>
  <c r="AH4" i="8"/>
  <c r="AL4" i="8"/>
  <c r="AK16" i="8" s="1"/>
  <c r="AT6" i="8"/>
  <c r="AS18" i="8" s="1"/>
  <c r="AL6" i="8"/>
  <c r="AP10" i="8"/>
  <c r="AO18" i="8" s="1"/>
  <c r="AX9" i="8"/>
  <c r="AW16" i="8"/>
  <c r="R5" i="8"/>
  <c r="R10" i="8"/>
  <c r="V6" i="8"/>
  <c r="V9" i="8"/>
  <c r="V10" i="8"/>
  <c r="AD9" i="8"/>
  <c r="AC17" i="8" s="1"/>
  <c r="AH6" i="8"/>
  <c r="AG18" i="8" s="1"/>
  <c r="R10" i="5"/>
  <c r="R4" i="7"/>
  <c r="N5" i="7"/>
  <c r="AD5" i="7"/>
  <c r="Z6" i="7"/>
  <c r="V8" i="7"/>
  <c r="R9" i="7"/>
  <c r="N10" i="7"/>
  <c r="AD10" i="7"/>
  <c r="N4" i="12"/>
  <c r="R6" i="8"/>
  <c r="Q18" i="8" s="1"/>
  <c r="R9" i="8"/>
  <c r="AT4" i="8"/>
  <c r="N10" i="5"/>
  <c r="V5" i="8"/>
  <c r="Z6" i="8"/>
  <c r="Z10" i="8"/>
  <c r="N6" i="5"/>
  <c r="N9" i="5"/>
  <c r="V4" i="7"/>
  <c r="N6" i="7"/>
  <c r="AD6" i="7"/>
  <c r="Z8" i="7"/>
  <c r="R10" i="7"/>
  <c r="N4" i="9"/>
  <c r="AD4" i="9"/>
  <c r="V8" i="9"/>
  <c r="R9" i="12"/>
  <c r="AT9" i="8"/>
  <c r="Q17" i="12"/>
  <c r="Z4" i="8"/>
  <c r="Y16" i="8" s="1"/>
  <c r="N4" i="8"/>
  <c r="N8" i="8"/>
  <c r="N9" i="8"/>
  <c r="N20" i="5"/>
  <c r="R4" i="5"/>
  <c r="R6" i="5"/>
  <c r="R9" i="5"/>
  <c r="Z4" i="7"/>
  <c r="V5" i="7"/>
  <c r="R6" i="7"/>
  <c r="N8" i="7"/>
  <c r="AD8" i="7"/>
  <c r="Z9" i="7"/>
  <c r="V10" i="7"/>
  <c r="N8" i="12"/>
  <c r="Y13" i="12" s="1"/>
  <c r="R4" i="12"/>
  <c r="Q16" i="12" s="1"/>
  <c r="R6" i="12"/>
  <c r="R10" i="12"/>
  <c r="N5" i="12"/>
  <c r="N6" i="12"/>
  <c r="N9" i="12"/>
  <c r="N10" i="12"/>
  <c r="N4" i="11"/>
  <c r="V4" i="11"/>
  <c r="AD4" i="11"/>
  <c r="AL4" i="11"/>
  <c r="R5" i="11"/>
  <c r="Z5" i="11"/>
  <c r="AH5" i="11"/>
  <c r="R8" i="11"/>
  <c r="Z8" i="11"/>
  <c r="AH8" i="11"/>
  <c r="N9" i="11"/>
  <c r="V9" i="11"/>
  <c r="AD9" i="11"/>
  <c r="AL9" i="11"/>
  <c r="N5" i="9"/>
  <c r="V5" i="9"/>
  <c r="AD5" i="9"/>
  <c r="N6" i="9"/>
  <c r="V6" i="9"/>
  <c r="AD6" i="9"/>
  <c r="N9" i="9"/>
  <c r="V9" i="9"/>
  <c r="AD9" i="9"/>
  <c r="N10" i="9"/>
  <c r="V10" i="9"/>
  <c r="AD10" i="9"/>
  <c r="R5" i="9"/>
  <c r="Z5" i="9"/>
  <c r="AH5" i="9"/>
  <c r="R6" i="9"/>
  <c r="Z6" i="9"/>
  <c r="AH6" i="9"/>
  <c r="R9" i="9"/>
  <c r="Z9" i="9"/>
  <c r="AH9" i="9"/>
  <c r="R10" i="9"/>
  <c r="Z10" i="9"/>
  <c r="AH10" i="9"/>
  <c r="R4" i="6"/>
  <c r="Z4" i="6"/>
  <c r="N8" i="6"/>
  <c r="V8" i="6"/>
  <c r="N4" i="6"/>
  <c r="V4" i="6"/>
  <c r="R8" i="6"/>
  <c r="Z8" i="6"/>
  <c r="R5" i="6"/>
  <c r="Z5" i="6"/>
  <c r="R6" i="6"/>
  <c r="Z6" i="6"/>
  <c r="R9" i="6"/>
  <c r="Z9" i="6"/>
  <c r="R10" i="6"/>
  <c r="Z10" i="6"/>
  <c r="N5" i="6"/>
  <c r="V5" i="6"/>
  <c r="N6" i="6"/>
  <c r="V6" i="6"/>
  <c r="N9" i="6"/>
  <c r="V9" i="6"/>
  <c r="N10" i="6"/>
  <c r="V10" i="6"/>
  <c r="N6" i="11"/>
  <c r="V6" i="11"/>
  <c r="AD6" i="11"/>
  <c r="AL6" i="11"/>
  <c r="R10" i="11"/>
  <c r="Z10" i="11"/>
  <c r="AH10" i="11"/>
  <c r="R4" i="11"/>
  <c r="Z4" i="11"/>
  <c r="AH4" i="11"/>
  <c r="N5" i="11"/>
  <c r="V5" i="11"/>
  <c r="AD5" i="11"/>
  <c r="AL5" i="11"/>
  <c r="R6" i="11"/>
  <c r="Z6" i="11"/>
  <c r="AH6" i="11"/>
  <c r="N8" i="11"/>
  <c r="V8" i="11"/>
  <c r="AD8" i="11"/>
  <c r="AL8" i="11"/>
  <c r="R9" i="11"/>
  <c r="Z9" i="11"/>
  <c r="AH9" i="11"/>
  <c r="N10" i="11"/>
  <c r="V10" i="11"/>
  <c r="AD10" i="11"/>
  <c r="AL10" i="11"/>
  <c r="W125" i="14"/>
  <c r="Q105" i="14"/>
  <c r="R105" i="14"/>
  <c r="S105" i="14"/>
  <c r="U105" i="14"/>
  <c r="V105" i="14"/>
  <c r="W105" i="14"/>
  <c r="Q106" i="14"/>
  <c r="R106" i="14"/>
  <c r="S106" i="14"/>
  <c r="U106" i="14"/>
  <c r="V106" i="14"/>
  <c r="W106" i="14"/>
  <c r="Q107" i="14"/>
  <c r="R107" i="14"/>
  <c r="S107" i="14"/>
  <c r="U107" i="14"/>
  <c r="V107" i="14"/>
  <c r="W107" i="14"/>
  <c r="Q108" i="14"/>
  <c r="R108" i="14"/>
  <c r="S108" i="14"/>
  <c r="U108" i="14"/>
  <c r="V108" i="14"/>
  <c r="W108" i="14"/>
  <c r="Q109" i="14"/>
  <c r="R109" i="14"/>
  <c r="S109" i="14"/>
  <c r="U109" i="14"/>
  <c r="V109" i="14"/>
  <c r="W109" i="14"/>
  <c r="Q110" i="14"/>
  <c r="R110" i="14"/>
  <c r="S110" i="14"/>
  <c r="U110" i="14"/>
  <c r="V110" i="14"/>
  <c r="W110" i="14"/>
  <c r="Q111" i="14"/>
  <c r="R111" i="14"/>
  <c r="S111" i="14"/>
  <c r="U111" i="14"/>
  <c r="V111" i="14"/>
  <c r="W111" i="14"/>
  <c r="Q112" i="14"/>
  <c r="R112" i="14"/>
  <c r="S112" i="14"/>
  <c r="U112" i="14"/>
  <c r="V112" i="14"/>
  <c r="W112" i="14"/>
  <c r="Q113" i="14"/>
  <c r="R113" i="14"/>
  <c r="S113" i="14"/>
  <c r="U113" i="14"/>
  <c r="V113" i="14"/>
  <c r="W113" i="14"/>
  <c r="Q114" i="14"/>
  <c r="R114" i="14"/>
  <c r="S114" i="14"/>
  <c r="U114" i="14"/>
  <c r="V114" i="14"/>
  <c r="W114" i="14"/>
  <c r="Q116" i="14"/>
  <c r="R116" i="14"/>
  <c r="S116" i="14"/>
  <c r="U116" i="14"/>
  <c r="V116" i="14"/>
  <c r="W116" i="14"/>
  <c r="Q117" i="14"/>
  <c r="R117" i="14"/>
  <c r="S117" i="14"/>
  <c r="U117" i="14"/>
  <c r="V117" i="14"/>
  <c r="W117" i="14"/>
  <c r="Q118" i="14"/>
  <c r="R118" i="14"/>
  <c r="S118" i="14"/>
  <c r="U118" i="14"/>
  <c r="V118" i="14"/>
  <c r="W118" i="14"/>
  <c r="Q119" i="14"/>
  <c r="R119" i="14"/>
  <c r="S119" i="14"/>
  <c r="U119" i="14"/>
  <c r="V119" i="14"/>
  <c r="W119" i="14"/>
  <c r="Q120" i="14"/>
  <c r="R120" i="14"/>
  <c r="S120" i="14"/>
  <c r="U120" i="14"/>
  <c r="V120" i="14"/>
  <c r="W120" i="14"/>
  <c r="Q121" i="14"/>
  <c r="R121" i="14"/>
  <c r="S121" i="14"/>
  <c r="U121" i="14"/>
  <c r="V121" i="14"/>
  <c r="W121" i="14"/>
  <c r="Q122" i="14"/>
  <c r="R122" i="14"/>
  <c r="S122" i="14"/>
  <c r="U122" i="14"/>
  <c r="V122" i="14"/>
  <c r="W122" i="14"/>
  <c r="Q123" i="14"/>
  <c r="R123" i="14"/>
  <c r="S123" i="14"/>
  <c r="U123" i="14"/>
  <c r="V123" i="14"/>
  <c r="W123" i="14"/>
  <c r="Q124" i="14"/>
  <c r="R124" i="14"/>
  <c r="S124" i="14"/>
  <c r="U124" i="14"/>
  <c r="V124" i="14"/>
  <c r="W124" i="14"/>
  <c r="Q125" i="14"/>
  <c r="R125" i="14"/>
  <c r="S125" i="14"/>
  <c r="U125" i="14"/>
  <c r="V125" i="14"/>
  <c r="Q127" i="14"/>
  <c r="R127" i="14"/>
  <c r="S127" i="14"/>
  <c r="U127" i="14"/>
  <c r="V127" i="14"/>
  <c r="W127" i="14"/>
  <c r="Q128" i="14"/>
  <c r="R128" i="14"/>
  <c r="S128" i="14"/>
  <c r="U128" i="14"/>
  <c r="V128" i="14"/>
  <c r="W128" i="14"/>
  <c r="Q129" i="14"/>
  <c r="R129" i="14"/>
  <c r="S129" i="14"/>
  <c r="U129" i="14"/>
  <c r="V129" i="14"/>
  <c r="W129" i="14"/>
  <c r="Q130" i="14"/>
  <c r="R130" i="14"/>
  <c r="S130" i="14"/>
  <c r="U130" i="14"/>
  <c r="V130" i="14"/>
  <c r="W130" i="14"/>
  <c r="Q131" i="14"/>
  <c r="R131" i="14"/>
  <c r="S131" i="14"/>
  <c r="U131" i="14"/>
  <c r="V131" i="14"/>
  <c r="W131" i="14"/>
  <c r="Q132" i="14"/>
  <c r="R132" i="14"/>
  <c r="S132" i="14"/>
  <c r="U132" i="14"/>
  <c r="V132" i="14"/>
  <c r="W132" i="14"/>
  <c r="Q133" i="14"/>
  <c r="R133" i="14"/>
  <c r="S133" i="14"/>
  <c r="U133" i="14"/>
  <c r="V133" i="14"/>
  <c r="W133" i="14"/>
  <c r="Q134" i="14"/>
  <c r="R134" i="14"/>
  <c r="S134" i="14"/>
  <c r="U134" i="14"/>
  <c r="V134" i="14"/>
  <c r="W134" i="14"/>
  <c r="Q135" i="14"/>
  <c r="R135" i="14"/>
  <c r="S135" i="14"/>
  <c r="U135" i="14"/>
  <c r="V135" i="14"/>
  <c r="W135" i="14"/>
  <c r="Q136" i="14"/>
  <c r="R136" i="14"/>
  <c r="S136" i="14"/>
  <c r="U136" i="14"/>
  <c r="V136" i="14"/>
  <c r="W136" i="14"/>
  <c r="Q94" i="14"/>
  <c r="R94" i="14"/>
  <c r="S94" i="14"/>
  <c r="U94" i="14"/>
  <c r="V94" i="14"/>
  <c r="W94" i="14"/>
  <c r="Q95" i="14"/>
  <c r="R95" i="14"/>
  <c r="S95" i="14"/>
  <c r="U95" i="14"/>
  <c r="V95" i="14"/>
  <c r="W95" i="14"/>
  <c r="Q96" i="14"/>
  <c r="R96" i="14"/>
  <c r="S96" i="14"/>
  <c r="U96" i="14"/>
  <c r="V96" i="14"/>
  <c r="W96" i="14"/>
  <c r="Q97" i="14"/>
  <c r="R97" i="14"/>
  <c r="S97" i="14"/>
  <c r="U97" i="14"/>
  <c r="V97" i="14"/>
  <c r="W97" i="14"/>
  <c r="Q98" i="14"/>
  <c r="R98" i="14"/>
  <c r="S98" i="14"/>
  <c r="U98" i="14"/>
  <c r="V98" i="14"/>
  <c r="W98" i="14"/>
  <c r="Q99" i="14"/>
  <c r="R99" i="14"/>
  <c r="S99" i="14"/>
  <c r="U99" i="14"/>
  <c r="V99" i="14"/>
  <c r="W99" i="14"/>
  <c r="Q100" i="14"/>
  <c r="R100" i="14"/>
  <c r="S100" i="14"/>
  <c r="U100" i="14"/>
  <c r="V100" i="14"/>
  <c r="W100" i="14"/>
  <c r="Q78" i="14"/>
  <c r="R78" i="14"/>
  <c r="S78" i="14"/>
  <c r="U78" i="14"/>
  <c r="V78" i="14"/>
  <c r="W78" i="14"/>
  <c r="Q79" i="14"/>
  <c r="R79" i="14"/>
  <c r="S79" i="14"/>
  <c r="U79" i="14"/>
  <c r="V79" i="14"/>
  <c r="W79" i="14"/>
  <c r="Q80" i="14"/>
  <c r="R80" i="14"/>
  <c r="S80" i="14"/>
  <c r="U80" i="14"/>
  <c r="V80" i="14"/>
  <c r="W80" i="14"/>
  <c r="Q81" i="14"/>
  <c r="R81" i="14"/>
  <c r="S81" i="14"/>
  <c r="U81" i="14"/>
  <c r="V81" i="14"/>
  <c r="W81" i="14"/>
  <c r="Q82" i="14"/>
  <c r="R82" i="14"/>
  <c r="S82" i="14"/>
  <c r="U82" i="14"/>
  <c r="V82" i="14"/>
  <c r="W82" i="14"/>
  <c r="Q83" i="14"/>
  <c r="R83" i="14"/>
  <c r="S83" i="14"/>
  <c r="U83" i="14"/>
  <c r="V83" i="14"/>
  <c r="W83" i="14"/>
  <c r="Q84" i="14"/>
  <c r="R84" i="14"/>
  <c r="S84" i="14"/>
  <c r="U84" i="14"/>
  <c r="V84" i="14"/>
  <c r="W84" i="14"/>
  <c r="Q86" i="14"/>
  <c r="R86" i="14"/>
  <c r="S86" i="14"/>
  <c r="U86" i="14"/>
  <c r="V86" i="14"/>
  <c r="W86" i="14"/>
  <c r="Q87" i="14"/>
  <c r="R87" i="14"/>
  <c r="S87" i="14"/>
  <c r="U87" i="14"/>
  <c r="V87" i="14"/>
  <c r="W87" i="14"/>
  <c r="Q88" i="14"/>
  <c r="R88" i="14"/>
  <c r="S88" i="14"/>
  <c r="U88" i="14"/>
  <c r="V88" i="14"/>
  <c r="W88" i="14"/>
  <c r="Q89" i="14"/>
  <c r="R89" i="14"/>
  <c r="S89" i="14"/>
  <c r="U89" i="14"/>
  <c r="V89" i="14"/>
  <c r="W89" i="14"/>
  <c r="Q90" i="14"/>
  <c r="R90" i="14"/>
  <c r="S90" i="14"/>
  <c r="U90" i="14"/>
  <c r="V90" i="14"/>
  <c r="W90" i="14"/>
  <c r="Q91" i="14"/>
  <c r="R91" i="14"/>
  <c r="S91" i="14"/>
  <c r="U91" i="14"/>
  <c r="V91" i="14"/>
  <c r="W91" i="14"/>
  <c r="Q92" i="14"/>
  <c r="R92" i="14"/>
  <c r="S92" i="14"/>
  <c r="U92" i="14"/>
  <c r="V92" i="14"/>
  <c r="W92" i="14"/>
  <c r="Q54" i="14"/>
  <c r="R54" i="14"/>
  <c r="S54" i="14"/>
  <c r="U54" i="14"/>
  <c r="V54" i="14"/>
  <c r="W54" i="14"/>
  <c r="Q55" i="14"/>
  <c r="R55" i="14"/>
  <c r="S55" i="14"/>
  <c r="U55" i="14"/>
  <c r="V55" i="14"/>
  <c r="W55" i="14"/>
  <c r="Q56" i="14"/>
  <c r="R56" i="14"/>
  <c r="S56" i="14"/>
  <c r="U56" i="14"/>
  <c r="V56" i="14"/>
  <c r="W56" i="14"/>
  <c r="Q57" i="14"/>
  <c r="R57" i="14"/>
  <c r="S57" i="14"/>
  <c r="U57" i="14"/>
  <c r="V57" i="14"/>
  <c r="W57" i="14"/>
  <c r="Q58" i="14"/>
  <c r="R58" i="14"/>
  <c r="S58" i="14"/>
  <c r="U58" i="14"/>
  <c r="V58" i="14"/>
  <c r="W58" i="14"/>
  <c r="Q59" i="14"/>
  <c r="R59" i="14"/>
  <c r="S59" i="14"/>
  <c r="U59" i="14"/>
  <c r="V59" i="14"/>
  <c r="W59" i="14"/>
  <c r="Q61" i="14"/>
  <c r="R61" i="14"/>
  <c r="S61" i="14"/>
  <c r="U61" i="14"/>
  <c r="V61" i="14"/>
  <c r="W61" i="14"/>
  <c r="Q62" i="14"/>
  <c r="R62" i="14"/>
  <c r="S62" i="14"/>
  <c r="U62" i="14"/>
  <c r="V62" i="14"/>
  <c r="W62" i="14"/>
  <c r="Q63" i="14"/>
  <c r="R63" i="14"/>
  <c r="S63" i="14"/>
  <c r="U63" i="14"/>
  <c r="V63" i="14"/>
  <c r="W63" i="14"/>
  <c r="Q64" i="14"/>
  <c r="R64" i="14"/>
  <c r="S64" i="14"/>
  <c r="U64" i="14"/>
  <c r="V64" i="14"/>
  <c r="W64" i="14"/>
  <c r="Q65" i="14"/>
  <c r="R65" i="14"/>
  <c r="S65" i="14"/>
  <c r="U65" i="14"/>
  <c r="V65" i="14"/>
  <c r="W65" i="14"/>
  <c r="Q66" i="14"/>
  <c r="R66" i="14"/>
  <c r="S66" i="14"/>
  <c r="U66" i="14"/>
  <c r="V66" i="14"/>
  <c r="W66" i="14"/>
  <c r="Q68" i="14"/>
  <c r="R68" i="14"/>
  <c r="S68" i="14"/>
  <c r="U68" i="14"/>
  <c r="V68" i="14"/>
  <c r="W68" i="14"/>
  <c r="Q69" i="14"/>
  <c r="R69" i="14"/>
  <c r="S69" i="14"/>
  <c r="U69" i="14"/>
  <c r="V69" i="14"/>
  <c r="W69" i="14"/>
  <c r="Q70" i="14"/>
  <c r="R70" i="14"/>
  <c r="S70" i="14"/>
  <c r="U70" i="14"/>
  <c r="V70" i="14"/>
  <c r="W70" i="14"/>
  <c r="Q71" i="14"/>
  <c r="R71" i="14"/>
  <c r="S71" i="14"/>
  <c r="U71" i="14"/>
  <c r="V71" i="14"/>
  <c r="W71" i="14"/>
  <c r="Q72" i="14"/>
  <c r="R72" i="14"/>
  <c r="S72" i="14"/>
  <c r="U72" i="14"/>
  <c r="V72" i="14"/>
  <c r="W72" i="14"/>
  <c r="Q73" i="14"/>
  <c r="R73" i="14"/>
  <c r="S73" i="14"/>
  <c r="U73" i="14"/>
  <c r="V73" i="14"/>
  <c r="W73" i="14"/>
  <c r="Q33" i="14"/>
  <c r="R33" i="14"/>
  <c r="S33" i="14"/>
  <c r="U33" i="14"/>
  <c r="V33" i="14"/>
  <c r="W33" i="14"/>
  <c r="Q34" i="14"/>
  <c r="R34" i="14"/>
  <c r="S34" i="14"/>
  <c r="U34" i="14"/>
  <c r="V34" i="14"/>
  <c r="W34" i="14"/>
  <c r="Q35" i="14"/>
  <c r="R35" i="14"/>
  <c r="S35" i="14"/>
  <c r="U35" i="14"/>
  <c r="V35" i="14"/>
  <c r="W35" i="14"/>
  <c r="Q36" i="14"/>
  <c r="R36" i="14"/>
  <c r="S36" i="14"/>
  <c r="U36" i="14"/>
  <c r="V36" i="14"/>
  <c r="W36" i="14"/>
  <c r="Q37" i="14"/>
  <c r="R37" i="14"/>
  <c r="S37" i="14"/>
  <c r="U37" i="14"/>
  <c r="V37" i="14"/>
  <c r="W37" i="14"/>
  <c r="Q39" i="14"/>
  <c r="R39" i="14"/>
  <c r="S39" i="14"/>
  <c r="U39" i="14"/>
  <c r="V39" i="14"/>
  <c r="W39" i="14"/>
  <c r="Q40" i="14"/>
  <c r="R40" i="14"/>
  <c r="S40" i="14"/>
  <c r="U40" i="14"/>
  <c r="V40" i="14"/>
  <c r="W40" i="14"/>
  <c r="Q41" i="14"/>
  <c r="R41" i="14"/>
  <c r="S41" i="14"/>
  <c r="U41" i="14"/>
  <c r="V41" i="14"/>
  <c r="W41" i="14"/>
  <c r="Q42" i="14"/>
  <c r="R42" i="14"/>
  <c r="S42" i="14"/>
  <c r="U42" i="14"/>
  <c r="V42" i="14"/>
  <c r="W42" i="14"/>
  <c r="Q43" i="14"/>
  <c r="R43" i="14"/>
  <c r="S43" i="14"/>
  <c r="U43" i="14"/>
  <c r="V43" i="14"/>
  <c r="W43" i="14"/>
  <c r="Q45" i="14"/>
  <c r="R45" i="14"/>
  <c r="S45" i="14"/>
  <c r="U45" i="14"/>
  <c r="V45" i="14"/>
  <c r="W45" i="14"/>
  <c r="Q46" i="14"/>
  <c r="R46" i="14"/>
  <c r="S46" i="14"/>
  <c r="U46" i="14"/>
  <c r="V46" i="14"/>
  <c r="W46" i="14"/>
  <c r="Q47" i="14"/>
  <c r="R47" i="14"/>
  <c r="S47" i="14"/>
  <c r="U47" i="14"/>
  <c r="V47" i="14"/>
  <c r="W47" i="14"/>
  <c r="Q48" i="14"/>
  <c r="R48" i="14"/>
  <c r="S48" i="14"/>
  <c r="U48" i="14"/>
  <c r="V48" i="14"/>
  <c r="W48" i="14"/>
  <c r="Q49" i="14"/>
  <c r="R49" i="14"/>
  <c r="S49" i="14"/>
  <c r="U49" i="14"/>
  <c r="V49" i="14"/>
  <c r="W49" i="14"/>
  <c r="R3" i="14"/>
  <c r="Q4" i="14"/>
  <c r="R4" i="14"/>
  <c r="S4" i="14"/>
  <c r="U4" i="14"/>
  <c r="V4" i="14"/>
  <c r="W4" i="14"/>
  <c r="Q6" i="14"/>
  <c r="R6" i="14"/>
  <c r="S6" i="14"/>
  <c r="U6" i="14"/>
  <c r="V6" i="14"/>
  <c r="W6" i="14"/>
  <c r="Q7" i="14"/>
  <c r="R7" i="14"/>
  <c r="S7" i="14"/>
  <c r="U7" i="14"/>
  <c r="V7" i="14"/>
  <c r="W7" i="14"/>
  <c r="Q9" i="14"/>
  <c r="R9" i="14"/>
  <c r="S9" i="14"/>
  <c r="U9" i="14"/>
  <c r="V9" i="14"/>
  <c r="W9" i="14"/>
  <c r="Q10" i="14"/>
  <c r="R10" i="14"/>
  <c r="S10" i="14"/>
  <c r="U10" i="14"/>
  <c r="V10" i="14"/>
  <c r="W10" i="14"/>
  <c r="Q15" i="14"/>
  <c r="R15" i="14"/>
  <c r="S15" i="14"/>
  <c r="U15" i="14"/>
  <c r="V15" i="14"/>
  <c r="W15" i="14"/>
  <c r="Q16" i="14"/>
  <c r="R16" i="14"/>
  <c r="S16" i="14"/>
  <c r="U16" i="14"/>
  <c r="V16" i="14"/>
  <c r="W16" i="14"/>
  <c r="Q17" i="14"/>
  <c r="R17" i="14"/>
  <c r="S17" i="14"/>
  <c r="U17" i="14"/>
  <c r="V17" i="14"/>
  <c r="W17" i="14"/>
  <c r="Q18" i="14"/>
  <c r="R18" i="14"/>
  <c r="S18" i="14"/>
  <c r="U18" i="14"/>
  <c r="V18" i="14"/>
  <c r="W18" i="14"/>
  <c r="Q20" i="14"/>
  <c r="R20" i="14"/>
  <c r="S20" i="14"/>
  <c r="U20" i="14"/>
  <c r="V20" i="14"/>
  <c r="W20" i="14"/>
  <c r="Q21" i="14"/>
  <c r="R21" i="14"/>
  <c r="S21" i="14"/>
  <c r="U21" i="14"/>
  <c r="V21" i="14"/>
  <c r="W21" i="14"/>
  <c r="Q22" i="14"/>
  <c r="R22" i="14"/>
  <c r="S22" i="14"/>
  <c r="U22" i="14"/>
  <c r="V22" i="14"/>
  <c r="W22" i="14"/>
  <c r="Q23" i="14"/>
  <c r="R23" i="14"/>
  <c r="S23" i="14"/>
  <c r="U23" i="14"/>
  <c r="V23" i="14"/>
  <c r="W23" i="14"/>
  <c r="Q25" i="14"/>
  <c r="R25" i="14"/>
  <c r="S25" i="14"/>
  <c r="U25" i="14"/>
  <c r="V25" i="14"/>
  <c r="W25" i="14"/>
  <c r="Q26" i="14"/>
  <c r="R26" i="14"/>
  <c r="S26" i="14"/>
  <c r="U26" i="14"/>
  <c r="V26" i="14"/>
  <c r="W26" i="14"/>
  <c r="Q27" i="14"/>
  <c r="R27" i="14"/>
  <c r="S27" i="14"/>
  <c r="U27" i="14"/>
  <c r="V27" i="14"/>
  <c r="W27" i="14"/>
  <c r="Q28" i="14"/>
  <c r="R28" i="14"/>
  <c r="S28" i="14"/>
  <c r="U28" i="14"/>
  <c r="V28" i="14"/>
  <c r="W28" i="14"/>
  <c r="S3" i="14"/>
  <c r="U3" i="14"/>
  <c r="V3" i="14"/>
  <c r="W3" i="14"/>
  <c r="Q3" i="14"/>
  <c r="AK17" i="8" l="1"/>
  <c r="U18" i="8"/>
  <c r="AW17" i="8"/>
  <c r="AO16" i="8"/>
  <c r="AC16" i="8"/>
  <c r="AS17" i="8"/>
  <c r="AS16" i="8"/>
  <c r="AG16" i="8"/>
  <c r="AO17" i="8"/>
  <c r="AC18" i="8"/>
  <c r="AG17" i="8"/>
  <c r="U16" i="8"/>
  <c r="M17" i="8"/>
  <c r="U17" i="8"/>
  <c r="AK18" i="8"/>
  <c r="M18" i="8"/>
  <c r="M16" i="12"/>
  <c r="M16" i="8"/>
  <c r="Y18" i="8"/>
  <c r="Q17" i="8"/>
  <c r="M18" i="12"/>
  <c r="Y15" i="12"/>
  <c r="M17" i="12"/>
  <c r="Y14" i="12"/>
  <c r="Q18" i="12"/>
  <c r="U61" i="10"/>
  <c r="Q61" i="10"/>
  <c r="R61" i="10" s="1"/>
  <c r="M61" i="10"/>
  <c r="N61" i="10" s="1"/>
  <c r="U60" i="10"/>
  <c r="Q60" i="10"/>
  <c r="R60" i="10" s="1"/>
  <c r="M60" i="10"/>
  <c r="U59" i="10"/>
  <c r="V59" i="10" s="1"/>
  <c r="Q59" i="10"/>
  <c r="M59" i="10"/>
  <c r="U57" i="10"/>
  <c r="V57" i="10" s="1"/>
  <c r="Q57" i="10"/>
  <c r="R57" i="10" s="1"/>
  <c r="M57" i="10"/>
  <c r="U56" i="10"/>
  <c r="V56" i="10" s="1"/>
  <c r="Q56" i="10"/>
  <c r="M56" i="10"/>
  <c r="N56" i="10" s="1"/>
  <c r="U55" i="10"/>
  <c r="Q55" i="10"/>
  <c r="M55" i="10"/>
  <c r="U53" i="10"/>
  <c r="V53" i="10" s="1"/>
  <c r="Q53" i="10"/>
  <c r="M53" i="10"/>
  <c r="U52" i="10"/>
  <c r="Q52" i="10"/>
  <c r="R52" i="10" s="1"/>
  <c r="M52" i="10"/>
  <c r="U51" i="10"/>
  <c r="Q51" i="10"/>
  <c r="M51" i="10"/>
  <c r="N51" i="10" s="1"/>
  <c r="U49" i="10"/>
  <c r="Q49" i="10"/>
  <c r="M49" i="10"/>
  <c r="U48" i="10"/>
  <c r="V48" i="10" s="1"/>
  <c r="Q48" i="10"/>
  <c r="M48" i="10"/>
  <c r="N48" i="10" s="1"/>
  <c r="U47" i="10"/>
  <c r="Q47" i="10"/>
  <c r="R47" i="10" s="1"/>
  <c r="M47" i="10"/>
  <c r="U45" i="10"/>
  <c r="Q45" i="10"/>
  <c r="M45" i="10"/>
  <c r="N45" i="10" s="1"/>
  <c r="U44" i="10"/>
  <c r="Q44" i="10"/>
  <c r="R44" i="10" s="1"/>
  <c r="M44" i="10"/>
  <c r="U43" i="10"/>
  <c r="V43" i="10" s="1"/>
  <c r="Q43" i="10"/>
  <c r="M43" i="10"/>
  <c r="U41" i="10"/>
  <c r="Q41" i="10"/>
  <c r="R41" i="10" s="1"/>
  <c r="M41" i="10"/>
  <c r="U40" i="10"/>
  <c r="V40" i="10" s="1"/>
  <c r="Q40" i="10"/>
  <c r="M40" i="10"/>
  <c r="N40" i="10" s="1"/>
  <c r="U39" i="10"/>
  <c r="Q39" i="10"/>
  <c r="M39" i="10"/>
  <c r="U37" i="10"/>
  <c r="V37" i="10" s="1"/>
  <c r="Q37" i="10"/>
  <c r="M37" i="10"/>
  <c r="U36" i="10"/>
  <c r="Q36" i="10"/>
  <c r="M36" i="10"/>
  <c r="U35" i="10"/>
  <c r="M35" i="10"/>
  <c r="N35" i="10" s="1"/>
  <c r="U95" i="10"/>
  <c r="V95" i="10" s="1"/>
  <c r="Q95" i="10"/>
  <c r="M95" i="10"/>
  <c r="N95" i="10" s="1"/>
  <c r="U94" i="10"/>
  <c r="V94" i="10" s="1"/>
  <c r="Q94" i="10"/>
  <c r="R94" i="10" s="1"/>
  <c r="M94" i="10"/>
  <c r="N94" i="10" s="1"/>
  <c r="U93" i="10"/>
  <c r="Q93" i="10"/>
  <c r="R93" i="10" s="1"/>
  <c r="M93" i="10"/>
  <c r="N93" i="10" s="1"/>
  <c r="U91" i="10"/>
  <c r="Q91" i="10"/>
  <c r="R91" i="10" s="1"/>
  <c r="M91" i="10"/>
  <c r="N91" i="10" s="1"/>
  <c r="U90" i="10"/>
  <c r="V90" i="10" s="1"/>
  <c r="Q90" i="10"/>
  <c r="R90" i="10" s="1"/>
  <c r="M90" i="10"/>
  <c r="U89" i="10"/>
  <c r="V89" i="10" s="1"/>
  <c r="Q89" i="10"/>
  <c r="R89" i="10" s="1"/>
  <c r="M89" i="10"/>
  <c r="U87" i="10"/>
  <c r="Q87" i="10"/>
  <c r="R87" i="10" s="1"/>
  <c r="M87" i="10"/>
  <c r="N87" i="10" s="1"/>
  <c r="U86" i="10"/>
  <c r="V86" i="10" s="1"/>
  <c r="Q86" i="10"/>
  <c r="M86" i="10"/>
  <c r="N86" i="10" s="1"/>
  <c r="U85" i="10"/>
  <c r="V85" i="10" s="1"/>
  <c r="Q85" i="10"/>
  <c r="M85" i="10"/>
  <c r="U83" i="10"/>
  <c r="V83" i="10" s="1"/>
  <c r="Q83" i="10"/>
  <c r="R83" i="10" s="1"/>
  <c r="M83" i="10"/>
  <c r="U82" i="10"/>
  <c r="Q82" i="10"/>
  <c r="R82" i="10" s="1"/>
  <c r="M82" i="10"/>
  <c r="N82" i="10" s="1"/>
  <c r="U81" i="10"/>
  <c r="Q81" i="10"/>
  <c r="M81" i="10"/>
  <c r="N81" i="10" s="1"/>
  <c r="U79" i="10"/>
  <c r="V79" i="10" s="1"/>
  <c r="Q79" i="10"/>
  <c r="M79" i="10"/>
  <c r="U78" i="10"/>
  <c r="V78" i="10" s="1"/>
  <c r="Q78" i="10"/>
  <c r="R78" i="10" s="1"/>
  <c r="M78" i="10"/>
  <c r="N78" i="10" s="1"/>
  <c r="U77" i="10"/>
  <c r="Q77" i="10"/>
  <c r="R77" i="10" s="1"/>
  <c r="M77" i="10"/>
  <c r="N77" i="10" s="1"/>
  <c r="U75" i="10"/>
  <c r="Q75" i="10"/>
  <c r="M75" i="10"/>
  <c r="N75" i="10" s="1"/>
  <c r="U74" i="10"/>
  <c r="V74" i="10" s="1"/>
  <c r="Q74" i="10"/>
  <c r="R74" i="10" s="1"/>
  <c r="M74" i="10"/>
  <c r="U73" i="10"/>
  <c r="V73" i="10" s="1"/>
  <c r="Q73" i="10"/>
  <c r="R73" i="10" s="1"/>
  <c r="M73" i="10"/>
  <c r="U71" i="10"/>
  <c r="Q71" i="10"/>
  <c r="R71" i="10" s="1"/>
  <c r="M71" i="10"/>
  <c r="N71" i="10" s="1"/>
  <c r="U70" i="10"/>
  <c r="V70" i="10" s="1"/>
  <c r="Q70" i="10"/>
  <c r="M70" i="10"/>
  <c r="N70" i="10" s="1"/>
  <c r="U69" i="10"/>
  <c r="V69" i="10" s="1"/>
  <c r="Q69" i="10"/>
  <c r="M69" i="10"/>
  <c r="U85" i="9"/>
  <c r="Q85" i="9"/>
  <c r="M85" i="9"/>
  <c r="U84" i="9"/>
  <c r="V84" i="9" s="1"/>
  <c r="Q84" i="9"/>
  <c r="M84" i="9"/>
  <c r="N84" i="9" s="1"/>
  <c r="U83" i="9"/>
  <c r="Q83" i="9"/>
  <c r="M83" i="9"/>
  <c r="U81" i="9"/>
  <c r="Q81" i="9"/>
  <c r="M81" i="9"/>
  <c r="U80" i="9"/>
  <c r="Q80" i="9"/>
  <c r="R80" i="9" s="1"/>
  <c r="M80" i="9"/>
  <c r="U79" i="9"/>
  <c r="Q79" i="9"/>
  <c r="M79" i="9"/>
  <c r="N79" i="9" s="1"/>
  <c r="U77" i="9"/>
  <c r="Q77" i="9"/>
  <c r="M77" i="9"/>
  <c r="U76" i="9"/>
  <c r="V76" i="9" s="1"/>
  <c r="Q76" i="9"/>
  <c r="M76" i="9"/>
  <c r="N76" i="9" s="1"/>
  <c r="U75" i="9"/>
  <c r="Q75" i="9"/>
  <c r="R75" i="9" s="1"/>
  <c r="M75" i="9"/>
  <c r="U73" i="9"/>
  <c r="Q73" i="9"/>
  <c r="M73" i="9"/>
  <c r="U72" i="9"/>
  <c r="Q72" i="9"/>
  <c r="R72" i="9" s="1"/>
  <c r="M72" i="9"/>
  <c r="U71" i="9"/>
  <c r="V71" i="9" s="1"/>
  <c r="Q71" i="9"/>
  <c r="M71" i="9"/>
  <c r="U69" i="9"/>
  <c r="Q69" i="9"/>
  <c r="M69" i="9"/>
  <c r="U68" i="9"/>
  <c r="V68" i="9" s="1"/>
  <c r="Q68" i="9"/>
  <c r="M68" i="9"/>
  <c r="N68" i="9" s="1"/>
  <c r="U67" i="9"/>
  <c r="Q67" i="9"/>
  <c r="M67" i="9"/>
  <c r="U65" i="9"/>
  <c r="V65" i="9" s="1"/>
  <c r="Q65" i="9"/>
  <c r="M65" i="9"/>
  <c r="N65" i="9" s="1"/>
  <c r="U64" i="9"/>
  <c r="R64" i="9"/>
  <c r="Q64" i="9"/>
  <c r="N64" i="9"/>
  <c r="M64" i="9"/>
  <c r="V63" i="9"/>
  <c r="U63" i="9"/>
  <c r="R63" i="9"/>
  <c r="Q63" i="9"/>
  <c r="N63" i="9"/>
  <c r="M63" i="9"/>
  <c r="V54" i="9"/>
  <c r="U54" i="9"/>
  <c r="R54" i="9"/>
  <c r="Q54" i="9"/>
  <c r="N54" i="9"/>
  <c r="M54" i="9"/>
  <c r="V53" i="9"/>
  <c r="U53" i="9"/>
  <c r="R53" i="9"/>
  <c r="Q53" i="9"/>
  <c r="N53" i="9"/>
  <c r="M53" i="9"/>
  <c r="V52" i="9"/>
  <c r="U52" i="9"/>
  <c r="R52" i="9"/>
  <c r="Q52" i="9"/>
  <c r="N52" i="9"/>
  <c r="M52" i="9"/>
  <c r="V50" i="9"/>
  <c r="U50" i="9"/>
  <c r="R50" i="9"/>
  <c r="Q50" i="9"/>
  <c r="N50" i="9"/>
  <c r="M50" i="9"/>
  <c r="V49" i="9"/>
  <c r="U49" i="9"/>
  <c r="R49" i="9"/>
  <c r="Q49" i="9"/>
  <c r="N49" i="9"/>
  <c r="M49" i="9"/>
  <c r="V48" i="9"/>
  <c r="U48" i="9"/>
  <c r="R48" i="9"/>
  <c r="Q48" i="9"/>
  <c r="N48" i="9"/>
  <c r="M48" i="9"/>
  <c r="V46" i="9"/>
  <c r="U46" i="9"/>
  <c r="R46" i="9"/>
  <c r="Q46" i="9"/>
  <c r="N46" i="9"/>
  <c r="M46" i="9"/>
  <c r="V45" i="9"/>
  <c r="U45" i="9"/>
  <c r="R45" i="9"/>
  <c r="Q45" i="9"/>
  <c r="N45" i="9"/>
  <c r="M45" i="9"/>
  <c r="V44" i="9"/>
  <c r="U44" i="9"/>
  <c r="R44" i="9"/>
  <c r="Q44" i="9"/>
  <c r="N44" i="9"/>
  <c r="M44" i="9"/>
  <c r="V42" i="9"/>
  <c r="U42" i="9"/>
  <c r="R42" i="9"/>
  <c r="Q42" i="9"/>
  <c r="N42" i="9"/>
  <c r="M42" i="9"/>
  <c r="V41" i="9"/>
  <c r="U41" i="9"/>
  <c r="R41" i="9"/>
  <c r="Q41" i="9"/>
  <c r="N41" i="9"/>
  <c r="M41" i="9"/>
  <c r="V40" i="9"/>
  <c r="U40" i="9"/>
  <c r="R40" i="9"/>
  <c r="Q40" i="9"/>
  <c r="N40" i="9"/>
  <c r="M40" i="9"/>
  <c r="V38" i="9"/>
  <c r="U38" i="9"/>
  <c r="R38" i="9"/>
  <c r="Q38" i="9"/>
  <c r="N38" i="9"/>
  <c r="M38" i="9"/>
  <c r="V37" i="9"/>
  <c r="U37" i="9"/>
  <c r="R37" i="9"/>
  <c r="Q37" i="9"/>
  <c r="N37" i="9"/>
  <c r="M37" i="9"/>
  <c r="V36" i="9"/>
  <c r="U36" i="9"/>
  <c r="R36" i="9"/>
  <c r="Q36" i="9"/>
  <c r="N36" i="9"/>
  <c r="M36" i="9"/>
  <c r="V34" i="9"/>
  <c r="U34" i="9"/>
  <c r="R34" i="9"/>
  <c r="Q34" i="9"/>
  <c r="N34" i="9"/>
  <c r="M34" i="9"/>
  <c r="V33" i="9"/>
  <c r="U33" i="9"/>
  <c r="R33" i="9"/>
  <c r="Q33" i="9"/>
  <c r="N33" i="9"/>
  <c r="M33" i="9"/>
  <c r="V32" i="9"/>
  <c r="U32" i="9"/>
  <c r="R32" i="9"/>
  <c r="Q32" i="9"/>
  <c r="N32" i="9"/>
  <c r="M32" i="9"/>
  <c r="U125" i="8"/>
  <c r="Q125" i="8"/>
  <c r="M125" i="8"/>
  <c r="U124" i="8"/>
  <c r="Q124" i="8"/>
  <c r="M124" i="8"/>
  <c r="U123" i="8"/>
  <c r="Q123" i="8"/>
  <c r="M123" i="8"/>
  <c r="U121" i="8"/>
  <c r="Q121" i="8"/>
  <c r="M121" i="8"/>
  <c r="U120" i="8"/>
  <c r="Q120" i="8"/>
  <c r="M120" i="8"/>
  <c r="U119" i="8"/>
  <c r="Q119" i="8"/>
  <c r="M119" i="8"/>
  <c r="U117" i="8"/>
  <c r="Q117" i="8"/>
  <c r="M117" i="8"/>
  <c r="U116" i="8"/>
  <c r="Q116" i="8"/>
  <c r="M116" i="8"/>
  <c r="U115" i="8"/>
  <c r="Q115" i="8"/>
  <c r="M115" i="8"/>
  <c r="U113" i="8"/>
  <c r="Q113" i="8"/>
  <c r="M113" i="8"/>
  <c r="U112" i="8"/>
  <c r="Q112" i="8"/>
  <c r="M112" i="8"/>
  <c r="U111" i="8"/>
  <c r="Q111" i="8"/>
  <c r="M111" i="8"/>
  <c r="U109" i="8"/>
  <c r="Q109" i="8"/>
  <c r="M109" i="8"/>
  <c r="U108" i="8"/>
  <c r="Q108" i="8"/>
  <c r="M108" i="8"/>
  <c r="U107" i="8"/>
  <c r="Q107" i="8"/>
  <c r="M107" i="8"/>
  <c r="U105" i="8"/>
  <c r="Q105" i="8"/>
  <c r="M105" i="8"/>
  <c r="U104" i="8"/>
  <c r="Q104" i="8"/>
  <c r="M104" i="8"/>
  <c r="U103" i="8"/>
  <c r="Q103" i="8"/>
  <c r="M103" i="8"/>
  <c r="U101" i="8"/>
  <c r="Q101" i="8"/>
  <c r="M101" i="8"/>
  <c r="U100" i="8"/>
  <c r="Q100" i="8"/>
  <c r="M100" i="8"/>
  <c r="U99" i="8"/>
  <c r="Q99" i="8"/>
  <c r="M99" i="8"/>
  <c r="U97" i="8"/>
  <c r="Q97" i="8"/>
  <c r="M97" i="8"/>
  <c r="U96" i="8"/>
  <c r="Q96" i="8"/>
  <c r="M96" i="8"/>
  <c r="U95" i="8"/>
  <c r="Q95" i="8"/>
  <c r="M95" i="8"/>
  <c r="U93" i="8"/>
  <c r="Q93" i="8"/>
  <c r="M93" i="8"/>
  <c r="U92" i="8"/>
  <c r="Q92" i="8"/>
  <c r="M92" i="8"/>
  <c r="U91" i="8"/>
  <c r="Q91" i="8"/>
  <c r="M91" i="8"/>
  <c r="U89" i="8"/>
  <c r="Q89" i="8"/>
  <c r="M89" i="8"/>
  <c r="U88" i="8"/>
  <c r="Q88" i="8"/>
  <c r="M88" i="8"/>
  <c r="U87" i="8"/>
  <c r="Q87" i="8"/>
  <c r="M87" i="8"/>
  <c r="U82" i="8"/>
  <c r="U81" i="8"/>
  <c r="U80" i="8"/>
  <c r="Q80" i="8"/>
  <c r="U69" i="8"/>
  <c r="U70" i="8"/>
  <c r="U68" i="8"/>
  <c r="Q68" i="8"/>
  <c r="U65" i="8"/>
  <c r="U66" i="8"/>
  <c r="U77" i="8"/>
  <c r="U78" i="8"/>
  <c r="U73" i="8"/>
  <c r="U74" i="8"/>
  <c r="U72" i="8"/>
  <c r="Q72" i="8"/>
  <c r="U76" i="8"/>
  <c r="Q76" i="8"/>
  <c r="U64" i="8"/>
  <c r="Q64" i="8"/>
  <c r="Q81" i="8"/>
  <c r="Q82" i="8"/>
  <c r="M80" i="8"/>
  <c r="M81" i="8"/>
  <c r="M82" i="8"/>
  <c r="M76" i="8"/>
  <c r="Q77" i="8"/>
  <c r="Q78" i="8"/>
  <c r="Q74" i="8"/>
  <c r="Q73" i="8"/>
  <c r="Q69" i="8"/>
  <c r="Q70" i="8"/>
  <c r="Q65" i="8"/>
  <c r="Q66" i="8"/>
  <c r="Q60" i="8"/>
  <c r="M77" i="8"/>
  <c r="M78" i="8"/>
  <c r="M74" i="8"/>
  <c r="M73" i="8"/>
  <c r="M69" i="8"/>
  <c r="M70" i="8"/>
  <c r="M65" i="8"/>
  <c r="M66" i="8"/>
  <c r="N66" i="8" s="1"/>
  <c r="M72" i="8"/>
  <c r="M68" i="8"/>
  <c r="M64" i="8"/>
  <c r="M60" i="8"/>
  <c r="U62" i="8"/>
  <c r="Q62" i="8"/>
  <c r="M62" i="8"/>
  <c r="U61" i="8"/>
  <c r="Q61" i="8"/>
  <c r="M61" i="8"/>
  <c r="N60" i="8" s="1"/>
  <c r="U60" i="8"/>
  <c r="U58" i="8"/>
  <c r="Q58" i="8"/>
  <c r="M58" i="8"/>
  <c r="U57" i="8"/>
  <c r="Q57" i="8"/>
  <c r="M57" i="8"/>
  <c r="U56" i="8"/>
  <c r="Q56" i="8"/>
  <c r="M56" i="8"/>
  <c r="U54" i="8"/>
  <c r="Q54" i="8"/>
  <c r="M54" i="8"/>
  <c r="U53" i="8"/>
  <c r="Q53" i="8"/>
  <c r="M53" i="8"/>
  <c r="U52" i="8"/>
  <c r="Q52" i="8"/>
  <c r="M52" i="8"/>
  <c r="U50" i="8"/>
  <c r="Q50" i="8"/>
  <c r="M50" i="8"/>
  <c r="U49" i="8"/>
  <c r="Q49" i="8"/>
  <c r="M49" i="8"/>
  <c r="U48" i="8"/>
  <c r="Q48" i="8"/>
  <c r="M48" i="8"/>
  <c r="U46" i="8"/>
  <c r="Q46" i="8"/>
  <c r="M46" i="8"/>
  <c r="U45" i="8"/>
  <c r="Q45" i="8"/>
  <c r="M45" i="8"/>
  <c r="U44" i="8"/>
  <c r="Q44" i="8"/>
  <c r="M44" i="8"/>
  <c r="Q57" i="7"/>
  <c r="U57" i="7"/>
  <c r="Q58" i="7"/>
  <c r="U58" i="7"/>
  <c r="V58" i="7" s="1"/>
  <c r="Q59" i="7"/>
  <c r="R59" i="7" s="1"/>
  <c r="U59" i="7"/>
  <c r="Q61" i="7"/>
  <c r="U61" i="7"/>
  <c r="Q62" i="7"/>
  <c r="R62" i="7" s="1"/>
  <c r="U62" i="7"/>
  <c r="Q63" i="7"/>
  <c r="U63" i="7"/>
  <c r="V63" i="7" s="1"/>
  <c r="Q65" i="7"/>
  <c r="R65" i="7" s="1"/>
  <c r="U65" i="7"/>
  <c r="Q66" i="7"/>
  <c r="U66" i="7"/>
  <c r="V66" i="7" s="1"/>
  <c r="Q67" i="7"/>
  <c r="R67" i="7" s="1"/>
  <c r="U67" i="7"/>
  <c r="U75" i="7"/>
  <c r="Q75" i="7"/>
  <c r="M75" i="7"/>
  <c r="U74" i="7"/>
  <c r="Q74" i="7"/>
  <c r="M74" i="7"/>
  <c r="U73" i="7"/>
  <c r="V73" i="7" s="1"/>
  <c r="Q73" i="7"/>
  <c r="M73" i="7"/>
  <c r="U71" i="7"/>
  <c r="Q71" i="7"/>
  <c r="M71" i="7"/>
  <c r="U70" i="7"/>
  <c r="Q70" i="7"/>
  <c r="M70" i="7"/>
  <c r="N70" i="7" s="1"/>
  <c r="U69" i="7"/>
  <c r="Q69" i="7"/>
  <c r="M69" i="7"/>
  <c r="M67" i="7"/>
  <c r="M66" i="7"/>
  <c r="M65" i="7"/>
  <c r="M63" i="7"/>
  <c r="M62" i="7"/>
  <c r="N62" i="7" s="1"/>
  <c r="M61" i="7"/>
  <c r="M59" i="7"/>
  <c r="M58" i="7"/>
  <c r="M57" i="7"/>
  <c r="N57" i="7" s="1"/>
  <c r="U45" i="7"/>
  <c r="U46" i="7"/>
  <c r="U47" i="7"/>
  <c r="V47" i="7" s="1"/>
  <c r="Q47" i="7"/>
  <c r="R47" i="7" s="1"/>
  <c r="Q45" i="7"/>
  <c r="Q46" i="7"/>
  <c r="M47" i="7"/>
  <c r="M46" i="7"/>
  <c r="M45" i="7"/>
  <c r="N46" i="7" s="1"/>
  <c r="U64" i="6"/>
  <c r="U65" i="6"/>
  <c r="U60" i="6"/>
  <c r="U61" i="6"/>
  <c r="U56" i="6"/>
  <c r="U57" i="6"/>
  <c r="U52" i="6"/>
  <c r="U53" i="6"/>
  <c r="U55" i="6"/>
  <c r="U51" i="6"/>
  <c r="Q51" i="6"/>
  <c r="Q55" i="6"/>
  <c r="U59" i="6"/>
  <c r="Q59" i="6"/>
  <c r="U63" i="6"/>
  <c r="Q63" i="6"/>
  <c r="Q64" i="6"/>
  <c r="Q65" i="6"/>
  <c r="Q60" i="6"/>
  <c r="Q61" i="6"/>
  <c r="Q56" i="6"/>
  <c r="Q57" i="6"/>
  <c r="Q52" i="6"/>
  <c r="Q53" i="6"/>
  <c r="M51" i="6"/>
  <c r="M64" i="6"/>
  <c r="M65" i="6"/>
  <c r="M60" i="6"/>
  <c r="M61" i="6"/>
  <c r="M56" i="6"/>
  <c r="M57" i="6"/>
  <c r="M59" i="6"/>
  <c r="M63" i="6"/>
  <c r="M55" i="6"/>
  <c r="M52" i="6"/>
  <c r="M53" i="6"/>
  <c r="U27" i="6"/>
  <c r="U28" i="6"/>
  <c r="U39" i="6"/>
  <c r="U40" i="6"/>
  <c r="U35" i="6"/>
  <c r="V36" i="6" s="1"/>
  <c r="U36" i="6"/>
  <c r="U31" i="6"/>
  <c r="U32" i="6"/>
  <c r="U30" i="6"/>
  <c r="U34" i="6"/>
  <c r="U38" i="6"/>
  <c r="U26" i="6"/>
  <c r="Q40" i="6"/>
  <c r="Q39" i="6"/>
  <c r="Q35" i="6"/>
  <c r="Q36" i="6"/>
  <c r="R35" i="6" s="1"/>
  <c r="Q31" i="6"/>
  <c r="Q32" i="6"/>
  <c r="Q27" i="6"/>
  <c r="Q28" i="6"/>
  <c r="Q38" i="6"/>
  <c r="R38" i="6" s="1"/>
  <c r="Q34" i="6"/>
  <c r="Q30" i="6"/>
  <c r="Q26" i="6"/>
  <c r="M38" i="6"/>
  <c r="M35" i="6"/>
  <c r="M36" i="6"/>
  <c r="M31" i="6"/>
  <c r="M32" i="6"/>
  <c r="M39" i="6"/>
  <c r="M40" i="6"/>
  <c r="M34" i="6"/>
  <c r="M30" i="6"/>
  <c r="M27" i="6"/>
  <c r="M28" i="6"/>
  <c r="M26" i="6"/>
  <c r="V46" i="8" l="1"/>
  <c r="R50" i="8"/>
  <c r="N54" i="8"/>
  <c r="V81" i="8"/>
  <c r="V48" i="8"/>
  <c r="R52" i="8"/>
  <c r="N56" i="8"/>
  <c r="N69" i="8"/>
  <c r="N77" i="8"/>
  <c r="V68" i="8"/>
  <c r="V82" i="8"/>
  <c r="N44" i="8"/>
  <c r="V52" i="8"/>
  <c r="V57" i="8"/>
  <c r="V61" i="8"/>
  <c r="N73" i="8"/>
  <c r="R69" i="8"/>
  <c r="R66" i="8"/>
  <c r="R72" i="8"/>
  <c r="V70" i="8"/>
  <c r="R45" i="8"/>
  <c r="N49" i="8"/>
  <c r="R56" i="8"/>
  <c r="R76" i="8"/>
  <c r="R65" i="8"/>
  <c r="R74" i="8"/>
  <c r="N81" i="8"/>
  <c r="R81" i="8"/>
  <c r="V76" i="8"/>
  <c r="V73" i="8"/>
  <c r="V65" i="8"/>
  <c r="V87" i="8"/>
  <c r="R91" i="8"/>
  <c r="N95" i="8"/>
  <c r="V103" i="8"/>
  <c r="R107" i="8"/>
  <c r="N111" i="8"/>
  <c r="R36" i="10"/>
  <c r="R35" i="10"/>
  <c r="R45" i="7"/>
  <c r="V61" i="7"/>
  <c r="N88" i="8"/>
  <c r="N87" i="8"/>
  <c r="R87" i="8"/>
  <c r="R88" i="8"/>
  <c r="V46" i="7"/>
  <c r="N65" i="7"/>
  <c r="R69" i="7"/>
  <c r="V70" i="7"/>
  <c r="N69" i="10"/>
  <c r="R70" i="10"/>
  <c r="V71" i="10"/>
  <c r="N74" i="10"/>
  <c r="R75" i="10"/>
  <c r="V77" i="10"/>
  <c r="N79" i="10"/>
  <c r="R81" i="10"/>
  <c r="V82" i="10"/>
  <c r="N85" i="10"/>
  <c r="R86" i="10"/>
  <c r="V87" i="10"/>
  <c r="N90" i="10"/>
  <c r="V93" i="10"/>
  <c r="N39" i="6"/>
  <c r="R46" i="7"/>
  <c r="R69" i="10"/>
  <c r="N73" i="10"/>
  <c r="V75" i="10"/>
  <c r="R79" i="10"/>
  <c r="V81" i="10"/>
  <c r="N83" i="10"/>
  <c r="R85" i="10"/>
  <c r="N89" i="10"/>
  <c r="V91" i="10"/>
  <c r="R95" i="10"/>
  <c r="N73" i="7"/>
  <c r="R74" i="7"/>
  <c r="R66" i="7"/>
  <c r="R63" i="7"/>
  <c r="R61" i="7"/>
  <c r="R58" i="7"/>
  <c r="R44" i="8"/>
  <c r="V45" i="8"/>
  <c r="N48" i="8"/>
  <c r="R49" i="8"/>
  <c r="V50" i="8"/>
  <c r="N53" i="8"/>
  <c r="R54" i="8"/>
  <c r="V56" i="8"/>
  <c r="N58" i="8"/>
  <c r="V60" i="8"/>
  <c r="N62" i="8"/>
  <c r="N64" i="8"/>
  <c r="N65" i="8"/>
  <c r="N74" i="8"/>
  <c r="N82" i="8"/>
  <c r="V78" i="8"/>
  <c r="V89" i="8"/>
  <c r="N92" i="8"/>
  <c r="V95" i="8"/>
  <c r="R99" i="8"/>
  <c r="V100" i="8"/>
  <c r="N103" i="8"/>
  <c r="R104" i="8"/>
  <c r="N108" i="8"/>
  <c r="V111" i="8"/>
  <c r="R115" i="8"/>
  <c r="V116" i="8"/>
  <c r="N119" i="8"/>
  <c r="R120" i="8"/>
  <c r="N124" i="8"/>
  <c r="V36" i="10"/>
  <c r="N39" i="10"/>
  <c r="R40" i="10"/>
  <c r="V41" i="10"/>
  <c r="N44" i="10"/>
  <c r="R45" i="10"/>
  <c r="V47" i="10"/>
  <c r="N49" i="10"/>
  <c r="R51" i="10"/>
  <c r="V52" i="10"/>
  <c r="N55" i="10"/>
  <c r="R56" i="10"/>
  <c r="N60" i="10"/>
  <c r="V67" i="7"/>
  <c r="V65" i="7"/>
  <c r="V62" i="7"/>
  <c r="V59" i="7"/>
  <c r="V57" i="7"/>
  <c r="V44" i="8"/>
  <c r="N46" i="8"/>
  <c r="R48" i="8"/>
  <c r="V49" i="8"/>
  <c r="N52" i="8"/>
  <c r="R53" i="8"/>
  <c r="V54" i="8"/>
  <c r="N57" i="8"/>
  <c r="R58" i="8"/>
  <c r="N61" i="8"/>
  <c r="R62" i="8"/>
  <c r="N68" i="8"/>
  <c r="N70" i="8"/>
  <c r="N78" i="8"/>
  <c r="V64" i="8"/>
  <c r="V72" i="8"/>
  <c r="V77" i="8"/>
  <c r="V69" i="8"/>
  <c r="R67" i="9"/>
  <c r="N71" i="9"/>
  <c r="V79" i="9"/>
  <c r="R83" i="9"/>
  <c r="V35" i="10"/>
  <c r="N37" i="10"/>
  <c r="R39" i="10"/>
  <c r="N43" i="10"/>
  <c r="V45" i="10"/>
  <c r="R49" i="10"/>
  <c r="V51" i="10"/>
  <c r="N53" i="10"/>
  <c r="R55" i="10"/>
  <c r="N59" i="10"/>
  <c r="V61" i="10"/>
  <c r="R57" i="7"/>
  <c r="N45" i="8"/>
  <c r="R46" i="8"/>
  <c r="N50" i="8"/>
  <c r="V53" i="8"/>
  <c r="R57" i="8"/>
  <c r="V58" i="8"/>
  <c r="R61" i="8"/>
  <c r="V62" i="8"/>
  <c r="N72" i="8"/>
  <c r="R70" i="8"/>
  <c r="R78" i="8"/>
  <c r="R82" i="8"/>
  <c r="V74" i="8"/>
  <c r="V66" i="8"/>
  <c r="N89" i="8"/>
  <c r="V92" i="8"/>
  <c r="R96" i="8"/>
  <c r="N100" i="8"/>
  <c r="V108" i="8"/>
  <c r="R112" i="8"/>
  <c r="N116" i="8"/>
  <c r="V119" i="8"/>
  <c r="R123" i="8"/>
  <c r="V124" i="8"/>
  <c r="N36" i="10"/>
  <c r="R37" i="10"/>
  <c r="V39" i="10"/>
  <c r="N41" i="10"/>
  <c r="R43" i="10"/>
  <c r="V44" i="10"/>
  <c r="N47" i="10"/>
  <c r="R48" i="10"/>
  <c r="V49" i="10"/>
  <c r="N52" i="10"/>
  <c r="R53" i="10"/>
  <c r="V55" i="10"/>
  <c r="N57" i="10"/>
  <c r="R59" i="10"/>
  <c r="V60" i="10"/>
  <c r="V35" i="6"/>
  <c r="R27" i="6"/>
  <c r="R30" i="6"/>
  <c r="R39" i="6"/>
  <c r="V27" i="6"/>
  <c r="V34" i="6"/>
  <c r="V31" i="6"/>
  <c r="N59" i="6"/>
  <c r="R61" i="6"/>
  <c r="R65" i="6"/>
  <c r="V51" i="6"/>
  <c r="R28" i="6"/>
  <c r="V28" i="6"/>
  <c r="R32" i="6"/>
  <c r="R31" i="6"/>
  <c r="V30" i="6"/>
  <c r="N28" i="6"/>
  <c r="N32" i="6"/>
  <c r="N52" i="6"/>
  <c r="N63" i="6"/>
  <c r="N57" i="6"/>
  <c r="N61" i="6"/>
  <c r="R52" i="6"/>
  <c r="R56" i="6"/>
  <c r="R60" i="6"/>
  <c r="V63" i="6"/>
  <c r="V59" i="6"/>
  <c r="V55" i="6"/>
  <c r="N47" i="7"/>
  <c r="N59" i="7"/>
  <c r="N67" i="7"/>
  <c r="R71" i="7"/>
  <c r="N75" i="7"/>
  <c r="V75" i="7"/>
  <c r="V45" i="7"/>
  <c r="N58" i="7"/>
  <c r="N61" i="7"/>
  <c r="N63" i="7"/>
  <c r="N66" i="7"/>
  <c r="N69" i="7"/>
  <c r="V69" i="7"/>
  <c r="R70" i="7"/>
  <c r="N71" i="7"/>
  <c r="V71" i="7"/>
  <c r="R73" i="7"/>
  <c r="N74" i="7"/>
  <c r="V74" i="7"/>
  <c r="R75" i="7"/>
  <c r="R60" i="8"/>
  <c r="N76" i="8"/>
  <c r="R64" i="8"/>
  <c r="R73" i="8"/>
  <c r="R68" i="8"/>
  <c r="R77" i="8"/>
  <c r="N35" i="6"/>
  <c r="R40" i="6"/>
  <c r="N65" i="6"/>
  <c r="N51" i="6"/>
  <c r="R64" i="6"/>
  <c r="R51" i="6"/>
  <c r="V52" i="6"/>
  <c r="V56" i="6"/>
  <c r="V60" i="6"/>
  <c r="V64" i="6"/>
  <c r="N26" i="6"/>
  <c r="N27" i="6"/>
  <c r="V32" i="6"/>
  <c r="N53" i="6"/>
  <c r="N55" i="6"/>
  <c r="N56" i="6"/>
  <c r="N60" i="6"/>
  <c r="N64" i="6"/>
  <c r="R53" i="6"/>
  <c r="R57" i="6"/>
  <c r="R63" i="6"/>
  <c r="R59" i="6"/>
  <c r="R55" i="6"/>
  <c r="V53" i="6"/>
  <c r="V57" i="6"/>
  <c r="V61" i="6"/>
  <c r="V65" i="6"/>
  <c r="R26" i="6"/>
  <c r="R34" i="6"/>
  <c r="N40" i="6"/>
  <c r="N31" i="6"/>
  <c r="N36" i="6"/>
  <c r="V40" i="6"/>
  <c r="V26" i="6"/>
  <c r="R69" i="9"/>
  <c r="N73" i="9"/>
  <c r="V73" i="9"/>
  <c r="R77" i="9"/>
  <c r="N81" i="9"/>
  <c r="V81" i="9"/>
  <c r="R85" i="9"/>
  <c r="V64" i="9"/>
  <c r="R65" i="9"/>
  <c r="N67" i="9"/>
  <c r="V67" i="9"/>
  <c r="R68" i="9"/>
  <c r="N69" i="9"/>
  <c r="V69" i="9"/>
  <c r="R71" i="9"/>
  <c r="N72" i="9"/>
  <c r="V72" i="9"/>
  <c r="R73" i="9"/>
  <c r="N75" i="9"/>
  <c r="V75" i="9"/>
  <c r="R76" i="9"/>
  <c r="N77" i="9"/>
  <c r="V77" i="9"/>
  <c r="R79" i="9"/>
  <c r="N80" i="9"/>
  <c r="V80" i="9"/>
  <c r="R81" i="9"/>
  <c r="N83" i="9"/>
  <c r="V83" i="9"/>
  <c r="R84" i="9"/>
  <c r="N85" i="9"/>
  <c r="V85" i="9"/>
  <c r="R93" i="8"/>
  <c r="N97" i="8"/>
  <c r="V97" i="8"/>
  <c r="R101" i="8"/>
  <c r="N105" i="8"/>
  <c r="V105" i="8"/>
  <c r="R109" i="8"/>
  <c r="N113" i="8"/>
  <c r="V113" i="8"/>
  <c r="R117" i="8"/>
  <c r="N121" i="8"/>
  <c r="V121" i="8"/>
  <c r="R125" i="8"/>
  <c r="V88" i="8"/>
  <c r="R89" i="8"/>
  <c r="N91" i="8"/>
  <c r="V91" i="8"/>
  <c r="R92" i="8"/>
  <c r="N93" i="8"/>
  <c r="V93" i="8"/>
  <c r="R95" i="8"/>
  <c r="N96" i="8"/>
  <c r="V96" i="8"/>
  <c r="R97" i="8"/>
  <c r="N99" i="8"/>
  <c r="V99" i="8"/>
  <c r="R100" i="8"/>
  <c r="N101" i="8"/>
  <c r="V101" i="8"/>
  <c r="R103" i="8"/>
  <c r="N104" i="8"/>
  <c r="V104" i="8"/>
  <c r="R105" i="8"/>
  <c r="N107" i="8"/>
  <c r="V107" i="8"/>
  <c r="R108" i="8"/>
  <c r="N109" i="8"/>
  <c r="V109" i="8"/>
  <c r="R111" i="8"/>
  <c r="N112" i="8"/>
  <c r="V112" i="8"/>
  <c r="R113" i="8"/>
  <c r="N115" i="8"/>
  <c r="V115" i="8"/>
  <c r="R116" i="8"/>
  <c r="N117" i="8"/>
  <c r="V117" i="8"/>
  <c r="R119" i="8"/>
  <c r="N120" i="8"/>
  <c r="V120" i="8"/>
  <c r="R121" i="8"/>
  <c r="N123" i="8"/>
  <c r="V123" i="8"/>
  <c r="R124" i="8"/>
  <c r="N125" i="8"/>
  <c r="V125" i="8"/>
  <c r="V80" i="8"/>
  <c r="R80" i="8"/>
  <c r="N80" i="8"/>
  <c r="N45" i="7"/>
  <c r="V39" i="6"/>
  <c r="V38" i="6"/>
  <c r="R36" i="6"/>
  <c r="N34" i="6"/>
  <c r="N30" i="6"/>
  <c r="N38" i="6"/>
</calcChain>
</file>

<file path=xl/sharedStrings.xml><?xml version="1.0" encoding="utf-8"?>
<sst xmlns="http://schemas.openxmlformats.org/spreadsheetml/2006/main" count="4622" uniqueCount="442">
  <si>
    <t>contract_ER(1)</t>
  </si>
  <si>
    <t>&lt;-</t>
  </si>
  <si>
    <t>contract_ER(2)</t>
  </si>
  <si>
    <t>contract_ER(3)</t>
  </si>
  <si>
    <t>cluster(1)</t>
  </si>
  <si>
    <t>cluster(2)</t>
  </si>
  <si>
    <t>cluster(3)</t>
  </si>
  <si>
    <t>age_group(1)</t>
  </si>
  <si>
    <t>age_group(2)</t>
  </si>
  <si>
    <t>age_group(1) cluster(1)</t>
  </si>
  <si>
    <t>age_group(1) cluster(2)</t>
  </si>
  <si>
    <t>age_group(1) cluster(3)</t>
  </si>
  <si>
    <t>age_group(2) cluster(1)</t>
  </si>
  <si>
    <t>age_group(2) cluster(2)</t>
  </si>
  <si>
    <t>age_group(2) cluster(3)</t>
  </si>
  <si>
    <t>P(Y1=1|X=1,Z=1)</t>
  </si>
  <si>
    <t>P(Y1=3|X=1,Z=1)</t>
  </si>
  <si>
    <t>P(Y1=2|X=1,Z=1)</t>
  </si>
  <si>
    <t>P(Y1=1|X=1,Z=2)</t>
  </si>
  <si>
    <t>P(Y1=2|X=1,Z=2)</t>
  </si>
  <si>
    <t>P(Y1=3|X=1,Z=2)</t>
  </si>
  <si>
    <t>gender(1)</t>
  </si>
  <si>
    <t>gender(2)</t>
  </si>
  <si>
    <t>P(Y1=1|X=2,Z=1)</t>
  </si>
  <si>
    <t>P(Y1=2|X=2,Z=1)</t>
  </si>
  <si>
    <t>P(Y1=3|X=2,Z=1)</t>
  </si>
  <si>
    <t>P(Y1=1|X=2,Z=2)</t>
  </si>
  <si>
    <t>P(Y1=2|X=2,Z=2)</t>
  </si>
  <si>
    <t>P(Y1=3|X=2,Z=2)</t>
  </si>
  <si>
    <t>P(Y1=1|X=3,Z=1)</t>
  </si>
  <si>
    <t>P(Y1=3|X=3,Z=1)</t>
  </si>
  <si>
    <t>P(Y1=2|X=3,Z=1)</t>
  </si>
  <si>
    <t>P(Y1=1|X=3,Z=2)</t>
  </si>
  <si>
    <t>P(Y1=2|X=3,Z=2)</t>
  </si>
  <si>
    <t>P(Y1=3|X=3,Z=2)</t>
  </si>
  <si>
    <t>Regression Parameters</t>
  </si>
  <si>
    <t>term</t>
  </si>
  <si>
    <t>coef</t>
  </si>
  <si>
    <t>Wald(0)</t>
  </si>
  <si>
    <t>df</t>
  </si>
  <si>
    <t>p-value</t>
  </si>
  <si>
    <t>contract_LFS(1)</t>
  </si>
  <si>
    <t>contract_LFS(2)</t>
  </si>
  <si>
    <t>contract_LFS(3)</t>
  </si>
  <si>
    <t>s.e.</t>
  </si>
  <si>
    <t>z-value</t>
  </si>
  <si>
    <t>.</t>
  </si>
  <si>
    <t>P(Y2=1|X=1,Z=1)</t>
  </si>
  <si>
    <t>company_size(1)</t>
  </si>
  <si>
    <t>company_size(2)</t>
  </si>
  <si>
    <t>company_size(3)</t>
  </si>
  <si>
    <t>company_size(4)</t>
  </si>
  <si>
    <t>P(Y1=1|X=1,Z=3)</t>
  </si>
  <si>
    <t>P(Y1=1|X=2,Z=3)</t>
  </si>
  <si>
    <t>P(Y1=1|X=3,Z=3)</t>
  </si>
  <si>
    <t>P(Y1=2|X=1,Z=3)</t>
  </si>
  <si>
    <t>P(Y1=2|X=2,Z=3)</t>
  </si>
  <si>
    <t>P(Y1=2|X=3,Z=3)</t>
  </si>
  <si>
    <t>P(Y1=3|X=1,Z=3)</t>
  </si>
  <si>
    <t>P(Y1=3|X=2,Z=3)</t>
  </si>
  <si>
    <t>P(Y1=3|X=3,Z=3)</t>
  </si>
  <si>
    <t>P(Y1=1|X=1,Z=4)</t>
  </si>
  <si>
    <t>P(Y1=1|X=2,Z=4)</t>
  </si>
  <si>
    <t>P(Y1=1|X=3,Z=4)</t>
  </si>
  <si>
    <t>P(Y1=2|X=1,Z=4)</t>
  </si>
  <si>
    <t>P(Y1=2|X=2,Z=4)</t>
  </si>
  <si>
    <t>P(Y1=2|X=3,Z=4)</t>
  </si>
  <si>
    <t>P(Y1=3|X=1,Z=4)</t>
  </si>
  <si>
    <t>P(Y1=3|X=2,Z=4)</t>
  </si>
  <si>
    <t>P(Y1=3|X=3,Z=4)</t>
  </si>
  <si>
    <t>cluster</t>
  </si>
  <si>
    <t>Overall</t>
  </si>
  <si>
    <t>Size</t>
  </si>
  <si>
    <t>contract_ER</t>
  </si>
  <si>
    <t>Vast</t>
  </si>
  <si>
    <t>Flex</t>
  </si>
  <si>
    <t>n.v.t.</t>
  </si>
  <si>
    <t>contract_LFS</t>
  </si>
  <si>
    <t>P(Y2=2|X=1,Z=1)</t>
  </si>
  <si>
    <t>P(Y2=3|X=1,Z=1)</t>
  </si>
  <si>
    <t>P(Y2=1|X=1,Z=2)</t>
  </si>
  <si>
    <t>P(Y2=2|X=1,Z=2)</t>
  </si>
  <si>
    <t>P(Y2=3|X=1,Z=2)</t>
  </si>
  <si>
    <t>P(Y2=1|X=1,Z=3)</t>
  </si>
  <si>
    <t>P(Y2=2|X=1,Z=3)</t>
  </si>
  <si>
    <t>P(Y2=3|X=1,Z=3)</t>
  </si>
  <si>
    <t>P(Y2=1|X=1,Z=4)</t>
  </si>
  <si>
    <t>P(Y2=2|X=1,Z=4)</t>
  </si>
  <si>
    <t>P(Y2=3|X=1,Z=4)</t>
  </si>
  <si>
    <t>P(Y2=1|X=2,Z=1)</t>
  </si>
  <si>
    <t>P(Y2=1|X=3,Z=1)</t>
  </si>
  <si>
    <t>P(Y2=2|X=2,Z=1)</t>
  </si>
  <si>
    <t>P(Y2=2|X=3,Z=1)</t>
  </si>
  <si>
    <t>P(Y2=3|X=2,Z=1)</t>
  </si>
  <si>
    <t>P(Y2=3|X=3,Z=1)</t>
  </si>
  <si>
    <t>P(Y2=1|X=2,Z=2)</t>
  </si>
  <si>
    <t>P(Y2=1|X=3,Z=2)</t>
  </si>
  <si>
    <t>P(Y2=2|X=2,Z=2)</t>
  </si>
  <si>
    <t>P(Y2=2|X=3,Z=2)</t>
  </si>
  <si>
    <t>P(Y2=3|X=2,Z=2)</t>
  </si>
  <si>
    <t>P(Y2=3|X=3,Z=2)</t>
  </si>
  <si>
    <t>P(Y2=1|X=2,Z=3)</t>
  </si>
  <si>
    <t>P(Y2=1|X=3,Z=3)</t>
  </si>
  <si>
    <t>P(Y2=2|X=2,Z=3)</t>
  </si>
  <si>
    <t>P(Y2=2|X=3,Z=3)</t>
  </si>
  <si>
    <t>P(Y2=3|X=2,Z=3)</t>
  </si>
  <si>
    <t>P(Y2=3|X=3,Z=3)</t>
  </si>
  <si>
    <t>P(Y2=1|X=2,Z=4)</t>
  </si>
  <si>
    <t>P(Y2=1|X=3,Z=4)</t>
  </si>
  <si>
    <t>P(Y2=2|X=2,Z=4)</t>
  </si>
  <si>
    <t>P(Y2=2|X=3,Z=4)</t>
  </si>
  <si>
    <t>P(Y2=3|X=2,Z=4)</t>
  </si>
  <si>
    <t>P(Y2=3|X=3,Z=4)</t>
  </si>
  <si>
    <t>work_hours(1)</t>
  </si>
  <si>
    <t>work_hours(2)</t>
  </si>
  <si>
    <t>work_hours(3)</t>
  </si>
  <si>
    <t>work_hours(4)</t>
  </si>
  <si>
    <t>work_hours(5)</t>
  </si>
  <si>
    <t>P(Y1=1|X=1,Z=5)</t>
  </si>
  <si>
    <t>P(Y1=2|X=1,Z=5)</t>
  </si>
  <si>
    <t>P(Y1=3|X=1,Z=5)</t>
  </si>
  <si>
    <t>P(Y1=1|X=2,Z=5)</t>
  </si>
  <si>
    <t>P(Y1=2|X=2,Z=5)</t>
  </si>
  <si>
    <t>P(Y1=3|X=2,Z=5)</t>
  </si>
  <si>
    <t>P(Y1=1|X=3,Z=5)</t>
  </si>
  <si>
    <t>P(Y1=2|X=3,Z=5)</t>
  </si>
  <si>
    <t>P(Y1=3|X=3,Z=5)</t>
  </si>
  <si>
    <t>P(Y2=3|X=1,Z=5)</t>
  </si>
  <si>
    <t>P(Y2=3|X=2,Z=5)</t>
  </si>
  <si>
    <t>P(Y2=3|X=3,Z=5)</t>
  </si>
  <si>
    <t>economic_activity(1)</t>
  </si>
  <si>
    <t>economic_activity(2)</t>
  </si>
  <si>
    <t>economic_activity(3)</t>
  </si>
  <si>
    <t>economic_activity(4)</t>
  </si>
  <si>
    <t>economic_activity(5)</t>
  </si>
  <si>
    <t>economic_activity(6)</t>
  </si>
  <si>
    <t>economic_activity(7)</t>
  </si>
  <si>
    <t>economic_activity(8)</t>
  </si>
  <si>
    <t>economic_activity(9)</t>
  </si>
  <si>
    <t>economic_activity(10)</t>
  </si>
  <si>
    <t>3.0e-552</t>
  </si>
  <si>
    <t>P(Y1=1|X=1,Z=6)</t>
  </si>
  <si>
    <t>P(Y1=2|X=1,Z=6)</t>
  </si>
  <si>
    <t>P(Y1=3|X=1,Z=6)</t>
  </si>
  <si>
    <t>P(Y1=1|X=1,Z=8)</t>
  </si>
  <si>
    <t>P(Y1=3|X=1,Z=8)</t>
  </si>
  <si>
    <t>P(Y1=2|X=1,Z=8)</t>
  </si>
  <si>
    <t>P(Y1=3|X=1,Z=7)</t>
  </si>
  <si>
    <t>P(Y1=1|X=1,Z=7)</t>
  </si>
  <si>
    <t>P(Y1=2|X=1,Z=7)</t>
  </si>
  <si>
    <t>P(Y1=1|X=1,Z=9)</t>
  </si>
  <si>
    <t>P(Y1=2|X=1,Z=9)</t>
  </si>
  <si>
    <t>P(Y1=3|X=1,Z=9)</t>
  </si>
  <si>
    <t>P(Y1=1|X=2,Z=6)</t>
  </si>
  <si>
    <t>P(Y1=2|X=2,Z=6)</t>
  </si>
  <si>
    <t>P(Y1=3|X=2,Z=6)</t>
  </si>
  <si>
    <t>P(Y1=1|X=2,Z=7)</t>
  </si>
  <si>
    <t>P(Y1=2|X=2,Z=7)</t>
  </si>
  <si>
    <t>P(Y1=3|X=2,Z=7)</t>
  </si>
  <si>
    <t>P(Y1=1|X=2,Z=8)</t>
  </si>
  <si>
    <t>P(Y1=2|X=2,Z=8)</t>
  </si>
  <si>
    <t>P(Y1=3|X=2,Z=8)</t>
  </si>
  <si>
    <t>P(Y1=1|X=2,Z=9)</t>
  </si>
  <si>
    <t>P(Y1=2|X=2,Z=9)</t>
  </si>
  <si>
    <t>P(Y1=3|X=2,Z=9)</t>
  </si>
  <si>
    <t>P(Y1=1|X=3,Z=6)</t>
  </si>
  <si>
    <t>P(Y1=2|X=3,Z=6)</t>
  </si>
  <si>
    <t>P(Y1=3|X=3,Z=6)</t>
  </si>
  <si>
    <t>P(Y1=1|X=3,Z=7)</t>
  </si>
  <si>
    <t>P(Y1=2|X=3,Z=7)</t>
  </si>
  <si>
    <t>P(Y1=3|X=3,Z=7)</t>
  </si>
  <si>
    <t>P(Y1=1|X=3,Z=8)</t>
  </si>
  <si>
    <t>P(Y1=2|X=3,Z=8)</t>
  </si>
  <si>
    <t>P(Y1=3|X=3,Z=8)</t>
  </si>
  <si>
    <t>P(Y1=1|X=3,Z=9)</t>
  </si>
  <si>
    <t>P(Y1=2|X=3,Z=9)</t>
  </si>
  <si>
    <t>P(Y1=3|X=3,Z=9)</t>
  </si>
  <si>
    <t>P(Y1=1|X=1,Z=10)</t>
  </si>
  <si>
    <t>P(Y1=2|X=1,Z=10)</t>
  </si>
  <si>
    <t>P(Y1=3|X=1,Z=10)</t>
  </si>
  <si>
    <t>P(Y1=2|X=2,Z=10)</t>
  </si>
  <si>
    <t>P(Y1=3|X=2,Z=10)</t>
  </si>
  <si>
    <t>P(Y1=1|X=2,Z=10)</t>
  </si>
  <si>
    <t>P(Y2=1|X=1,Z=5)</t>
  </si>
  <si>
    <t>P(Y2=1|X=2,Z=5)</t>
  </si>
  <si>
    <t>P(Y2=1|X=3,Z=5)</t>
  </si>
  <si>
    <t>P(Y2=2|X=1,Z=5)</t>
  </si>
  <si>
    <t>P(Y2=2|X=2,Z=5)</t>
  </si>
  <si>
    <t>P(Y2=2|X=3,Z=5)</t>
  </si>
  <si>
    <t>P(Y2=1|X=1,Z=6)</t>
  </si>
  <si>
    <t>P(Y2=1|X=2,Z=6)</t>
  </si>
  <si>
    <t>P(Y2=1|X=3,Z=6)</t>
  </si>
  <si>
    <t>P(Y2=2|X=1,Z=6)</t>
  </si>
  <si>
    <t>P(Y2=2|X=2,Z=6)</t>
  </si>
  <si>
    <t>P(Y2=2|X=3,Z=6)</t>
  </si>
  <si>
    <t>P(Y2=3|X=1,Z=6)</t>
  </si>
  <si>
    <t>P(Y2=3|X=2,Z=6)</t>
  </si>
  <si>
    <t>P(Y2=3|X=3,Z=6)</t>
  </si>
  <si>
    <t>P(Y2=1|X=1,Z=7)</t>
  </si>
  <si>
    <t>P(Y2=1|X=2,Z=7)</t>
  </si>
  <si>
    <t>P(Y2=1|X=3,Z=7)</t>
  </si>
  <si>
    <t>P(Y2=2|X=1,Z=7)</t>
  </si>
  <si>
    <t>P(Y2=2|X=2,Z=7)</t>
  </si>
  <si>
    <t>P(Y2=2|X=3,Z=7)</t>
  </si>
  <si>
    <t>P(Y2=3|X=1,Z=7)</t>
  </si>
  <si>
    <t>P(Y2=3|X=2,Z=7)</t>
  </si>
  <si>
    <t>P(Y2=3|X=3,Z=7)</t>
  </si>
  <si>
    <t>P(Y2=1|X=1,Z=8)</t>
  </si>
  <si>
    <t>P(Y2=1|X=2,Z=8)</t>
  </si>
  <si>
    <t>P(Y2=1|X=3,Z=8)</t>
  </si>
  <si>
    <t>P(Y2=2|X=1,Z=8)</t>
  </si>
  <si>
    <t>P(Y2=2|X=2,Z=8)</t>
  </si>
  <si>
    <t>P(Y2=2|X=3,Z=8)</t>
  </si>
  <si>
    <t>P(Y2=3|X=1,Z=8)</t>
  </si>
  <si>
    <t>P(Y2=3|X=2,Z=8)</t>
  </si>
  <si>
    <t>P(Y2=3|X=3,Z=8)</t>
  </si>
  <si>
    <t>P(Y2=1|X=1,Z=9)</t>
  </si>
  <si>
    <t>P(Y2=1|X=2,Z=9)</t>
  </si>
  <si>
    <t>P(Y2=1|X=3,Z=9)</t>
  </si>
  <si>
    <t>P(Y2=2|X=1,Z=9)</t>
  </si>
  <si>
    <t>P(Y2=2|X=2,Z=9)</t>
  </si>
  <si>
    <t>P(Y2=2|X=3,Z=9)</t>
  </si>
  <si>
    <t>P(Y2=3|X=1,Z=9)</t>
  </si>
  <si>
    <t>P(Y2=3|X=2,Z=9)</t>
  </si>
  <si>
    <t>P(Y2=3|X=3,Z=9)</t>
  </si>
  <si>
    <t>P(Y2=1|X=1,Z=10)</t>
  </si>
  <si>
    <t>P(Y2=1|X=2,Z=10)</t>
  </si>
  <si>
    <t>P(Y2=2|X=1,Z=10)</t>
  </si>
  <si>
    <t>P(Y2=2|X=2,Z=10)</t>
  </si>
  <si>
    <t>P(Y2=3|X=1,Z=10)</t>
  </si>
  <si>
    <t>P(Y2=3|X=2,Z=10)</t>
  </si>
  <si>
    <t>software_cluster(1)</t>
  </si>
  <si>
    <t>software_cluster(2)</t>
  </si>
  <si>
    <t>software_cluster(3)</t>
  </si>
  <si>
    <t>software_cluster(4)</t>
  </si>
  <si>
    <t>software_cluster(5)</t>
  </si>
  <si>
    <t>software_cluster(6)</t>
  </si>
  <si>
    <t>7.8e-362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</si>
  <si>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</si>
  <si>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</si>
  <si>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</si>
  <si>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</si>
  <si>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</si>
  <si>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</si>
  <si>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</si>
  <si>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migration_background(1)</t>
  </si>
  <si>
    <t>migration_background(2)</t>
  </si>
  <si>
    <t>migration_background(3)</t>
  </si>
  <si>
    <t>migration_background(4)</t>
  </si>
  <si>
    <t>migration_background(5)</t>
  </si>
  <si>
    <t>migration_background(6)</t>
  </si>
  <si>
    <t>migration_background(7)</t>
  </si>
  <si>
    <t>interview_style(1)</t>
  </si>
  <si>
    <t>interview_style(2)</t>
  </si>
  <si>
    <t>education_level(1)</t>
  </si>
  <si>
    <t>education_level(2)</t>
  </si>
  <si>
    <t>education_level(3)</t>
  </si>
  <si>
    <t>education_level(9)</t>
  </si>
  <si>
    <t>P</t>
  </si>
  <si>
    <t>F</t>
  </si>
  <si>
    <t>O</t>
  </si>
  <si>
    <t>ER</t>
  </si>
  <si>
    <t>LFS</t>
  </si>
  <si>
    <t>size</t>
  </si>
  <si>
    <t>overall</t>
  </si>
  <si>
    <t>ageGro</t>
  </si>
  <si>
    <t>comSiz</t>
  </si>
  <si>
    <t>conHou</t>
  </si>
  <si>
    <t>sofClu</t>
  </si>
  <si>
    <t>jobDur</t>
  </si>
  <si>
    <t>ecoAct</t>
  </si>
  <si>
    <t>P(X=1|I=1,Z=1)</t>
  </si>
  <si>
    <t>P(X=1|I=2,Z=1)</t>
  </si>
  <si>
    <t>P(X=1|I=1,Z=2)</t>
  </si>
  <si>
    <t>P(X=1|I=2,Z=2)</t>
  </si>
  <si>
    <t>P(X=2|I=1,Z=1)</t>
  </si>
  <si>
    <t>P(X=3|I=1,Z=1)</t>
  </si>
  <si>
    <t>P(X=3|I=2,Z=1)</t>
  </si>
  <si>
    <t>P(X=2|I=2,Z=1)</t>
  </si>
  <si>
    <t>P(X=3|I=1,Z=2)</t>
  </si>
  <si>
    <t>P(X=2|I=1,Z=2)</t>
  </si>
  <si>
    <t>P(X=3|I=2,Z=2)</t>
  </si>
  <si>
    <t>P(X=2|I=2,Z=2)</t>
  </si>
  <si>
    <t>from R</t>
  </si>
  <si>
    <t>P(I=1)</t>
  </si>
  <si>
    <t>P(Z=1)</t>
  </si>
  <si>
    <t>P(Z=2)</t>
  </si>
  <si>
    <t>P(I=2)</t>
  </si>
  <si>
    <t>P(X=1|Z=1)</t>
  </si>
  <si>
    <t>P(X=1|Z=2)</t>
  </si>
  <si>
    <t>P(X=1|Z=3)</t>
  </si>
  <si>
    <t>P(X=3|Z=2)</t>
  </si>
  <si>
    <t>P(X=2|Z=2)</t>
  </si>
  <si>
    <t>P(Y2=1)</t>
  </si>
  <si>
    <t>P(Y2=3)</t>
  </si>
  <si>
    <t>P(Y2=2)</t>
  </si>
  <si>
    <t>P(Y1=1)</t>
  </si>
  <si>
    <t>P(Y1=2)</t>
  </si>
  <si>
    <t>P(Y1=3)</t>
  </si>
  <si>
    <t>P(X=3|Z=1)</t>
  </si>
  <si>
    <t>P(X=2|Z=1)</t>
  </si>
  <si>
    <t>P(X=1|I=1,Z=3)</t>
  </si>
  <si>
    <t>P(X=2|I=1,Z=3)</t>
  </si>
  <si>
    <t>P(X=3|I=1,Z=3)</t>
  </si>
  <si>
    <t>P(X=1|I=2,Z=3)</t>
  </si>
  <si>
    <t>P(X=2|I=2,Z=3)</t>
  </si>
  <si>
    <t>P(X=3|I=2,Z=3)</t>
  </si>
  <si>
    <t>P(X=2|Z=3)</t>
  </si>
  <si>
    <t>P(X=3|Z=3)</t>
  </si>
  <si>
    <t>P(X=3|Z=4)</t>
  </si>
  <si>
    <t>P(X=2|Z=4)</t>
  </si>
  <si>
    <t>P(X=1|Z=4)</t>
  </si>
  <si>
    <t>P(X=1|I=1,Z=5)</t>
  </si>
  <si>
    <t>P(X=2|I=1,Z=5)</t>
  </si>
  <si>
    <t>P(X=3|I=1,Z=5)</t>
  </si>
  <si>
    <t>P(X=1|I=2,Z=5)</t>
  </si>
  <si>
    <t>P(X=2|I=2,Z=5)</t>
  </si>
  <si>
    <t>P(X=3|I=2,Z=5)</t>
  </si>
  <si>
    <t>P(X=3|Z=5)</t>
  </si>
  <si>
    <t>P(X=2|Z=5)</t>
  </si>
  <si>
    <t>P(X=1|Z=5)</t>
  </si>
  <si>
    <t>P(X=3|I=2,Z=6)</t>
  </si>
  <si>
    <t>P(X=2|I=2,Z=6)</t>
  </si>
  <si>
    <t>P(X=1|I=2,Z=6)</t>
  </si>
  <si>
    <t>P(X=3|I=1,Z=6)</t>
  </si>
  <si>
    <t>P(X=2|I=1,Z=6)</t>
  </si>
  <si>
    <t>P(X=1|I=1,Z=6)</t>
  </si>
  <si>
    <t>P(X=3|I=2,Z=4)</t>
  </si>
  <si>
    <t>P(X=2|I=2,Z=4)</t>
  </si>
  <si>
    <t>P(X=1|I=2,Z=4)</t>
  </si>
  <si>
    <t>P(X=3|I=1,Z=4)</t>
  </si>
  <si>
    <t>P(X=2|I=1,Z=4)</t>
  </si>
  <si>
    <t>P(X=1|I=1,Z=4)</t>
  </si>
  <si>
    <t>P(X=1|Z=6)</t>
  </si>
  <si>
    <t>P(X=2|Z=6)</t>
  </si>
  <si>
    <t>P(X=3|Z=6)</t>
  </si>
  <si>
    <t>P(X=1|I=1,Z=10)</t>
  </si>
  <si>
    <t>P(X=2|I=1,Z=10)</t>
  </si>
  <si>
    <t>P(X=3|I=1,Z=10)</t>
  </si>
  <si>
    <t>P(X=1|I=2,Z=10)</t>
  </si>
  <si>
    <t>P(X=2|I=2,Z=10)</t>
  </si>
  <si>
    <t>P(X=3|I=2,Z=10)</t>
  </si>
  <si>
    <t>P(X=1|Z=10)</t>
  </si>
  <si>
    <t>P(X=2|Z=10)</t>
  </si>
  <si>
    <t>P(X=3|Z=10)</t>
  </si>
  <si>
    <t>P(X=1|I=1,Z=9)</t>
  </si>
  <si>
    <t>P(X=2|I=1,Z=9)</t>
  </si>
  <si>
    <t>P(X=3|I=1,Z=9)</t>
  </si>
  <si>
    <t>P(X=1|I=2,Z=9)</t>
  </si>
  <si>
    <t>P(X=2|I=2,Z=9)</t>
  </si>
  <si>
    <t>P(X=3|I=2,Z=9)</t>
  </si>
  <si>
    <t>P(X=1|Z=9)</t>
  </si>
  <si>
    <t>P(X=2|Z=9)</t>
  </si>
  <si>
    <t>P(X=3|Z=9)</t>
  </si>
  <si>
    <t>P(X=1|I=1,Z=8)</t>
  </si>
  <si>
    <t>P(X=2|I=1,Z=8)</t>
  </si>
  <si>
    <t>P(X=3|I=1,Z=8)</t>
  </si>
  <si>
    <t>P(X=1|I=2,Z=8)</t>
  </si>
  <si>
    <t>P(X=2|I=2,Z=8)</t>
  </si>
  <si>
    <t>P(X=3|I=2,Z=8)</t>
  </si>
  <si>
    <t>P(X=1|Z=8)</t>
  </si>
  <si>
    <t>P(X=2|Z=8)</t>
  </si>
  <si>
    <t>P(X=3|Z=8)</t>
  </si>
  <si>
    <t>P(X=1|I=1,Z=7)</t>
  </si>
  <si>
    <t>P(X=2|I=1,Z=7)</t>
  </si>
  <si>
    <t>P(X=3|I=1,Z=7)</t>
  </si>
  <si>
    <t>P(X=1|I=2,Z=7)</t>
  </si>
  <si>
    <t>P(X=2|I=2,Z=7)</t>
  </si>
  <si>
    <t>P(X=3|I=2,Z=7)</t>
  </si>
  <si>
    <t>P(X=1|Z=7)</t>
  </si>
  <si>
    <t>P(X=2|Z=7)</t>
  </si>
  <si>
    <t>P(X=3|Z=7)</t>
  </si>
  <si>
    <t>P(Z=3)</t>
  </si>
  <si>
    <t>P(Z=4)</t>
  </si>
  <si>
    <t>P(Z=5)</t>
  </si>
  <si>
    <t>P(Z=6)</t>
  </si>
  <si>
    <t>P(Z=7)</t>
  </si>
  <si>
    <t>P(Z=8)</t>
  </si>
  <si>
    <t>P(Z=9)</t>
  </si>
  <si>
    <t>P(Z=10)</t>
  </si>
  <si>
    <t>P(I=1,Z=1)</t>
  </si>
  <si>
    <t>P(I=2,Z=1)</t>
  </si>
  <si>
    <t>P(I=2,Z=2)</t>
  </si>
  <si>
    <t>P(I=1,Z=2)</t>
  </si>
  <si>
    <t>P(I=2|Z=1)</t>
  </si>
  <si>
    <t>P(I=1|Z=1)</t>
  </si>
  <si>
    <t>P(I=1|Z=2)</t>
  </si>
  <si>
    <t>P(I=2|Z=2)</t>
  </si>
  <si>
    <t>derived from R</t>
  </si>
  <si>
    <t>similar to LG</t>
  </si>
  <si>
    <t>Dependent</t>
  </si>
  <si>
    <t>Independent</t>
  </si>
  <si>
    <t>gender</t>
  </si>
  <si>
    <t>interview_style</t>
  </si>
  <si>
    <t>job_length</t>
  </si>
  <si>
    <t>Profile</t>
  </si>
  <si>
    <t>ProbMeans-Posterior</t>
  </si>
  <si>
    <t>migration_background</t>
  </si>
  <si>
    <t>education_level</t>
  </si>
  <si>
    <t>economic_activity</t>
  </si>
  <si>
    <t>slightly different form LG</t>
  </si>
  <si>
    <t>software_cluster</t>
  </si>
  <si>
    <t>work_hours</t>
  </si>
  <si>
    <t>ProbMeans-Potserior</t>
  </si>
  <si>
    <t>slightly different from LG</t>
  </si>
  <si>
    <t>company_size</t>
  </si>
  <si>
    <t>age_group</t>
  </si>
  <si>
    <t>P(I=1,Z=4)</t>
  </si>
  <si>
    <t>P(I=1,Z=3)</t>
  </si>
  <si>
    <t>P(I=1,Z=7)</t>
  </si>
  <si>
    <t>P(I=1,Z=6)</t>
  </si>
  <si>
    <t>P(I=1,Z=5)</t>
  </si>
  <si>
    <t>P(I=1,Z=9)</t>
  </si>
  <si>
    <t>P(I=1,Z=8)</t>
  </si>
  <si>
    <t>P(I=1,Z=10)</t>
  </si>
  <si>
    <t>P(I=2,Z=3)</t>
  </si>
  <si>
    <t>P(I=2,Z=4)</t>
  </si>
  <si>
    <t>P(I=2,Z=5)</t>
  </si>
  <si>
    <t>P(I=2,Z=6)</t>
  </si>
  <si>
    <t>P(I=2,Z=7)</t>
  </si>
  <si>
    <t>P(I=2,Z=8)</t>
  </si>
  <si>
    <t>P(I=2,Z=9)</t>
  </si>
  <si>
    <t>P(I=2,Z=10)</t>
  </si>
  <si>
    <t>conER</t>
  </si>
  <si>
    <t>conLFS</t>
  </si>
  <si>
    <t>class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</si>
  <si>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</si>
  <si>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</si>
  <si>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</si>
  <si>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</si>
  <si>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</si>
  <si>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</si>
  <si>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</si>
  <si>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</si>
  <si>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</si>
  <si>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</si>
  <si>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calculated with R</t>
  </si>
  <si>
    <t>Parameters</t>
  </si>
  <si>
    <t>sig</t>
  </si>
  <si>
    <t>sub</t>
  </si>
  <si>
    <t>rel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</si>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</sst>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 vertical="center"/>
    </xf>
    <xf numFmtId="164" fontId="0" fillId="0" borderId="0" xfId="0" applyNumberFormat="1" applyAlignment="1"/>
    <xf numFmtId="164" fontId="0" fillId="0" borderId="0" xfId="0" applyNumberFormat="1" applyBorder="1" applyAlignment="1">
      <alignment horizontal="right"/>
    </xf>
    <xf numFmtId="164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0" quotePrefix="1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Font="1" applyBorder="1" applyAlignment="1"/>
    <xf numFmtId="164" fontId="0" fillId="0" borderId="0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 applyAlignment="1"/>
    <xf numFmtId="164" fontId="1" fillId="0" borderId="0" xfId="0" applyNumberFormat="1" applyFont="1" applyBorder="1" applyAlignment="1"/>
    <xf numFmtId="164" fontId="0" fillId="0" borderId="0" xfId="0" applyNumberFormat="1" applyBorder="1" applyAlignment="1"/>
    <xf numFmtId="164" fontId="0" fillId="0" borderId="0" xfId="0" quotePrefix="1" applyNumberFormat="1" applyFont="1" applyBorder="1" applyAlignment="1"/>
    <xf numFmtId="164" fontId="1" fillId="0" borderId="0" xfId="0" applyNumberFormat="1" applyFont="1" applyBorder="1" applyAlignment="1">
      <alignment vertical="center"/>
    </xf>
    <xf numFmtId="164" fontId="0" fillId="0" borderId="0" xfId="0" quotePrefix="1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0" xfId="0" quotePrefix="1" applyNumberForma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/>
    <xf numFmtId="164" fontId="0" fillId="0" borderId="0" xfId="0" applyNumberFormat="1" applyBorder="1" applyAlignment="1">
      <alignment horizontal="left" vertic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opLeftCell="A51" zoomScale="50" zoomScaleNormal="50" workbookViewId="0">
      <selection activeCell="AG24" sqref="AG24"/>
    </sheetView>
  </sheetViews>
  <sheetFormatPr defaultRowHeight="14.4" x14ac:dyDescent="0.3"/>
  <cols>
    <col min="1" max="18" width="8.88671875" style="7" customWidth="1"/>
    <col min="19" max="19" width="8.88671875" style="7"/>
    <col min="20" max="22" width="8.88671875" style="7" customWidth="1"/>
    <col min="23" max="23" width="8.88671875" style="7"/>
    <col min="24" max="32" width="8.88671875" style="7" customWidth="1"/>
    <col min="33" max="33" width="8.88671875" style="7"/>
    <col min="34" max="37" width="8.88671875" style="7" customWidth="1"/>
    <col min="38" max="16384" width="8.88671875" style="7"/>
  </cols>
  <sheetData>
    <row r="1" spans="1:22" x14ac:dyDescent="0.3">
      <c r="A1" s="16" t="s">
        <v>437</v>
      </c>
    </row>
    <row r="2" spans="1:22" ht="14.4" customHeight="1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6"/>
    </row>
    <row r="3" spans="1:22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  <c r="K3" s="3"/>
    </row>
    <row r="4" spans="1:22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15.126899999999999</v>
      </c>
      <c r="I4" s="3">
        <v>2</v>
      </c>
      <c r="J4" s="3">
        <v>5.1999999999999995E-4</v>
      </c>
      <c r="K4" s="3"/>
      <c r="L4" s="7" t="s">
        <v>271</v>
      </c>
      <c r="M4" s="7">
        <f>EXP(D4+D7+D13)</f>
        <v>1</v>
      </c>
      <c r="N4" s="7">
        <f>M4/SUM(M4:M6)</f>
        <v>0.40893991872626423</v>
      </c>
      <c r="P4" s="7" t="s">
        <v>273</v>
      </c>
      <c r="Q4" s="7">
        <f>EXP(D4+D7+D16)</f>
        <v>1</v>
      </c>
      <c r="R4" s="7">
        <f>Q4/SUM(Q4:Q6)</f>
        <v>0.40021511059261849</v>
      </c>
    </row>
    <row r="5" spans="1:22" x14ac:dyDescent="0.3">
      <c r="A5" s="1" t="s">
        <v>5</v>
      </c>
      <c r="B5" s="2" t="s">
        <v>1</v>
      </c>
      <c r="C5" s="1">
        <v>1</v>
      </c>
      <c r="D5" s="3">
        <v>0.31979999999999997</v>
      </c>
      <c r="E5" s="3">
        <v>0.1227</v>
      </c>
      <c r="F5" s="3">
        <v>2.6053999999999999</v>
      </c>
      <c r="G5" s="3">
        <v>9.1999999999999998E-3</v>
      </c>
      <c r="H5" s="3"/>
      <c r="I5" s="3"/>
      <c r="J5" s="3"/>
      <c r="K5" s="3"/>
      <c r="L5" s="7" t="s">
        <v>275</v>
      </c>
      <c r="M5" s="7">
        <f>EXP(D5+D8+D14)</f>
        <v>1.376852366323809</v>
      </c>
      <c r="N5" s="7">
        <f>M5/SUM(M4:M6)</f>
        <v>0.5630498947825231</v>
      </c>
      <c r="P5" s="7" t="s">
        <v>280</v>
      </c>
      <c r="Q5" s="7">
        <f>EXP(D5+D8+D17)</f>
        <v>0.87950150817187212</v>
      </c>
      <c r="R5" s="7">
        <f>Q5/SUM(Q4:Q6)</f>
        <v>0.35198979335938052</v>
      </c>
    </row>
    <row r="6" spans="1:22" x14ac:dyDescent="0.3">
      <c r="A6" s="1" t="s">
        <v>6</v>
      </c>
      <c r="B6" s="2" t="s">
        <v>1</v>
      </c>
      <c r="C6" s="1">
        <v>1</v>
      </c>
      <c r="D6" s="3">
        <v>-2.681</v>
      </c>
      <c r="E6" s="3">
        <v>1.2045999999999999</v>
      </c>
      <c r="F6" s="3">
        <v>-2.2256</v>
      </c>
      <c r="G6" s="3">
        <v>2.5999999999999999E-2</v>
      </c>
      <c r="H6" s="3"/>
      <c r="I6" s="3"/>
      <c r="J6" s="3"/>
      <c r="K6" s="3"/>
      <c r="L6" s="7" t="s">
        <v>276</v>
      </c>
      <c r="M6" s="7">
        <f>EXP(D6+D9+D15)</f>
        <v>6.8494625270276374E-2</v>
      </c>
      <c r="N6" s="7">
        <f>M6/SUM(M4:M6)</f>
        <v>2.8010186491212744E-2</v>
      </c>
      <c r="P6" s="7" t="s">
        <v>279</v>
      </c>
      <c r="Q6" s="7">
        <f>EXP(D6+D9+D18)</f>
        <v>0.61915477324451462</v>
      </c>
      <c r="R6" s="7">
        <f>Q6/SUM(Q4:Q6)</f>
        <v>0.24779509604800104</v>
      </c>
    </row>
    <row r="7" spans="1:22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40.989100000000001</v>
      </c>
      <c r="I7" s="3">
        <v>2</v>
      </c>
      <c r="J7" s="5">
        <v>1.3000000000000001E-9</v>
      </c>
      <c r="K7" s="3"/>
    </row>
    <row r="8" spans="1:22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K8" s="3"/>
      <c r="L8" s="7" t="s">
        <v>272</v>
      </c>
      <c r="M8" s="7">
        <f>EXP(D4+D10+D13)</f>
        <v>1</v>
      </c>
      <c r="N8" s="7">
        <f>M8/SUM(M8:M10)</f>
        <v>0.46680893832764864</v>
      </c>
      <c r="P8" s="7" t="s">
        <v>274</v>
      </c>
      <c r="Q8" s="7">
        <f>EXP(D4+D10+D16)</f>
        <v>1</v>
      </c>
      <c r="R8" s="7">
        <f>Q8/SUM(Q8:Q10)</f>
        <v>0.46499849933963333</v>
      </c>
    </row>
    <row r="9" spans="1:22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K9" s="3"/>
      <c r="L9" s="7" t="s">
        <v>278</v>
      </c>
      <c r="M9" s="7">
        <f>EXP(D5+D11+D14)</f>
        <v>1.0920973263005229</v>
      </c>
      <c r="N9" s="7">
        <f>M9/SUM(M8:M10)</f>
        <v>0.50980079344081075</v>
      </c>
      <c r="P9" s="7" t="s">
        <v>282</v>
      </c>
      <c r="Q9" s="7">
        <f>EXP(D5+D11+D17)</f>
        <v>0.69760656192668935</v>
      </c>
      <c r="R9" s="7">
        <f>Q9/SUM(Q8:Q10)</f>
        <v>0.32438600442539156</v>
      </c>
    </row>
    <row r="10" spans="1:22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K10" s="3"/>
      <c r="L10" s="7" t="s">
        <v>277</v>
      </c>
      <c r="M10" s="7">
        <f>EXP(D6+D12+D15)</f>
        <v>5.0106727423293494E-2</v>
      </c>
      <c r="N10" s="7">
        <f>M10/SUM(M8:M10)</f>
        <v>2.3390268231540515E-2</v>
      </c>
      <c r="P10" s="7" t="s">
        <v>281</v>
      </c>
      <c r="Q10" s="7">
        <f>EXP(D6+D12+D18)</f>
        <v>0.45293801277655782</v>
      </c>
      <c r="R10" s="7">
        <f>Q10/SUM(Q8:Q10)</f>
        <v>0.21061549623497505</v>
      </c>
    </row>
    <row r="11" spans="1:22" x14ac:dyDescent="0.3">
      <c r="A11" s="1" t="s">
        <v>5</v>
      </c>
      <c r="B11" s="2" t="s">
        <v>1</v>
      </c>
      <c r="C11" s="1" t="s">
        <v>22</v>
      </c>
      <c r="D11" s="3">
        <v>-0.23169999999999999</v>
      </c>
      <c r="E11" s="3">
        <v>4.0300000000000002E-2</v>
      </c>
      <c r="F11" s="3">
        <v>-5.7464000000000004</v>
      </c>
      <c r="G11" s="5">
        <v>9.1000000000000004E-9</v>
      </c>
      <c r="H11" s="3"/>
      <c r="I11" s="3"/>
      <c r="J11" s="3"/>
      <c r="K11" s="3"/>
    </row>
    <row r="12" spans="1:22" x14ac:dyDescent="0.3">
      <c r="A12" s="1" t="s">
        <v>6</v>
      </c>
      <c r="B12" s="2" t="s">
        <v>1</v>
      </c>
      <c r="C12" s="1" t="s">
        <v>22</v>
      </c>
      <c r="D12" s="3">
        <v>-0.31259999999999999</v>
      </c>
      <c r="E12" s="3">
        <v>7.5600000000000001E-2</v>
      </c>
      <c r="F12" s="3">
        <v>-4.1348000000000003</v>
      </c>
      <c r="G12" s="5">
        <v>3.6000000000000001E-5</v>
      </c>
      <c r="H12" s="3"/>
      <c r="I12" s="3"/>
      <c r="J12" s="3"/>
      <c r="K12" s="3"/>
      <c r="L12" s="15" t="s">
        <v>283</v>
      </c>
      <c r="O12" s="15" t="s">
        <v>283</v>
      </c>
    </row>
    <row r="13" spans="1:22" x14ac:dyDescent="0.3">
      <c r="A13" s="1" t="s">
        <v>4</v>
      </c>
      <c r="B13" s="2" t="s">
        <v>1</v>
      </c>
      <c r="C13" s="1" t="s">
        <v>7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28.025500000000001</v>
      </c>
      <c r="I13" s="3">
        <v>2</v>
      </c>
      <c r="J13" s="5">
        <v>8.1999999999999998E-7</v>
      </c>
      <c r="K13" s="3"/>
      <c r="L13" s="7" t="s">
        <v>284</v>
      </c>
      <c r="M13" s="7">
        <v>0.51334729999999995</v>
      </c>
      <c r="O13" s="7" t="s">
        <v>380</v>
      </c>
      <c r="P13" s="7">
        <v>0.2312708</v>
      </c>
      <c r="V13" s="3"/>
    </row>
    <row r="14" spans="1:22" x14ac:dyDescent="0.3">
      <c r="A14" s="1" t="s">
        <v>5</v>
      </c>
      <c r="B14" s="2" t="s">
        <v>1</v>
      </c>
      <c r="C14" s="1" t="s">
        <v>7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K14" s="3"/>
      <c r="L14" s="7" t="s">
        <v>287</v>
      </c>
      <c r="M14" s="7">
        <v>0.48665269999999999</v>
      </c>
      <c r="O14" s="7" t="s">
        <v>383</v>
      </c>
      <c r="P14" s="7">
        <v>0.28207650000000001</v>
      </c>
    </row>
    <row r="15" spans="1:22" x14ac:dyDescent="0.3">
      <c r="A15" s="1" t="s">
        <v>6</v>
      </c>
      <c r="B15" s="2" t="s">
        <v>1</v>
      </c>
      <c r="C15" s="1" t="s">
        <v>7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K15" s="3"/>
      <c r="O15" s="7" t="s">
        <v>381</v>
      </c>
      <c r="P15" s="3">
        <v>0.22001480000000001</v>
      </c>
      <c r="T15" s="3"/>
    </row>
    <row r="16" spans="1:22" x14ac:dyDescent="0.3">
      <c r="A16" s="1" t="s">
        <v>4</v>
      </c>
      <c r="B16" s="2" t="s">
        <v>1</v>
      </c>
      <c r="C16" s="1" t="s">
        <v>8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K16" s="3"/>
      <c r="L16" s="15" t="s">
        <v>283</v>
      </c>
      <c r="O16" s="7" t="s">
        <v>382</v>
      </c>
      <c r="P16" s="7">
        <v>0.26663799999999999</v>
      </c>
      <c r="T16" s="3"/>
    </row>
    <row r="17" spans="1:26" x14ac:dyDescent="0.3">
      <c r="A17" s="1" t="s">
        <v>5</v>
      </c>
      <c r="B17" s="2" t="s">
        <v>1</v>
      </c>
      <c r="C17" s="1" t="s">
        <v>8</v>
      </c>
      <c r="D17" s="3">
        <v>-0.44819999999999999</v>
      </c>
      <c r="E17" s="3">
        <v>9.0399999999999994E-2</v>
      </c>
      <c r="F17" s="3">
        <v>-4.9581</v>
      </c>
      <c r="G17" s="5">
        <v>7.0999999999999998E-7</v>
      </c>
      <c r="H17" s="3"/>
      <c r="I17" s="3"/>
      <c r="J17" s="3"/>
      <c r="K17" s="3"/>
      <c r="L17" s="7" t="s">
        <v>285</v>
      </c>
      <c r="M17" s="7">
        <v>0.45128550000000001</v>
      </c>
    </row>
    <row r="18" spans="1:26" x14ac:dyDescent="0.3">
      <c r="A18" s="1" t="s">
        <v>6</v>
      </c>
      <c r="B18" s="2" t="s">
        <v>1</v>
      </c>
      <c r="C18" s="1" t="s">
        <v>8</v>
      </c>
      <c r="D18" s="3">
        <v>2.2016</v>
      </c>
      <c r="E18" s="3">
        <v>1.0225</v>
      </c>
      <c r="F18" s="3">
        <v>2.1532</v>
      </c>
      <c r="G18" s="3">
        <v>3.1E-2</v>
      </c>
      <c r="H18" s="3"/>
      <c r="I18" s="3"/>
      <c r="J18" s="3"/>
      <c r="K18" s="3"/>
      <c r="L18" s="7" t="s">
        <v>286</v>
      </c>
      <c r="M18" s="7">
        <v>0.54871449999999999</v>
      </c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X19" s="15" t="s">
        <v>438</v>
      </c>
      <c r="Y19" s="15" t="s">
        <v>439</v>
      </c>
      <c r="Z19" s="15" t="s">
        <v>440</v>
      </c>
    </row>
    <row r="20" spans="1:26" x14ac:dyDescent="0.3">
      <c r="A20" s="1" t="s">
        <v>0</v>
      </c>
      <c r="B20" s="2" t="s">
        <v>1</v>
      </c>
      <c r="C20" s="1">
        <v>1</v>
      </c>
      <c r="D20" s="3">
        <v>0</v>
      </c>
      <c r="E20" s="3" t="s">
        <v>46</v>
      </c>
      <c r="F20" s="3" t="s">
        <v>46</v>
      </c>
      <c r="G20" s="3" t="s">
        <v>46</v>
      </c>
      <c r="H20" s="3">
        <v>759.96029999999996</v>
      </c>
      <c r="I20" s="3">
        <v>2</v>
      </c>
      <c r="J20" s="5">
        <v>9.5000000000000005E-166</v>
      </c>
      <c r="K20" s="3"/>
      <c r="L20" t="s">
        <v>15</v>
      </c>
      <c r="M20" s="3">
        <f>EXP(D20+D23+D32+D38)</f>
        <v>1</v>
      </c>
      <c r="N20" s="7">
        <f>M20/SUM(M20:M22)</f>
        <v>9.3279573423568851E-2</v>
      </c>
      <c r="P20" t="s">
        <v>23</v>
      </c>
      <c r="Q20" s="3">
        <f>EXP(D20+D26+D32+D41)</f>
        <v>1</v>
      </c>
      <c r="R20" s="7">
        <f>Q20/SUM(Q20:Q22)</f>
        <v>1.1193385504908301E-2</v>
      </c>
      <c r="T20" t="s">
        <v>29</v>
      </c>
      <c r="U20" s="3">
        <f>EXP(D20+D29+D32+D44)</f>
        <v>1</v>
      </c>
      <c r="V20" s="7">
        <f>U20/SUM(U20:U22)</f>
        <v>0.36376307155195181</v>
      </c>
    </row>
    <row r="21" spans="1:26" x14ac:dyDescent="0.3">
      <c r="A21" s="1" t="s">
        <v>2</v>
      </c>
      <c r="B21" s="2" t="s">
        <v>1</v>
      </c>
      <c r="C21" s="1">
        <v>1</v>
      </c>
      <c r="D21" s="3">
        <v>2.2669000000000001</v>
      </c>
      <c r="E21" s="3">
        <v>8.2299999999999998E-2</v>
      </c>
      <c r="F21" s="3">
        <v>27.554200000000002</v>
      </c>
      <c r="G21" s="5">
        <v>3.8999999999999998E-167</v>
      </c>
      <c r="H21" s="3"/>
      <c r="I21" s="3"/>
      <c r="J21" s="3"/>
      <c r="K21" s="3"/>
      <c r="L21" t="s">
        <v>17</v>
      </c>
      <c r="M21" s="3">
        <f t="shared" ref="M21:M22" si="0">EXP(D21+D24+D33+D39)</f>
        <v>9.6494411330475121</v>
      </c>
      <c r="N21" s="7">
        <f>M21/SUM(M20:M22)</f>
        <v>0.90009575266651087</v>
      </c>
      <c r="P21" t="s">
        <v>24</v>
      </c>
      <c r="Q21" s="3">
        <f>EXP(D21+D27+D33+D42)</f>
        <v>6.5038870118966381</v>
      </c>
      <c r="R21" s="7">
        <f>Q21/SUM(Q20:Q22)</f>
        <v>7.2800514604525191E-2</v>
      </c>
      <c r="T21" t="s">
        <v>31</v>
      </c>
      <c r="U21" s="3">
        <f>EXP(D21+D30+D33+D45)</f>
        <v>1.0202013400267558</v>
      </c>
      <c r="V21" s="7">
        <f>U21/SUM(U20:U22)</f>
        <v>0.37111157304954989</v>
      </c>
    </row>
    <row r="22" spans="1:26" x14ac:dyDescent="0.3">
      <c r="A22" s="1" t="s">
        <v>3</v>
      </c>
      <c r="B22" s="2" t="s">
        <v>1</v>
      </c>
      <c r="C22" s="1">
        <v>1</v>
      </c>
      <c r="D22" s="3">
        <v>-2.6448</v>
      </c>
      <c r="E22" s="3">
        <v>3.4544000000000001</v>
      </c>
      <c r="F22" s="3">
        <v>-0.76559999999999995</v>
      </c>
      <c r="G22" s="3">
        <v>0.44</v>
      </c>
      <c r="H22" s="3"/>
      <c r="I22" s="3"/>
      <c r="J22" s="3"/>
      <c r="K22" s="3"/>
      <c r="L22" t="s">
        <v>16</v>
      </c>
      <c r="M22" s="3">
        <f t="shared" si="0"/>
        <v>7.1019556230586658E-2</v>
      </c>
      <c r="N22" s="7">
        <f>M22/SUM(M20:M22)</f>
        <v>6.6246739099202851E-3</v>
      </c>
      <c r="P22" t="s">
        <v>25</v>
      </c>
      <c r="Q22" s="3">
        <f>EXP(D22+D28+D34+D43)</f>
        <v>81.834588783607757</v>
      </c>
      <c r="R22" s="7">
        <f>Q22/SUM(Q20:Q22)</f>
        <v>0.91600609989056647</v>
      </c>
      <c r="T22" t="s">
        <v>30</v>
      </c>
      <c r="U22" s="3">
        <f>EXP(D22+D31+D34+D46)</f>
        <v>0.72884076513696827</v>
      </c>
      <c r="V22" s="7">
        <f>U22/SUM(U20:U22)</f>
        <v>0.2651253553984983</v>
      </c>
    </row>
    <row r="23" spans="1:26" x14ac:dyDescent="0.3">
      <c r="A23" s="1" t="s">
        <v>0</v>
      </c>
      <c r="B23" s="2" t="s">
        <v>1</v>
      </c>
      <c r="C23" s="1" t="s">
        <v>4</v>
      </c>
      <c r="D23" s="3">
        <v>0</v>
      </c>
      <c r="E23" s="3" t="s">
        <v>46</v>
      </c>
      <c r="F23" s="3" t="s">
        <v>46</v>
      </c>
      <c r="G23" s="3" t="s">
        <v>46</v>
      </c>
      <c r="H23" s="3">
        <v>10.4878</v>
      </c>
      <c r="I23" s="3">
        <v>4</v>
      </c>
      <c r="J23" s="3">
        <v>3.3000000000000002E-2</v>
      </c>
      <c r="K23" s="3"/>
      <c r="L23"/>
      <c r="M23" s="3"/>
      <c r="P23"/>
      <c r="Q23" s="3"/>
      <c r="T23"/>
      <c r="U23" s="3"/>
    </row>
    <row r="24" spans="1:26" x14ac:dyDescent="0.3">
      <c r="A24" s="1" t="s">
        <v>2</v>
      </c>
      <c r="B24" s="2" t="s">
        <v>1</v>
      </c>
      <c r="C24" s="1" t="s">
        <v>4</v>
      </c>
      <c r="D24" s="3">
        <v>0</v>
      </c>
      <c r="E24" s="3" t="s">
        <v>46</v>
      </c>
      <c r="F24" s="3" t="s">
        <v>46</v>
      </c>
      <c r="G24" s="3" t="s">
        <v>46</v>
      </c>
      <c r="H24" s="3"/>
      <c r="I24" s="3"/>
      <c r="J24" s="3"/>
      <c r="K24" s="3"/>
      <c r="L24" t="s">
        <v>18</v>
      </c>
      <c r="M24" s="3">
        <f>EXP(D20+D23+D35+D47)</f>
        <v>1</v>
      </c>
      <c r="N24" s="7">
        <f>M24/SUM(M24:M26)</f>
        <v>6.6252967212220001E-2</v>
      </c>
      <c r="P24" t="s">
        <v>26</v>
      </c>
      <c r="Q24" s="3">
        <f>EXP(D20+D26+D35+D50)</f>
        <v>1</v>
      </c>
      <c r="R24" s="7">
        <f>Q24/SUM(Q24:Q26)</f>
        <v>1.97771660550033E-3</v>
      </c>
      <c r="T24" t="s">
        <v>32</v>
      </c>
      <c r="U24" s="3">
        <f>EXP(D20+D29+D35+D53)</f>
        <v>1</v>
      </c>
      <c r="V24" s="7">
        <f>U24/SUM(U24:U26)</f>
        <v>0.57276482896832359</v>
      </c>
    </row>
    <row r="25" spans="1:26" x14ac:dyDescent="0.3">
      <c r="A25" s="1" t="s">
        <v>3</v>
      </c>
      <c r="B25" s="2" t="s">
        <v>1</v>
      </c>
      <c r="C25" s="1" t="s">
        <v>4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K25" s="3"/>
      <c r="L25" t="s">
        <v>19</v>
      </c>
      <c r="M25" s="3">
        <f t="shared" ref="M25:M26" si="1">EXP(D21+D24+D36+D48)</f>
        <v>13.42474975503043</v>
      </c>
      <c r="N25" s="7">
        <f>M25/SUM(M24:M26)</f>
        <v>0.8894295053522896</v>
      </c>
      <c r="P25" t="s">
        <v>27</v>
      </c>
      <c r="Q25" s="3">
        <f>EXP(D21+D27+D36+D51)</f>
        <v>78.43733298116156</v>
      </c>
      <c r="R25" s="7">
        <f>Q25/SUM(Q24:Q26)</f>
        <v>0.15512681592800193</v>
      </c>
      <c r="T25" t="s">
        <v>33</v>
      </c>
      <c r="U25" s="3">
        <f>EXP(D21+D30+D36+D54)</f>
        <v>0.70546367311006453</v>
      </c>
      <c r="V25" s="7">
        <f>U25/SUM(U24:U26)</f>
        <v>0.40406478007225149</v>
      </c>
    </row>
    <row r="26" spans="1:26" x14ac:dyDescent="0.3">
      <c r="A26" s="1" t="s">
        <v>0</v>
      </c>
      <c r="B26" s="2" t="s">
        <v>1</v>
      </c>
      <c r="C26" s="1" t="s">
        <v>5</v>
      </c>
      <c r="D26" s="3">
        <v>0</v>
      </c>
      <c r="E26" s="3" t="s">
        <v>46</v>
      </c>
      <c r="F26" s="3" t="s">
        <v>46</v>
      </c>
      <c r="G26" s="3" t="s">
        <v>46</v>
      </c>
      <c r="H26" s="3"/>
      <c r="I26" s="3"/>
      <c r="J26" s="3"/>
      <c r="K26" s="3"/>
      <c r="L26" t="s">
        <v>20</v>
      </c>
      <c r="M26" s="3">
        <f t="shared" si="1"/>
        <v>0.66891385096056999</v>
      </c>
      <c r="N26" s="7">
        <f>M26/SUM(M24:M26)</f>
        <v>4.4317527435490459E-2</v>
      </c>
      <c r="P26" t="s">
        <v>28</v>
      </c>
      <c r="Q26" s="3">
        <f>EXP(D22+D28+D37+D52)</f>
        <v>426.1962836951854</v>
      </c>
      <c r="R26" s="7">
        <f>Q26/SUM(Q24:Q26)</f>
        <v>0.84289546746649779</v>
      </c>
      <c r="T26" t="s">
        <v>34</v>
      </c>
      <c r="U26" s="3">
        <f>EXP(D22+D31+D37+D55)</f>
        <v>4.0453585463967691E-2</v>
      </c>
      <c r="V26" s="7">
        <f>U26/SUM(U24:U26)</f>
        <v>2.3170390959424917E-2</v>
      </c>
    </row>
    <row r="27" spans="1:26" x14ac:dyDescent="0.3">
      <c r="A27" s="1" t="s">
        <v>2</v>
      </c>
      <c r="B27" s="2" t="s">
        <v>1</v>
      </c>
      <c r="C27" s="1" t="s">
        <v>5</v>
      </c>
      <c r="D27" s="3">
        <v>-0.39450000000000002</v>
      </c>
      <c r="E27" s="3">
        <v>0.30280000000000001</v>
      </c>
      <c r="F27" s="3">
        <v>-1.3028999999999999</v>
      </c>
      <c r="G27" s="3">
        <v>0.19</v>
      </c>
      <c r="H27" s="3"/>
      <c r="I27" s="3"/>
      <c r="J27" s="3"/>
      <c r="K27" s="3"/>
      <c r="L27"/>
      <c r="M27" s="3"/>
    </row>
    <row r="28" spans="1:26" x14ac:dyDescent="0.3">
      <c r="A28" s="1" t="s">
        <v>3</v>
      </c>
      <c r="B28" s="2" t="s">
        <v>1</v>
      </c>
      <c r="C28" s="1" t="s">
        <v>5</v>
      </c>
      <c r="D28" s="3">
        <v>7.0495000000000001</v>
      </c>
      <c r="E28" s="3">
        <v>3.4649999999999999</v>
      </c>
      <c r="F28" s="3">
        <v>2.0345</v>
      </c>
      <c r="G28" s="3">
        <v>4.2000000000000003E-2</v>
      </c>
      <c r="H28" s="3"/>
      <c r="I28" s="3"/>
      <c r="J28" s="3"/>
      <c r="K28" s="3"/>
      <c r="L28"/>
      <c r="M28" s="3"/>
    </row>
    <row r="29" spans="1:26" x14ac:dyDescent="0.3">
      <c r="A29" s="1" t="s">
        <v>0</v>
      </c>
      <c r="B29" s="2" t="s">
        <v>1</v>
      </c>
      <c r="C29" s="1" t="s">
        <v>6</v>
      </c>
      <c r="D29" s="3">
        <v>0</v>
      </c>
      <c r="E29" s="3" t="s">
        <v>46</v>
      </c>
      <c r="F29" s="3" t="s">
        <v>46</v>
      </c>
      <c r="G29" s="3" t="s">
        <v>46</v>
      </c>
      <c r="H29" s="3"/>
      <c r="I29" s="3"/>
      <c r="J29" s="3"/>
      <c r="K29" s="3"/>
    </row>
    <row r="30" spans="1:26" x14ac:dyDescent="0.3">
      <c r="A30" s="1" t="s">
        <v>2</v>
      </c>
      <c r="B30" s="2" t="s">
        <v>1</v>
      </c>
      <c r="C30" s="1" t="s">
        <v>6</v>
      </c>
      <c r="D30" s="3">
        <v>-2.2469000000000001</v>
      </c>
      <c r="E30" s="3">
        <v>1.8980999999999999</v>
      </c>
      <c r="F30" s="3">
        <v>-1.1838</v>
      </c>
      <c r="G30" s="3">
        <v>0.24</v>
      </c>
      <c r="H30" s="3"/>
      <c r="I30" s="3"/>
      <c r="J30" s="3"/>
      <c r="K30" s="3"/>
    </row>
    <row r="31" spans="1:26" x14ac:dyDescent="0.3">
      <c r="A31" s="1" t="s">
        <v>3</v>
      </c>
      <c r="B31" s="2" t="s">
        <v>1</v>
      </c>
      <c r="C31" s="1" t="s">
        <v>6</v>
      </c>
      <c r="D31" s="3">
        <v>2.3285</v>
      </c>
      <c r="E31" s="3">
        <v>4.1166</v>
      </c>
      <c r="F31" s="3">
        <v>0.56559999999999999</v>
      </c>
      <c r="G31" s="3">
        <v>0.56999999999999995</v>
      </c>
      <c r="H31" s="3"/>
      <c r="I31" s="3"/>
      <c r="J31" s="3"/>
      <c r="K31" s="3"/>
    </row>
    <row r="32" spans="1:26" x14ac:dyDescent="0.3">
      <c r="A32" s="1" t="s">
        <v>0</v>
      </c>
      <c r="B32" s="2" t="s">
        <v>1</v>
      </c>
      <c r="C32" s="1" t="s">
        <v>7</v>
      </c>
      <c r="D32" s="3">
        <v>0</v>
      </c>
      <c r="E32" s="3" t="s">
        <v>46</v>
      </c>
      <c r="F32" s="3" t="s">
        <v>46</v>
      </c>
      <c r="G32" s="3" t="s">
        <v>46</v>
      </c>
      <c r="H32" s="3">
        <v>0.60970000000000002</v>
      </c>
      <c r="I32" s="3">
        <v>2</v>
      </c>
      <c r="J32" s="3">
        <v>0.74</v>
      </c>
      <c r="K32" s="3"/>
    </row>
    <row r="33" spans="1:31" x14ac:dyDescent="0.3">
      <c r="A33" s="1" t="s">
        <v>2</v>
      </c>
      <c r="B33" s="2" t="s">
        <v>1</v>
      </c>
      <c r="C33" s="1" t="s">
        <v>7</v>
      </c>
      <c r="D33" s="3">
        <v>0</v>
      </c>
      <c r="E33" s="3" t="s">
        <v>46</v>
      </c>
      <c r="F33" s="3" t="s">
        <v>46</v>
      </c>
      <c r="G33" s="3" t="s">
        <v>46</v>
      </c>
      <c r="H33" s="3"/>
      <c r="I33" s="3"/>
      <c r="J33" s="3"/>
      <c r="K33" s="3"/>
    </row>
    <row r="34" spans="1:31" x14ac:dyDescent="0.3">
      <c r="A34" s="1" t="s">
        <v>3</v>
      </c>
      <c r="B34" s="2" t="s">
        <v>1</v>
      </c>
      <c r="C34" s="1" t="s">
        <v>7</v>
      </c>
      <c r="D34" s="3">
        <v>0</v>
      </c>
      <c r="E34" s="3" t="s">
        <v>46</v>
      </c>
      <c r="F34" s="3" t="s">
        <v>46</v>
      </c>
      <c r="G34" s="3" t="s">
        <v>46</v>
      </c>
      <c r="H34" s="3"/>
      <c r="I34" s="3"/>
      <c r="J34" s="3"/>
      <c r="K34" s="3"/>
    </row>
    <row r="35" spans="1:31" x14ac:dyDescent="0.3">
      <c r="A35" s="1" t="s">
        <v>0</v>
      </c>
      <c r="B35" s="2" t="s">
        <v>1</v>
      </c>
      <c r="C35" s="1" t="s">
        <v>8</v>
      </c>
      <c r="D35" s="3">
        <v>0</v>
      </c>
      <c r="E35" s="3" t="s">
        <v>46</v>
      </c>
      <c r="F35" s="3" t="s">
        <v>46</v>
      </c>
      <c r="G35" s="3" t="s">
        <v>46</v>
      </c>
      <c r="H35" s="3"/>
      <c r="I35" s="3"/>
      <c r="J35" s="3"/>
      <c r="K35" s="3"/>
    </row>
    <row r="36" spans="1:31" x14ac:dyDescent="0.3">
      <c r="A36" s="1" t="s">
        <v>2</v>
      </c>
      <c r="B36" s="2" t="s">
        <v>1</v>
      </c>
      <c r="C36" s="1" t="s">
        <v>8</v>
      </c>
      <c r="D36" s="3">
        <v>0.33019999999999999</v>
      </c>
      <c r="E36" s="3">
        <v>0.64849999999999997</v>
      </c>
      <c r="F36" s="3">
        <v>0.5091</v>
      </c>
      <c r="G36" s="3">
        <v>0.61</v>
      </c>
      <c r="H36" s="3"/>
      <c r="I36" s="3"/>
      <c r="J36" s="3"/>
      <c r="K36" s="3"/>
      <c r="S36" s="50"/>
      <c r="X36" s="7" t="b">
        <f>G36 &lt;= 0.05</f>
        <v>0</v>
      </c>
      <c r="Y36" s="7" t="b">
        <f>OR(D36 &lt;= -LN(3.47), D36 &gt;= LN(3.47))</f>
        <v>0</v>
      </c>
      <c r="Z36" s="7" t="b">
        <f>AND(X36, Y36)</f>
        <v>0</v>
      </c>
      <c r="AE36" s="50"/>
    </row>
    <row r="37" spans="1:31" x14ac:dyDescent="0.3">
      <c r="A37" s="1" t="s">
        <v>3</v>
      </c>
      <c r="B37" s="2" t="s">
        <v>1</v>
      </c>
      <c r="C37" s="1" t="s">
        <v>8</v>
      </c>
      <c r="D37" s="3">
        <v>2.2427000000000001</v>
      </c>
      <c r="E37" s="3">
        <v>3.2549000000000001</v>
      </c>
      <c r="F37" s="3">
        <v>0.68899999999999995</v>
      </c>
      <c r="G37" s="3">
        <v>0.49</v>
      </c>
      <c r="H37" s="3"/>
      <c r="I37" s="3"/>
      <c r="J37" s="3"/>
      <c r="K37" s="3"/>
      <c r="S37" s="50"/>
      <c r="X37" s="7" t="b">
        <f>G37 &lt;= 0.05</f>
        <v>0</v>
      </c>
      <c r="Y37" s="7" t="b">
        <f>OR(D37 &lt;= -LN(3.47), D37 &gt;= LN(3.47))</f>
        <v>1</v>
      </c>
      <c r="Z37" s="7" t="b">
        <f>AND(X37, Y37)</f>
        <v>0</v>
      </c>
      <c r="AE37" s="50"/>
    </row>
    <row r="38" spans="1:31" x14ac:dyDescent="0.3">
      <c r="A38" s="1" t="s">
        <v>0</v>
      </c>
      <c r="B38" s="2" t="s">
        <v>1</v>
      </c>
      <c r="C38" s="1" t="s">
        <v>9</v>
      </c>
      <c r="D38" s="3">
        <v>0</v>
      </c>
      <c r="E38" s="3" t="s">
        <v>46</v>
      </c>
      <c r="F38" s="3" t="s">
        <v>46</v>
      </c>
      <c r="G38" s="3" t="s">
        <v>46</v>
      </c>
      <c r="H38" s="3">
        <v>5.7049000000000003</v>
      </c>
      <c r="I38" s="3">
        <v>4</v>
      </c>
      <c r="J38" s="3">
        <v>0.22</v>
      </c>
      <c r="K38" s="3"/>
      <c r="S38" s="15"/>
      <c r="AE38" s="50"/>
    </row>
    <row r="39" spans="1:31" x14ac:dyDescent="0.3">
      <c r="A39" s="1" t="s">
        <v>2</v>
      </c>
      <c r="B39" s="2" t="s">
        <v>1</v>
      </c>
      <c r="C39" s="1" t="s">
        <v>9</v>
      </c>
      <c r="D39" s="3">
        <v>0</v>
      </c>
      <c r="E39" s="3" t="s">
        <v>46</v>
      </c>
      <c r="F39" s="3" t="s">
        <v>46</v>
      </c>
      <c r="G39" s="3" t="s">
        <v>46</v>
      </c>
      <c r="H39" s="3"/>
      <c r="I39" s="3"/>
      <c r="J39" s="3"/>
      <c r="K39" s="3"/>
      <c r="S39" s="50"/>
      <c r="AE39" s="50"/>
    </row>
    <row r="40" spans="1:31" x14ac:dyDescent="0.3">
      <c r="A40" s="1" t="s">
        <v>3</v>
      </c>
      <c r="B40" s="2" t="s">
        <v>1</v>
      </c>
      <c r="C40" s="1" t="s">
        <v>9</v>
      </c>
      <c r="D40" s="3">
        <v>0</v>
      </c>
      <c r="E40" s="3" t="s">
        <v>46</v>
      </c>
      <c r="F40" s="3" t="s">
        <v>46</v>
      </c>
      <c r="G40" s="3" t="s">
        <v>46</v>
      </c>
      <c r="H40" s="3"/>
      <c r="I40" s="3"/>
      <c r="J40" s="3"/>
      <c r="K40" s="3"/>
      <c r="S40" s="15"/>
      <c r="AE40" s="50"/>
    </row>
    <row r="41" spans="1:31" x14ac:dyDescent="0.3">
      <c r="A41" s="1" t="s">
        <v>0</v>
      </c>
      <c r="B41" s="2" t="s">
        <v>1</v>
      </c>
      <c r="C41" s="1" t="s">
        <v>10</v>
      </c>
      <c r="D41" s="3">
        <v>0</v>
      </c>
      <c r="E41" s="3" t="s">
        <v>46</v>
      </c>
      <c r="F41" s="3" t="s">
        <v>46</v>
      </c>
      <c r="G41" s="3" t="s">
        <v>46</v>
      </c>
      <c r="H41" s="3"/>
      <c r="I41" s="3"/>
      <c r="J41" s="3"/>
      <c r="K41" s="3"/>
      <c r="S41" s="15"/>
      <c r="AE41" s="50"/>
    </row>
    <row r="42" spans="1:31" x14ac:dyDescent="0.3">
      <c r="A42" s="1" t="s">
        <v>2</v>
      </c>
      <c r="B42" s="2" t="s">
        <v>1</v>
      </c>
      <c r="C42" s="1" t="s">
        <v>10</v>
      </c>
      <c r="D42" s="3">
        <v>0</v>
      </c>
      <c r="E42" s="3" t="s">
        <v>46</v>
      </c>
      <c r="F42" s="3" t="s">
        <v>46</v>
      </c>
      <c r="G42" s="3" t="s">
        <v>46</v>
      </c>
      <c r="H42" s="3"/>
      <c r="I42" s="3"/>
      <c r="J42" s="3"/>
      <c r="K42" s="3"/>
      <c r="S42" s="50"/>
      <c r="AE42" s="50"/>
    </row>
    <row r="43" spans="1:31" x14ac:dyDescent="0.3">
      <c r="A43" s="1" t="s">
        <v>3</v>
      </c>
      <c r="B43" s="2" t="s">
        <v>1</v>
      </c>
      <c r="C43" s="1" t="s">
        <v>10</v>
      </c>
      <c r="D43" s="3">
        <v>0</v>
      </c>
      <c r="E43" s="3" t="s">
        <v>46</v>
      </c>
      <c r="F43" s="3" t="s">
        <v>46</v>
      </c>
      <c r="G43" s="3" t="s">
        <v>46</v>
      </c>
      <c r="H43" s="3"/>
      <c r="I43" s="3"/>
      <c r="J43" s="3"/>
      <c r="K43" s="3"/>
      <c r="S43" s="50"/>
      <c r="AE43" s="50"/>
    </row>
    <row r="44" spans="1:31" x14ac:dyDescent="0.3">
      <c r="A44" s="1" t="s">
        <v>0</v>
      </c>
      <c r="B44" s="2" t="s">
        <v>1</v>
      </c>
      <c r="C44" s="1" t="s">
        <v>11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  <c r="K44" s="3"/>
      <c r="AE44" s="50"/>
    </row>
    <row r="45" spans="1:31" x14ac:dyDescent="0.3">
      <c r="A45" s="1" t="s">
        <v>2</v>
      </c>
      <c r="B45" s="2" t="s">
        <v>1</v>
      </c>
      <c r="C45" s="1" t="s">
        <v>11</v>
      </c>
      <c r="D45" s="3">
        <v>0</v>
      </c>
      <c r="E45" s="3" t="s">
        <v>46</v>
      </c>
      <c r="F45" s="3" t="s">
        <v>46</v>
      </c>
      <c r="G45" s="3" t="s">
        <v>46</v>
      </c>
      <c r="H45" s="3"/>
      <c r="I45" s="3"/>
      <c r="J45" s="3"/>
      <c r="K45" s="3"/>
      <c r="L45" s="3"/>
      <c r="M45" s="3"/>
      <c r="AE45" s="50"/>
    </row>
    <row r="46" spans="1:31" x14ac:dyDescent="0.3">
      <c r="A46" s="1" t="s">
        <v>3</v>
      </c>
      <c r="B46" s="2" t="s">
        <v>1</v>
      </c>
      <c r="C46" s="1" t="s">
        <v>11</v>
      </c>
      <c r="D46" s="3">
        <v>0</v>
      </c>
      <c r="E46" s="3" t="s">
        <v>46</v>
      </c>
      <c r="F46" s="3" t="s">
        <v>46</v>
      </c>
      <c r="G46" s="3" t="s">
        <v>46</v>
      </c>
      <c r="H46" s="3"/>
      <c r="I46" s="3"/>
      <c r="J46" s="3"/>
      <c r="K46" s="3"/>
      <c r="L46" s="3"/>
      <c r="M46" s="3"/>
      <c r="AE46" s="50"/>
    </row>
    <row r="47" spans="1:31" x14ac:dyDescent="0.3">
      <c r="A47" s="1" t="s">
        <v>0</v>
      </c>
      <c r="B47" s="2" t="s">
        <v>1</v>
      </c>
      <c r="C47" s="1" t="s">
        <v>12</v>
      </c>
      <c r="D47" s="3">
        <v>0</v>
      </c>
      <c r="E47" s="3" t="s">
        <v>46</v>
      </c>
      <c r="F47" s="3" t="s">
        <v>46</v>
      </c>
      <c r="G47" s="3" t="s">
        <v>46</v>
      </c>
      <c r="H47" s="3"/>
      <c r="I47" s="3"/>
      <c r="J47" s="3"/>
      <c r="K47" s="3"/>
      <c r="L47" s="3"/>
      <c r="M47" s="3"/>
      <c r="AE47" s="50"/>
    </row>
    <row r="48" spans="1:31" x14ac:dyDescent="0.3">
      <c r="A48" s="1" t="s">
        <v>2</v>
      </c>
      <c r="B48" s="2" t="s">
        <v>1</v>
      </c>
      <c r="C48" s="1" t="s">
        <v>12</v>
      </c>
      <c r="D48" s="3">
        <v>0</v>
      </c>
      <c r="E48" s="3" t="s">
        <v>46</v>
      </c>
      <c r="F48" s="3" t="s">
        <v>46</v>
      </c>
      <c r="G48" s="3" t="s">
        <v>46</v>
      </c>
      <c r="H48" s="3"/>
      <c r="I48" s="3"/>
      <c r="J48" s="3"/>
      <c r="K48" s="3"/>
      <c r="L48" s="3"/>
      <c r="M48" s="3"/>
      <c r="AE48" s="50"/>
    </row>
    <row r="49" spans="1:31" x14ac:dyDescent="0.3">
      <c r="A49" s="1" t="s">
        <v>3</v>
      </c>
      <c r="B49" s="2" t="s">
        <v>1</v>
      </c>
      <c r="C49" s="1" t="s">
        <v>12</v>
      </c>
      <c r="D49" s="3">
        <v>0</v>
      </c>
      <c r="E49" s="3" t="s">
        <v>46</v>
      </c>
      <c r="F49" s="3" t="s">
        <v>46</v>
      </c>
      <c r="G49" s="3" t="s">
        <v>46</v>
      </c>
      <c r="H49" s="3"/>
      <c r="I49" s="3"/>
      <c r="J49" s="3"/>
      <c r="K49" s="3"/>
      <c r="L49" s="3"/>
      <c r="M49" s="3"/>
      <c r="AE49" s="50"/>
    </row>
    <row r="50" spans="1:31" x14ac:dyDescent="0.3">
      <c r="A50" s="1" t="s">
        <v>0</v>
      </c>
      <c r="B50" s="2" t="s">
        <v>1</v>
      </c>
      <c r="C50" s="1" t="s">
        <v>13</v>
      </c>
      <c r="D50" s="3">
        <v>0</v>
      </c>
      <c r="E50" s="3" t="s">
        <v>46</v>
      </c>
      <c r="F50" s="3" t="s">
        <v>46</v>
      </c>
      <c r="G50" s="3" t="s">
        <v>46</v>
      </c>
      <c r="H50" s="3"/>
      <c r="I50" s="3"/>
      <c r="J50" s="3"/>
      <c r="K50" s="3"/>
      <c r="L50" s="3"/>
      <c r="M50" s="3"/>
      <c r="AE50" s="50"/>
    </row>
    <row r="51" spans="1:31" x14ac:dyDescent="0.3">
      <c r="A51" s="1" t="s">
        <v>2</v>
      </c>
      <c r="B51" s="2" t="s">
        <v>1</v>
      </c>
      <c r="C51" s="1" t="s">
        <v>13</v>
      </c>
      <c r="D51" s="3">
        <v>2.1597</v>
      </c>
      <c r="E51" s="3">
        <v>7.0542999999999996</v>
      </c>
      <c r="F51" s="3">
        <v>0.30620000000000003</v>
      </c>
      <c r="G51" s="3">
        <v>0.76</v>
      </c>
      <c r="H51" s="3"/>
      <c r="I51" s="3"/>
      <c r="J51" s="3"/>
      <c r="K51" s="3"/>
      <c r="L51" s="3"/>
      <c r="M51" s="3"/>
      <c r="X51" s="7" t="b">
        <f>G51 &lt;= 0.05</f>
        <v>0</v>
      </c>
      <c r="Y51" s="7" t="b">
        <f>OR(D51 &lt;= -LN(3.47), D51 &gt;= LN(3.47))</f>
        <v>1</v>
      </c>
      <c r="Z51" s="7" t="b">
        <f>AND(X51, Y51)</f>
        <v>0</v>
      </c>
      <c r="AE51" s="50"/>
    </row>
    <row r="52" spans="1:31" x14ac:dyDescent="0.3">
      <c r="A52" s="1" t="s">
        <v>3</v>
      </c>
      <c r="B52" s="2" t="s">
        <v>1</v>
      </c>
      <c r="C52" s="1" t="s">
        <v>13</v>
      </c>
      <c r="D52" s="3">
        <v>-0.59250000000000003</v>
      </c>
      <c r="E52" s="3">
        <v>7.7850000000000001</v>
      </c>
      <c r="F52" s="3">
        <v>-7.6100000000000001E-2</v>
      </c>
      <c r="G52" s="3">
        <v>0.94</v>
      </c>
      <c r="H52" s="3"/>
      <c r="I52" s="3"/>
      <c r="J52" s="3"/>
      <c r="K52" s="3"/>
      <c r="L52" s="3"/>
      <c r="M52" s="3"/>
      <c r="X52" s="7" t="b">
        <f>G52 &lt;= 0.05</f>
        <v>0</v>
      </c>
      <c r="Y52" s="7" t="b">
        <f>OR(D52 &lt;= -LN(3.47), D52 &gt;= LN(3.47))</f>
        <v>0</v>
      </c>
      <c r="Z52" s="7" t="b">
        <f>AND(X52, Y52)</f>
        <v>0</v>
      </c>
      <c r="AE52" s="50"/>
    </row>
    <row r="53" spans="1:31" x14ac:dyDescent="0.3">
      <c r="A53" s="1" t="s">
        <v>0</v>
      </c>
      <c r="B53" s="2" t="s">
        <v>1</v>
      </c>
      <c r="C53" s="1" t="s">
        <v>14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K53" s="3"/>
      <c r="L53" s="3"/>
      <c r="M53" s="3"/>
      <c r="AE53" s="50"/>
    </row>
    <row r="54" spans="1:31" x14ac:dyDescent="0.3">
      <c r="A54" s="1" t="s">
        <v>2</v>
      </c>
      <c r="B54" s="2" t="s">
        <v>1</v>
      </c>
      <c r="C54" s="1" t="s">
        <v>14</v>
      </c>
      <c r="D54" s="3">
        <v>-0.69910000000000005</v>
      </c>
      <c r="E54" s="3">
        <v>1.9349000000000001</v>
      </c>
      <c r="F54" s="3">
        <v>-0.36130000000000001</v>
      </c>
      <c r="G54" s="3">
        <v>0.72</v>
      </c>
      <c r="H54" s="3"/>
      <c r="I54" s="3"/>
      <c r="J54" s="3"/>
      <c r="K54" s="3"/>
      <c r="L54" s="3"/>
      <c r="M54" s="3"/>
      <c r="X54" s="7" t="b">
        <f>G54 &lt;= 0.05</f>
        <v>0</v>
      </c>
      <c r="Y54" s="7" t="b">
        <f>OR(D54 &lt;= -LN(3.47), D54 &gt;= LN(3.47))</f>
        <v>0</v>
      </c>
      <c r="Z54" s="7" t="b">
        <f>AND(X54, Y54)</f>
        <v>0</v>
      </c>
      <c r="AE54" s="50"/>
    </row>
    <row r="55" spans="1:31" x14ac:dyDescent="0.3">
      <c r="A55" s="1" t="s">
        <v>3</v>
      </c>
      <c r="B55" s="2" t="s">
        <v>1</v>
      </c>
      <c r="C55" s="1" t="s">
        <v>14</v>
      </c>
      <c r="D55" s="3">
        <v>-5.1340000000000003</v>
      </c>
      <c r="E55" s="3">
        <v>3.3477000000000001</v>
      </c>
      <c r="F55" s="3">
        <v>-1.5336000000000001</v>
      </c>
      <c r="G55" s="3">
        <v>0.13</v>
      </c>
      <c r="H55" s="3"/>
      <c r="I55" s="3"/>
      <c r="J55" s="3"/>
      <c r="K55" s="3"/>
      <c r="L55" s="3"/>
      <c r="M55" s="3"/>
      <c r="X55" s="7" t="b">
        <f>G55 &lt;= 0.05</f>
        <v>0</v>
      </c>
      <c r="Y55" s="7" t="b">
        <f>OR(D55 &lt;= -LN(3.47), D55 &gt;= LN(3.47))</f>
        <v>1</v>
      </c>
      <c r="Z55" s="7" t="b">
        <f>AND(X55, Y55)</f>
        <v>0</v>
      </c>
      <c r="AE55" s="50"/>
    </row>
    <row r="56" spans="1:3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AE56" s="50"/>
    </row>
    <row r="57" spans="1:31" x14ac:dyDescent="0.3">
      <c r="A57" s="1" t="s">
        <v>41</v>
      </c>
      <c r="B57" s="2" t="s">
        <v>1</v>
      </c>
      <c r="C57" s="1">
        <v>1</v>
      </c>
      <c r="D57" s="3">
        <v>0</v>
      </c>
      <c r="E57" s="3" t="s">
        <v>46</v>
      </c>
      <c r="F57" s="3" t="s">
        <v>46</v>
      </c>
      <c r="G57" s="3" t="s">
        <v>46</v>
      </c>
      <c r="H57" s="3">
        <v>57.705800000000004</v>
      </c>
      <c r="I57" s="3">
        <v>2</v>
      </c>
      <c r="J57" s="5">
        <v>2.8999999999999998E-13</v>
      </c>
      <c r="K57" s="3"/>
      <c r="L57"/>
      <c r="M57" s="3"/>
      <c r="AE57" s="50"/>
    </row>
    <row r="58" spans="1:31" x14ac:dyDescent="0.3">
      <c r="A58" s="1" t="s">
        <v>42</v>
      </c>
      <c r="B58" s="2" t="s">
        <v>1</v>
      </c>
      <c r="C58" s="1">
        <v>1</v>
      </c>
      <c r="D58" s="3">
        <v>1.6274</v>
      </c>
      <c r="E58" s="3">
        <v>0.24010000000000001</v>
      </c>
      <c r="F58" s="3">
        <v>6.7774000000000001</v>
      </c>
      <c r="G58" s="5">
        <v>1.2000000000000001E-11</v>
      </c>
      <c r="H58" s="3"/>
      <c r="I58" s="3"/>
      <c r="J58" s="3"/>
      <c r="K58" s="3"/>
      <c r="L58"/>
      <c r="M58" s="3"/>
    </row>
    <row r="59" spans="1:31" x14ac:dyDescent="0.3">
      <c r="A59" s="1" t="s">
        <v>43</v>
      </c>
      <c r="B59" s="2" t="s">
        <v>1</v>
      </c>
      <c r="C59" s="1">
        <v>1</v>
      </c>
      <c r="D59" s="3">
        <v>-0.95650000000000002</v>
      </c>
      <c r="E59" s="3">
        <v>0.76339999999999997</v>
      </c>
      <c r="F59" s="3">
        <v>-1.2529999999999999</v>
      </c>
      <c r="G59" s="3">
        <v>0.21</v>
      </c>
      <c r="H59" s="3"/>
      <c r="I59" s="3"/>
      <c r="J59" s="3"/>
      <c r="K59" s="3"/>
      <c r="L59"/>
      <c r="M59" s="3"/>
    </row>
    <row r="60" spans="1:31" x14ac:dyDescent="0.3">
      <c r="A60" s="1" t="s">
        <v>41</v>
      </c>
      <c r="B60" s="2" t="s">
        <v>1</v>
      </c>
      <c r="C60" s="1" t="s">
        <v>4</v>
      </c>
      <c r="D60" s="3">
        <v>0</v>
      </c>
      <c r="E60" s="3" t="s">
        <v>46</v>
      </c>
      <c r="F60" s="3" t="s">
        <v>46</v>
      </c>
      <c r="G60" s="3" t="s">
        <v>46</v>
      </c>
      <c r="H60" s="3">
        <v>173.36519999999999</v>
      </c>
      <c r="I60" s="3">
        <v>4</v>
      </c>
      <c r="J60" s="5">
        <v>1.9999999999999999E-36</v>
      </c>
      <c r="K60" s="3"/>
      <c r="L60"/>
      <c r="M60" s="3"/>
    </row>
    <row r="61" spans="1:31" x14ac:dyDescent="0.3">
      <c r="A61" s="1" t="s">
        <v>42</v>
      </c>
      <c r="B61" s="2" t="s">
        <v>1</v>
      </c>
      <c r="C61" s="1" t="s">
        <v>4</v>
      </c>
      <c r="D61" s="3">
        <v>0</v>
      </c>
      <c r="E61" s="3" t="s">
        <v>46</v>
      </c>
      <c r="F61" s="3" t="s">
        <v>46</v>
      </c>
      <c r="G61" s="3" t="s">
        <v>46</v>
      </c>
      <c r="H61" s="3"/>
      <c r="I61" s="3"/>
      <c r="J61" s="3"/>
      <c r="K61" s="3"/>
      <c r="L61"/>
      <c r="M61" s="3"/>
    </row>
    <row r="62" spans="1:31" x14ac:dyDescent="0.3">
      <c r="A62" s="1" t="s">
        <v>43</v>
      </c>
      <c r="B62" s="2" t="s">
        <v>1</v>
      </c>
      <c r="C62" s="1" t="s">
        <v>4</v>
      </c>
      <c r="D62" s="3">
        <v>0</v>
      </c>
      <c r="E62" s="3" t="s">
        <v>46</v>
      </c>
      <c r="F62" s="3" t="s">
        <v>46</v>
      </c>
      <c r="G62" s="3" t="s">
        <v>46</v>
      </c>
      <c r="H62" s="3"/>
      <c r="I62" s="3"/>
      <c r="J62" s="3"/>
      <c r="K62" s="3"/>
      <c r="L62"/>
      <c r="M62" s="3"/>
    </row>
    <row r="63" spans="1:31" x14ac:dyDescent="0.3">
      <c r="A63" s="1" t="s">
        <v>41</v>
      </c>
      <c r="B63" s="2" t="s">
        <v>1</v>
      </c>
      <c r="C63" s="1" t="s">
        <v>5</v>
      </c>
      <c r="D63" s="3">
        <v>0</v>
      </c>
      <c r="E63" s="3" t="s">
        <v>46</v>
      </c>
      <c r="F63" s="3" t="s">
        <v>46</v>
      </c>
      <c r="G63" s="3" t="s">
        <v>46</v>
      </c>
      <c r="H63" s="3"/>
      <c r="I63" s="3"/>
      <c r="J63" s="3"/>
      <c r="K63" s="3"/>
      <c r="L63"/>
      <c r="M63" s="3"/>
    </row>
    <row r="64" spans="1:31" x14ac:dyDescent="0.3">
      <c r="A64" s="1" t="s">
        <v>42</v>
      </c>
      <c r="B64" s="2" t="s">
        <v>1</v>
      </c>
      <c r="C64" s="1" t="s">
        <v>5</v>
      </c>
      <c r="D64" s="3">
        <v>0.1419</v>
      </c>
      <c r="E64" s="3">
        <v>1.8133999999999999</v>
      </c>
      <c r="F64" s="3">
        <v>7.8200000000000006E-2</v>
      </c>
      <c r="G64" s="3">
        <v>0.94</v>
      </c>
      <c r="H64" s="3"/>
      <c r="I64" s="3"/>
      <c r="J64" s="3"/>
      <c r="K64" s="3"/>
      <c r="L64"/>
      <c r="M64" s="3"/>
    </row>
    <row r="65" spans="1:13" x14ac:dyDescent="0.3">
      <c r="A65" s="1" t="s">
        <v>43</v>
      </c>
      <c r="B65" s="2" t="s">
        <v>1</v>
      </c>
      <c r="C65" s="1" t="s">
        <v>5</v>
      </c>
      <c r="D65" s="3">
        <v>5.1374000000000004</v>
      </c>
      <c r="E65" s="3">
        <v>2.0440999999999998</v>
      </c>
      <c r="F65" s="3">
        <v>2.5133000000000001</v>
      </c>
      <c r="G65" s="3">
        <v>1.2E-2</v>
      </c>
      <c r="H65" s="3"/>
      <c r="I65" s="3"/>
      <c r="J65" s="3"/>
      <c r="K65" s="3"/>
      <c r="L65"/>
      <c r="M65" s="3"/>
    </row>
    <row r="66" spans="1:13" x14ac:dyDescent="0.3">
      <c r="A66" s="1" t="s">
        <v>41</v>
      </c>
      <c r="B66" s="2" t="s">
        <v>1</v>
      </c>
      <c r="C66" s="1" t="s">
        <v>6</v>
      </c>
      <c r="D66" s="3">
        <v>0</v>
      </c>
      <c r="E66" s="3" t="s">
        <v>46</v>
      </c>
      <c r="F66" s="3" t="s">
        <v>46</v>
      </c>
      <c r="G66" s="3" t="s">
        <v>46</v>
      </c>
      <c r="H66" s="3"/>
      <c r="I66" s="3"/>
      <c r="J66" s="3"/>
      <c r="K66" s="3"/>
      <c r="L66"/>
      <c r="M66" s="3"/>
    </row>
    <row r="67" spans="1:13" x14ac:dyDescent="0.3">
      <c r="A67" s="1" t="s">
        <v>42</v>
      </c>
      <c r="B67" s="2" t="s">
        <v>1</v>
      </c>
      <c r="C67" s="1" t="s">
        <v>6</v>
      </c>
      <c r="D67" s="3">
        <v>-3.0682</v>
      </c>
      <c r="E67" s="3">
        <v>0.65239999999999998</v>
      </c>
      <c r="F67" s="3">
        <v>-4.7026000000000003</v>
      </c>
      <c r="G67" s="5">
        <v>2.6000000000000001E-6</v>
      </c>
      <c r="H67" s="3"/>
      <c r="I67" s="3"/>
      <c r="J67" s="3"/>
      <c r="K67" s="3"/>
      <c r="L67"/>
      <c r="M67" s="3"/>
    </row>
    <row r="68" spans="1:13" x14ac:dyDescent="0.3">
      <c r="A68" s="1" t="s">
        <v>43</v>
      </c>
      <c r="B68" s="2" t="s">
        <v>1</v>
      </c>
      <c r="C68" s="1" t="s">
        <v>6</v>
      </c>
      <c r="D68" s="3">
        <v>-1.4910000000000001</v>
      </c>
      <c r="E68" s="3">
        <v>1.0117</v>
      </c>
      <c r="F68" s="3">
        <v>-1.4738</v>
      </c>
      <c r="G68" s="3">
        <v>0.14000000000000001</v>
      </c>
      <c r="H68" s="3"/>
      <c r="I68" s="3"/>
      <c r="J68" s="3"/>
      <c r="K68" s="3"/>
      <c r="L68"/>
      <c r="M68" s="3"/>
    </row>
    <row r="69" spans="1:13" x14ac:dyDescent="0.3">
      <c r="L69"/>
    </row>
    <row r="70" spans="1:13" x14ac:dyDescent="0.3">
      <c r="A70" s="16" t="s">
        <v>395</v>
      </c>
    </row>
    <row r="71" spans="1:13" x14ac:dyDescent="0.3">
      <c r="A71" s="1"/>
      <c r="B71" s="4" t="s">
        <v>70</v>
      </c>
      <c r="C71" s="1"/>
      <c r="D71" s="1"/>
      <c r="E71" s="1"/>
      <c r="F71" s="1"/>
      <c r="G71" s="1"/>
      <c r="H71" s="1"/>
      <c r="I71" s="1"/>
    </row>
    <row r="72" spans="1:13" x14ac:dyDescent="0.3">
      <c r="A72" s="14"/>
      <c r="B72" s="4">
        <v>1</v>
      </c>
      <c r="C72" s="4" t="s">
        <v>44</v>
      </c>
      <c r="D72" s="4">
        <v>2</v>
      </c>
      <c r="E72" s="4" t="s">
        <v>44</v>
      </c>
      <c r="F72" s="4">
        <v>3</v>
      </c>
      <c r="G72" s="4" t="s">
        <v>44</v>
      </c>
      <c r="H72" s="4" t="s">
        <v>71</v>
      </c>
      <c r="I72" s="4" t="s">
        <v>44</v>
      </c>
    </row>
    <row r="73" spans="1:13" x14ac:dyDescent="0.3">
      <c r="A73" s="4" t="s">
        <v>72</v>
      </c>
      <c r="B73" s="3">
        <v>0.53339999999999999</v>
      </c>
      <c r="C73" s="3">
        <v>1.09E-2</v>
      </c>
      <c r="D73" s="3">
        <v>0.35909999999999997</v>
      </c>
      <c r="E73" s="3">
        <v>8.0999999999999996E-3</v>
      </c>
      <c r="F73" s="3">
        <v>0.1074</v>
      </c>
      <c r="G73" s="3">
        <v>7.7000000000000002E-3</v>
      </c>
      <c r="H73" s="3"/>
      <c r="I73" s="3"/>
    </row>
    <row r="74" spans="1:13" x14ac:dyDescent="0.3">
      <c r="A74" s="14" t="s">
        <v>73</v>
      </c>
      <c r="B74" s="54"/>
      <c r="C74" s="54"/>
      <c r="D74" s="54"/>
      <c r="E74" s="54"/>
      <c r="F74" s="54"/>
      <c r="G74" s="54"/>
      <c r="H74" s="54"/>
      <c r="I74" s="54"/>
    </row>
    <row r="75" spans="1:13" x14ac:dyDescent="0.3">
      <c r="A75" s="4" t="s">
        <v>74</v>
      </c>
      <c r="B75" s="3">
        <v>9.11E-2</v>
      </c>
      <c r="C75" s="3">
        <v>6.1999999999999998E-3</v>
      </c>
      <c r="D75" s="3">
        <v>2E-3</v>
      </c>
      <c r="E75" s="3">
        <v>2.5999999999999999E-3</v>
      </c>
      <c r="F75" s="3">
        <v>0.59819999999999995</v>
      </c>
      <c r="G75" s="3">
        <v>2.46E-2</v>
      </c>
      <c r="H75" s="3">
        <v>0.11360000000000001</v>
      </c>
      <c r="I75" s="3">
        <v>2.5000000000000001E-3</v>
      </c>
    </row>
    <row r="76" spans="1:13" x14ac:dyDescent="0.3">
      <c r="A76" s="4" t="s">
        <v>75</v>
      </c>
      <c r="B76" s="3">
        <v>0.83850000000000002</v>
      </c>
      <c r="C76" s="3">
        <v>1.2699999999999999E-2</v>
      </c>
      <c r="D76" s="3">
        <v>1.6000000000000001E-3</v>
      </c>
      <c r="E76" s="3">
        <v>3.8999999999999998E-3</v>
      </c>
      <c r="F76" s="3">
        <v>0.39190000000000003</v>
      </c>
      <c r="G76" s="3">
        <v>2.3900000000000001E-2</v>
      </c>
      <c r="H76" s="3">
        <v>0.49</v>
      </c>
      <c r="I76" s="3">
        <v>3.8999999999999998E-3</v>
      </c>
    </row>
    <row r="77" spans="1:13" x14ac:dyDescent="0.3">
      <c r="A77" s="4" t="s">
        <v>76</v>
      </c>
      <c r="B77" s="3">
        <v>7.0300000000000001E-2</v>
      </c>
      <c r="C77" s="3">
        <v>1.29E-2</v>
      </c>
      <c r="D77" s="3">
        <v>0.99629999999999996</v>
      </c>
      <c r="E77" s="3">
        <v>4.8999999999999998E-3</v>
      </c>
      <c r="F77" s="3">
        <v>9.9000000000000008E-3</v>
      </c>
      <c r="G77" s="3">
        <v>8.6999999999999994E-3</v>
      </c>
      <c r="H77" s="3">
        <v>0.39639999999999997</v>
      </c>
      <c r="I77" s="3">
        <v>3.8E-3</v>
      </c>
    </row>
    <row r="78" spans="1:13" x14ac:dyDescent="0.3">
      <c r="A78" s="14" t="s">
        <v>77</v>
      </c>
      <c r="B78" s="54"/>
      <c r="C78" s="54"/>
      <c r="D78" s="54"/>
      <c r="E78" s="54"/>
      <c r="F78" s="54"/>
      <c r="G78" s="54"/>
      <c r="H78" s="54"/>
      <c r="I78" s="54"/>
    </row>
    <row r="79" spans="1:13" x14ac:dyDescent="0.3">
      <c r="A79" s="4" t="s">
        <v>74</v>
      </c>
      <c r="B79" s="3">
        <v>0.14710000000000001</v>
      </c>
      <c r="C79" s="3">
        <v>7.7000000000000002E-3</v>
      </c>
      <c r="D79" s="3">
        <v>1.4500000000000001E-2</v>
      </c>
      <c r="E79" s="3">
        <v>3.5000000000000001E-3</v>
      </c>
      <c r="F79" s="3">
        <v>0.86909999999999998</v>
      </c>
      <c r="G79" s="3">
        <v>3.3300000000000003E-2</v>
      </c>
      <c r="H79" s="3">
        <v>0.17699999999999999</v>
      </c>
      <c r="I79" s="3">
        <v>2.8999999999999998E-3</v>
      </c>
    </row>
    <row r="80" spans="1:13" x14ac:dyDescent="0.3">
      <c r="A80" s="4" t="s">
        <v>75</v>
      </c>
      <c r="B80" s="3">
        <v>0.70450000000000002</v>
      </c>
      <c r="C80" s="3">
        <v>8.0999999999999996E-3</v>
      </c>
      <c r="D80" s="3">
        <v>4.0599999999999997E-2</v>
      </c>
      <c r="E80" s="3">
        <v>1.35E-2</v>
      </c>
      <c r="F80" s="3">
        <v>9.6600000000000005E-2</v>
      </c>
      <c r="G80" s="3">
        <v>2.98E-2</v>
      </c>
      <c r="H80" s="3">
        <v>0.4007</v>
      </c>
      <c r="I80" s="3">
        <v>3.8E-3</v>
      </c>
    </row>
    <row r="81" spans="1:9" x14ac:dyDescent="0.3">
      <c r="A81" s="4" t="s">
        <v>76</v>
      </c>
      <c r="B81" s="3">
        <v>0.14849999999999999</v>
      </c>
      <c r="C81" s="3">
        <v>5.1999999999999998E-3</v>
      </c>
      <c r="D81" s="3">
        <v>0.94499999999999995</v>
      </c>
      <c r="E81" s="3">
        <v>1.5599999999999999E-2</v>
      </c>
      <c r="F81" s="3">
        <v>3.4299999999999997E-2</v>
      </c>
      <c r="G81" s="3">
        <v>1.23E-2</v>
      </c>
      <c r="H81" s="3">
        <v>0.42230000000000001</v>
      </c>
      <c r="I81" s="3">
        <v>3.8E-3</v>
      </c>
    </row>
    <row r="83" spans="1:9" x14ac:dyDescent="0.3">
      <c r="A83" s="16" t="s">
        <v>396</v>
      </c>
    </row>
    <row r="84" spans="1:9" x14ac:dyDescent="0.3">
      <c r="A84" s="3"/>
      <c r="B84" s="14" t="s">
        <v>70</v>
      </c>
      <c r="C84" s="3"/>
      <c r="D84" s="3"/>
    </row>
    <row r="85" spans="1:9" x14ac:dyDescent="0.3">
      <c r="A85" s="3"/>
      <c r="B85" s="4">
        <v>1</v>
      </c>
      <c r="C85" s="4">
        <v>2</v>
      </c>
      <c r="D85" s="4">
        <v>3</v>
      </c>
    </row>
    <row r="86" spans="1:9" x14ac:dyDescent="0.3">
      <c r="A86" s="4" t="s">
        <v>71</v>
      </c>
      <c r="B86" s="3">
        <v>0.43419999999999997</v>
      </c>
      <c r="C86" s="3">
        <v>0.42820000000000003</v>
      </c>
      <c r="D86" s="3">
        <v>0.13769999999999999</v>
      </c>
    </row>
    <row r="87" spans="1:9" x14ac:dyDescent="0.3">
      <c r="A87" s="14" t="s">
        <v>390</v>
      </c>
      <c r="B87" s="3"/>
      <c r="C87" s="3"/>
      <c r="D87" s="3"/>
    </row>
    <row r="88" spans="1:9" x14ac:dyDescent="0.3">
      <c r="A88" s="14" t="s">
        <v>73</v>
      </c>
      <c r="B88" s="3"/>
      <c r="C88" s="3"/>
      <c r="D88" s="3"/>
    </row>
    <row r="89" spans="1:9" x14ac:dyDescent="0.3">
      <c r="A89" s="4">
        <v>1</v>
      </c>
      <c r="B89" s="3">
        <v>0.30009999999999998</v>
      </c>
      <c r="C89" s="3">
        <v>2.7099999999999999E-2</v>
      </c>
      <c r="D89" s="3">
        <v>0.67279999999999995</v>
      </c>
    </row>
    <row r="90" spans="1:9" x14ac:dyDescent="0.3">
      <c r="A90" s="4">
        <v>2</v>
      </c>
      <c r="B90" s="3">
        <v>0.79239999999999999</v>
      </c>
      <c r="C90" s="3">
        <v>9.4799999999999995E-2</v>
      </c>
      <c r="D90" s="3">
        <v>0.11269999999999999</v>
      </c>
    </row>
    <row r="91" spans="1:9" x14ac:dyDescent="0.3">
      <c r="A91" s="4">
        <v>3</v>
      </c>
      <c r="B91" s="3">
        <v>2.98E-2</v>
      </c>
      <c r="C91" s="3">
        <v>0.95509999999999995</v>
      </c>
      <c r="D91" s="3">
        <v>1.5100000000000001E-2</v>
      </c>
    </row>
    <row r="92" spans="1:9" x14ac:dyDescent="0.3">
      <c r="A92" s="14" t="s">
        <v>77</v>
      </c>
      <c r="B92" s="3"/>
      <c r="C92" s="3"/>
      <c r="D92" s="3"/>
    </row>
    <row r="93" spans="1:9" x14ac:dyDescent="0.3">
      <c r="A93" s="4">
        <v>1</v>
      </c>
      <c r="B93" s="3">
        <v>0.37880000000000003</v>
      </c>
      <c r="C93" s="3">
        <v>3.3399999999999999E-2</v>
      </c>
      <c r="D93" s="3">
        <v>0.58779999999999999</v>
      </c>
    </row>
    <row r="94" spans="1:9" x14ac:dyDescent="0.3">
      <c r="A94" s="4">
        <v>2</v>
      </c>
      <c r="B94" s="3">
        <v>0.85189999999999999</v>
      </c>
      <c r="C94" s="3">
        <v>8.6699999999999999E-2</v>
      </c>
      <c r="D94" s="3">
        <v>6.1499999999999999E-2</v>
      </c>
    </row>
    <row r="95" spans="1:9" x14ac:dyDescent="0.3">
      <c r="A95" s="4">
        <v>3</v>
      </c>
      <c r="B95" s="3">
        <v>6.0999999999999999E-2</v>
      </c>
      <c r="C95" s="3">
        <v>0.91769999999999996</v>
      </c>
      <c r="D95" s="3">
        <v>2.1299999999999999E-2</v>
      </c>
    </row>
    <row r="96" spans="1:9" x14ac:dyDescent="0.3">
      <c r="A96" s="14" t="s">
        <v>391</v>
      </c>
      <c r="B96" s="3"/>
      <c r="C96" s="3"/>
      <c r="D96" s="3"/>
    </row>
    <row r="97" spans="1:4" x14ac:dyDescent="0.3">
      <c r="A97" s="14" t="s">
        <v>392</v>
      </c>
      <c r="B97" s="3"/>
      <c r="C97" s="3"/>
      <c r="D97" s="3"/>
    </row>
    <row r="98" spans="1:4" x14ac:dyDescent="0.3">
      <c r="A98" s="4">
        <v>1</v>
      </c>
      <c r="B98" s="3">
        <v>0.4042</v>
      </c>
      <c r="C98" s="3">
        <v>0.4471</v>
      </c>
      <c r="D98" s="3">
        <v>0.14879999999999999</v>
      </c>
    </row>
    <row r="99" spans="1:4" x14ac:dyDescent="0.3">
      <c r="A99" s="4">
        <v>2</v>
      </c>
      <c r="B99" s="3">
        <v>0.46579999999999999</v>
      </c>
      <c r="C99" s="3">
        <v>0.40820000000000001</v>
      </c>
      <c r="D99" s="3">
        <v>0.126</v>
      </c>
    </row>
    <row r="100" spans="1:4" x14ac:dyDescent="0.3">
      <c r="A100" s="14" t="s">
        <v>406</v>
      </c>
      <c r="B100" s="3"/>
      <c r="C100" s="3"/>
      <c r="D100" s="3"/>
    </row>
    <row r="101" spans="1:4" x14ac:dyDescent="0.3">
      <c r="A101" s="4">
        <v>1</v>
      </c>
      <c r="B101" s="3">
        <v>0.43719999999999998</v>
      </c>
      <c r="C101" s="3">
        <v>0.53710000000000002</v>
      </c>
      <c r="D101" s="3">
        <v>2.5700000000000001E-2</v>
      </c>
    </row>
    <row r="102" spans="1:4" x14ac:dyDescent="0.3">
      <c r="A102" s="4">
        <v>2</v>
      </c>
      <c r="B102" s="3">
        <v>0.43169999999999997</v>
      </c>
      <c r="C102" s="3">
        <v>0.33860000000000001</v>
      </c>
      <c r="D102" s="3">
        <v>0.22969999999999999</v>
      </c>
    </row>
    <row r="104" spans="1:4" x14ac:dyDescent="0.3">
      <c r="A104" s="16" t="s">
        <v>441</v>
      </c>
    </row>
    <row r="105" spans="1:4" x14ac:dyDescent="0.3">
      <c r="A105" s="7" t="b">
        <f>IF(COUNTIF(Z20:Z68, TRUE) &gt; 0, TRUE, FALSE)</f>
        <v>0</v>
      </c>
    </row>
  </sheetData>
  <mergeCells count="4">
    <mergeCell ref="A3:C3"/>
    <mergeCell ref="A2:J2"/>
    <mergeCell ref="B74:I74"/>
    <mergeCell ref="B78:I7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opLeftCell="M1" zoomScale="90" zoomScaleNormal="90" workbookViewId="0">
      <selection activeCell="O2" sqref="O2:O10"/>
    </sheetView>
  </sheetViews>
  <sheetFormatPr defaultRowHeight="14.4" x14ac:dyDescent="0.3"/>
  <cols>
    <col min="1" max="8" width="8.88671875" style="12"/>
    <col min="9" max="9" width="8.88671875" style="12" customWidth="1"/>
    <col min="10" max="11" width="8.88671875" style="12"/>
    <col min="12" max="12" width="8.88671875" style="47"/>
    <col min="13" max="16" width="8.88671875" style="35"/>
    <col min="17" max="17" width="9" style="35" customWidth="1"/>
    <col min="18" max="18" width="8.88671875" style="35"/>
    <col min="19" max="21" width="8.88671875" style="35" customWidth="1"/>
    <col min="22" max="22" width="8.88671875" style="35"/>
    <col min="23" max="23" width="8.88671875" style="35" customWidth="1"/>
    <col min="24" max="24" width="8.88671875" style="9"/>
    <col min="25" max="25" width="8.88671875" style="12"/>
    <col min="26" max="16384" width="8.88671875" style="9"/>
  </cols>
  <sheetData>
    <row r="1" spans="1:31" x14ac:dyDescent="0.3">
      <c r="E1" s="12" t="s">
        <v>261</v>
      </c>
      <c r="I1" s="12" t="s">
        <v>262</v>
      </c>
      <c r="N1" s="21"/>
      <c r="Q1" s="56" t="s">
        <v>423</v>
      </c>
      <c r="R1" s="56"/>
      <c r="S1" s="56"/>
      <c r="U1" s="56" t="s">
        <v>424</v>
      </c>
      <c r="V1" s="56"/>
      <c r="W1" s="56"/>
      <c r="Y1" s="45" t="s">
        <v>436</v>
      </c>
      <c r="Z1" s="12"/>
      <c r="AA1" s="3"/>
      <c r="AB1" s="3"/>
      <c r="AC1" s="3"/>
      <c r="AD1" s="3"/>
      <c r="AE1" s="3"/>
    </row>
    <row r="2" spans="1:31" x14ac:dyDescent="0.3">
      <c r="A2" s="12" t="s">
        <v>70</v>
      </c>
      <c r="B2" s="12" t="s">
        <v>265</v>
      </c>
      <c r="C2" s="12" t="s">
        <v>263</v>
      </c>
      <c r="E2" s="12" t="s">
        <v>258</v>
      </c>
      <c r="F2" s="12" t="s">
        <v>259</v>
      </c>
      <c r="G2" s="12" t="s">
        <v>260</v>
      </c>
      <c r="I2" s="12" t="s">
        <v>258</v>
      </c>
      <c r="J2" s="12" t="s">
        <v>259</v>
      </c>
      <c r="K2" s="12" t="s">
        <v>260</v>
      </c>
      <c r="M2" s="23" t="s">
        <v>425</v>
      </c>
      <c r="N2" s="23" t="s">
        <v>265</v>
      </c>
      <c r="O2" s="23" t="s">
        <v>263</v>
      </c>
      <c r="Q2" s="24" t="s">
        <v>426</v>
      </c>
      <c r="R2" s="24" t="s">
        <v>427</v>
      </c>
      <c r="S2" s="24" t="s">
        <v>428</v>
      </c>
      <c r="U2" s="24" t="s">
        <v>426</v>
      </c>
      <c r="V2" s="24" t="s">
        <v>427</v>
      </c>
      <c r="W2" s="24" t="s">
        <v>428</v>
      </c>
      <c r="Z2" s="12"/>
    </row>
    <row r="3" spans="1:31" x14ac:dyDescent="0.3">
      <c r="A3" s="12">
        <v>1</v>
      </c>
      <c r="B3" s="11">
        <v>1</v>
      </c>
      <c r="C3" s="43">
        <v>0.43719999999999998</v>
      </c>
      <c r="E3" s="12">
        <v>9.3279573423568851E-2</v>
      </c>
      <c r="F3" s="45">
        <v>0.90009575266651087</v>
      </c>
      <c r="G3" s="12">
        <v>6.6246739099202851E-3</v>
      </c>
      <c r="I3" s="43">
        <v>0.14710000000000001</v>
      </c>
      <c r="J3" s="6">
        <v>0.70450000000000002</v>
      </c>
      <c r="K3" s="43">
        <v>0.14849999999999999</v>
      </c>
      <c r="L3" s="49"/>
      <c r="M3" s="36" t="s">
        <v>426</v>
      </c>
      <c r="N3" s="38" t="s">
        <v>426</v>
      </c>
      <c r="O3" s="21">
        <f>IF(C3&lt;0.001, "&lt; 0.001", ROUND(C3, 3))</f>
        <v>0.437</v>
      </c>
      <c r="Q3" s="21">
        <f t="shared" ref="Q3:S4" si="0">IF(E3&lt;0.001, "&lt; 0.001", ROUND(E3, 3))</f>
        <v>9.2999999999999999E-2</v>
      </c>
      <c r="R3" s="26">
        <f t="shared" si="0"/>
        <v>0.9</v>
      </c>
      <c r="S3" s="21">
        <f t="shared" si="0"/>
        <v>7.0000000000000001E-3</v>
      </c>
      <c r="U3" s="39">
        <f t="shared" ref="U3:W4" si="1">IF(I3&lt;0.001, "&lt; 0.001", ROUND(I3, 3))</f>
        <v>0.14699999999999999</v>
      </c>
      <c r="V3" s="37">
        <f t="shared" si="1"/>
        <v>0.70499999999999996</v>
      </c>
      <c r="W3" s="39">
        <f t="shared" si="1"/>
        <v>0.14899999999999999</v>
      </c>
      <c r="Y3" s="20" t="s">
        <v>296</v>
      </c>
      <c r="Z3" s="20">
        <v>0.1136056</v>
      </c>
      <c r="AA3" s="3"/>
      <c r="AB3" s="3"/>
    </row>
    <row r="4" spans="1:31" x14ac:dyDescent="0.3">
      <c r="A4" s="12">
        <v>1</v>
      </c>
      <c r="B4" s="12">
        <v>2</v>
      </c>
      <c r="C4" s="43">
        <v>0.43169999999999997</v>
      </c>
      <c r="E4" s="12">
        <v>6.6252967212220001E-2</v>
      </c>
      <c r="F4" s="45">
        <v>0.8894295053522896</v>
      </c>
      <c r="G4" s="12">
        <v>4.4317527435490459E-2</v>
      </c>
      <c r="I4" s="43">
        <v>0.14710000000000001</v>
      </c>
      <c r="J4" s="6">
        <v>0.70450000000000002</v>
      </c>
      <c r="K4" s="43">
        <v>0.14849999999999999</v>
      </c>
      <c r="L4" s="49"/>
      <c r="M4" s="36" t="s">
        <v>426</v>
      </c>
      <c r="N4" s="36" t="s">
        <v>427</v>
      </c>
      <c r="O4" s="21">
        <f>IF(C4&lt;0.001, "&lt; 0.001", ROUND(C4, 3))</f>
        <v>0.432</v>
      </c>
      <c r="Q4" s="21">
        <f t="shared" si="0"/>
        <v>6.6000000000000003E-2</v>
      </c>
      <c r="R4" s="26">
        <f t="shared" si="0"/>
        <v>0.88900000000000001</v>
      </c>
      <c r="S4" s="21">
        <f t="shared" si="0"/>
        <v>4.3999999999999997E-2</v>
      </c>
      <c r="U4" s="39">
        <f t="shared" si="1"/>
        <v>0.14699999999999999</v>
      </c>
      <c r="V4" s="37">
        <f t="shared" si="1"/>
        <v>0.70499999999999996</v>
      </c>
      <c r="W4" s="39">
        <f t="shared" si="1"/>
        <v>0.14899999999999999</v>
      </c>
      <c r="Y4" s="20" t="s">
        <v>297</v>
      </c>
      <c r="Z4" s="20">
        <v>0.48997420000000003</v>
      </c>
      <c r="AA4" s="3"/>
      <c r="AB4" s="3"/>
    </row>
    <row r="5" spans="1:31" x14ac:dyDescent="0.3">
      <c r="F5" s="45"/>
      <c r="I5" s="43"/>
      <c r="J5" s="6"/>
      <c r="K5" s="43"/>
      <c r="L5" s="4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Y5" s="20" t="s">
        <v>298</v>
      </c>
      <c r="Z5" s="20">
        <v>0.3964202</v>
      </c>
      <c r="AA5" s="3"/>
      <c r="AB5" s="3"/>
    </row>
    <row r="6" spans="1:31" x14ac:dyDescent="0.3">
      <c r="A6" s="11">
        <v>2</v>
      </c>
      <c r="B6" s="11">
        <v>1</v>
      </c>
      <c r="C6" s="43">
        <v>0.53710000000000002</v>
      </c>
      <c r="E6" s="12">
        <v>1.1193385504908301E-2</v>
      </c>
      <c r="F6" s="12">
        <v>7.2800514604525191E-2</v>
      </c>
      <c r="G6" s="45">
        <v>0.91600609989056647</v>
      </c>
      <c r="I6" s="43">
        <v>1.4500000000000001E-2</v>
      </c>
      <c r="J6" s="43">
        <v>4.0599999999999997E-2</v>
      </c>
      <c r="K6" s="6">
        <v>0.94499999999999995</v>
      </c>
      <c r="L6" s="49"/>
      <c r="M6" s="38" t="s">
        <v>427</v>
      </c>
      <c r="N6" s="38" t="s">
        <v>426</v>
      </c>
      <c r="O6" s="21">
        <f>IF(C6&lt;0.001, "&lt; 0.001", ROUND(C6, 3))</f>
        <v>0.53700000000000003</v>
      </c>
      <c r="Q6" s="35">
        <f t="shared" ref="Q6:S7" si="2">IF(E6&lt;0.001, "&lt; 0.001", ROUND(E6, 3))</f>
        <v>1.0999999999999999E-2</v>
      </c>
      <c r="R6" s="35">
        <f t="shared" si="2"/>
        <v>7.2999999999999995E-2</v>
      </c>
      <c r="S6" s="34">
        <f t="shared" si="2"/>
        <v>0.91600000000000004</v>
      </c>
      <c r="U6" s="39">
        <f t="shared" ref="U6:W7" si="3">IF(I6&lt;0.001, "&lt; 0.001", ROUND(I6, 3))</f>
        <v>1.4999999999999999E-2</v>
      </c>
      <c r="V6" s="39">
        <f t="shared" si="3"/>
        <v>4.1000000000000002E-2</v>
      </c>
      <c r="W6" s="37">
        <f t="shared" si="3"/>
        <v>0.94499999999999995</v>
      </c>
      <c r="Z6" s="12"/>
    </row>
    <row r="7" spans="1:31" x14ac:dyDescent="0.3">
      <c r="A7" s="11">
        <v>2</v>
      </c>
      <c r="B7" s="11">
        <v>2</v>
      </c>
      <c r="C7" s="43">
        <v>0.33860000000000001</v>
      </c>
      <c r="E7" s="12">
        <v>1.97771660550033E-3</v>
      </c>
      <c r="F7" s="12">
        <v>0.15512681592800193</v>
      </c>
      <c r="G7" s="45">
        <v>0.84289546746649779</v>
      </c>
      <c r="I7" s="43">
        <v>1.4500000000000001E-2</v>
      </c>
      <c r="J7" s="43">
        <v>4.0599999999999997E-2</v>
      </c>
      <c r="K7" s="6">
        <v>0.94499999999999995</v>
      </c>
      <c r="L7" s="49"/>
      <c r="M7" s="38" t="s">
        <v>427</v>
      </c>
      <c r="N7" s="38" t="s">
        <v>427</v>
      </c>
      <c r="O7" s="21">
        <f>IF(C7&lt;0.001, "&lt; 0.001", ROUND(C7, 3))</f>
        <v>0.33900000000000002</v>
      </c>
      <c r="Q7" s="35">
        <f t="shared" si="2"/>
        <v>2E-3</v>
      </c>
      <c r="R7" s="35">
        <f t="shared" si="2"/>
        <v>0.155</v>
      </c>
      <c r="S7" s="34">
        <f t="shared" si="2"/>
        <v>0.84299999999999997</v>
      </c>
      <c r="U7" s="39">
        <f t="shared" si="3"/>
        <v>1.4999999999999999E-2</v>
      </c>
      <c r="V7" s="39">
        <f t="shared" si="3"/>
        <v>4.1000000000000002E-2</v>
      </c>
      <c r="W7" s="37">
        <f t="shared" si="3"/>
        <v>0.94499999999999995</v>
      </c>
      <c r="Y7" s="20" t="s">
        <v>293</v>
      </c>
      <c r="Z7" s="20">
        <v>0.1770205</v>
      </c>
    </row>
    <row r="8" spans="1:31" x14ac:dyDescent="0.3">
      <c r="A8" s="11"/>
      <c r="B8" s="11"/>
      <c r="G8" s="45"/>
      <c r="I8" s="43"/>
      <c r="J8" s="43"/>
      <c r="K8" s="6"/>
      <c r="L8" s="4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Y8" s="20" t="s">
        <v>295</v>
      </c>
      <c r="Z8" s="20">
        <v>0.40072580000000002</v>
      </c>
    </row>
    <row r="9" spans="1:31" x14ac:dyDescent="0.3">
      <c r="A9" s="11">
        <v>3</v>
      </c>
      <c r="B9" s="11">
        <v>1</v>
      </c>
      <c r="C9" s="43">
        <v>2.5700000000000001E-2</v>
      </c>
      <c r="E9" s="12">
        <v>0.36376307155195181</v>
      </c>
      <c r="F9" s="45">
        <v>0.37111157304954989</v>
      </c>
      <c r="G9" s="12">
        <v>0.2651253553984983</v>
      </c>
      <c r="I9" s="6">
        <v>0.86909999999999998</v>
      </c>
      <c r="J9" s="43">
        <v>9.6600000000000005E-2</v>
      </c>
      <c r="K9" s="43">
        <v>3.4299999999999997E-2</v>
      </c>
      <c r="L9" s="49"/>
      <c r="M9" s="38" t="s">
        <v>428</v>
      </c>
      <c r="N9" s="38" t="s">
        <v>426</v>
      </c>
      <c r="O9" s="21">
        <f>IF(C9&lt;0.001, "&lt; 0.001", ROUND(C9, 3))</f>
        <v>2.5999999999999999E-2</v>
      </c>
      <c r="Q9" s="21">
        <f t="shared" ref="Q9:S10" si="4">IF(E9&lt;0.001, "&lt; 0.001", ROUND(E9, 3))</f>
        <v>0.36399999999999999</v>
      </c>
      <c r="R9" s="26">
        <f t="shared" si="4"/>
        <v>0.371</v>
      </c>
      <c r="S9" s="21">
        <f t="shared" si="4"/>
        <v>0.26500000000000001</v>
      </c>
      <c r="U9" s="37">
        <f t="shared" ref="U9:W10" si="5">IF(I9&lt;0.001, "&lt; 0.001", ROUND(I9, 3))</f>
        <v>0.86899999999999999</v>
      </c>
      <c r="V9" s="39">
        <f t="shared" si="5"/>
        <v>9.7000000000000003E-2</v>
      </c>
      <c r="W9" s="39">
        <f t="shared" si="5"/>
        <v>3.4000000000000002E-2</v>
      </c>
      <c r="Y9" s="20" t="s">
        <v>294</v>
      </c>
      <c r="Z9" s="20">
        <v>0.42225370000000001</v>
      </c>
    </row>
    <row r="10" spans="1:31" x14ac:dyDescent="0.3">
      <c r="A10" s="11">
        <v>3</v>
      </c>
      <c r="B10" s="11">
        <v>2</v>
      </c>
      <c r="C10" s="43">
        <v>0.22969999999999999</v>
      </c>
      <c r="E10" s="45">
        <v>0.57276482896832359</v>
      </c>
      <c r="F10" s="12">
        <v>0.40406478007225149</v>
      </c>
      <c r="G10" s="12">
        <v>2.3170390959424917E-2</v>
      </c>
      <c r="I10" s="6">
        <v>0.86909999999999998</v>
      </c>
      <c r="J10" s="43">
        <v>9.6600000000000005E-2</v>
      </c>
      <c r="K10" s="43">
        <v>3.4299999999999997E-2</v>
      </c>
      <c r="L10" s="49"/>
      <c r="M10" s="38" t="s">
        <v>428</v>
      </c>
      <c r="N10" s="38" t="s">
        <v>427</v>
      </c>
      <c r="O10" s="21">
        <f>IF(C10&lt;0.001, "&lt; 0.001", ROUND(C10, 3))</f>
        <v>0.23</v>
      </c>
      <c r="Q10" s="26">
        <f t="shared" si="4"/>
        <v>0.57299999999999995</v>
      </c>
      <c r="R10" s="21">
        <f t="shared" si="4"/>
        <v>0.40400000000000003</v>
      </c>
      <c r="S10" s="21">
        <f t="shared" si="4"/>
        <v>2.3E-2</v>
      </c>
      <c r="U10" s="37">
        <f t="shared" si="5"/>
        <v>0.86899999999999999</v>
      </c>
      <c r="V10" s="39">
        <f t="shared" si="5"/>
        <v>9.7000000000000003E-2</v>
      </c>
      <c r="W10" s="39">
        <f t="shared" si="5"/>
        <v>3.4000000000000002E-2</v>
      </c>
    </row>
    <row r="11" spans="1:31" x14ac:dyDescent="0.3">
      <c r="A11" s="11"/>
      <c r="B11" s="11"/>
      <c r="C11" s="20" t="s">
        <v>264</v>
      </c>
      <c r="E11" s="12">
        <v>0.1136056</v>
      </c>
      <c r="F11" s="12">
        <v>0.48997420000000003</v>
      </c>
      <c r="G11" s="12">
        <v>0.3964202</v>
      </c>
      <c r="I11" s="12">
        <v>0.1770205</v>
      </c>
      <c r="J11" s="12">
        <v>0.40072580000000002</v>
      </c>
      <c r="K11" s="12">
        <v>0.42225370000000001</v>
      </c>
      <c r="M11" s="39"/>
      <c r="N11" s="39"/>
      <c r="O11" s="23" t="s">
        <v>264</v>
      </c>
      <c r="Q11" s="21">
        <f>IF(E11&lt;0.001, "&lt; 0.001", ROUND(E11, 3))</f>
        <v>0.114</v>
      </c>
      <c r="R11" s="21">
        <f>IF(F11&lt;0.001, "&lt; 0.001", ROUND(F11, 3))</f>
        <v>0.49</v>
      </c>
      <c r="S11" s="21">
        <f>IF(G11&lt;0.001, "&lt; 0.001", ROUND(G11, 3))</f>
        <v>0.39600000000000002</v>
      </c>
      <c r="U11" s="35">
        <f>IF(I11&lt;0.001, "&lt; 0.001", ROUND(I11, 3))</f>
        <v>0.17699999999999999</v>
      </c>
      <c r="V11" s="35">
        <f>IF(J11&lt;0.001, "&lt; 0.001", ROUND(J11, 3))</f>
        <v>0.40100000000000002</v>
      </c>
      <c r="W11" s="35">
        <f>IF(K11&lt;0.001, "&lt; 0.001", ROUND(K11, 3))</f>
        <v>0.42199999999999999</v>
      </c>
    </row>
    <row r="12" spans="1:31" x14ac:dyDescent="0.3">
      <c r="A12" s="11"/>
      <c r="J12" s="43"/>
      <c r="K12" s="44"/>
      <c r="L12" s="48"/>
    </row>
    <row r="13" spans="1:31" x14ac:dyDescent="0.3">
      <c r="E13" s="12" t="s">
        <v>261</v>
      </c>
      <c r="I13" s="12" t="s">
        <v>262</v>
      </c>
      <c r="N13" s="39"/>
      <c r="Q13" s="56" t="s">
        <v>423</v>
      </c>
      <c r="R13" s="56"/>
      <c r="S13" s="56"/>
      <c r="U13" s="56" t="s">
        <v>424</v>
      </c>
      <c r="V13" s="56"/>
      <c r="W13" s="56"/>
    </row>
    <row r="14" spans="1:31" x14ac:dyDescent="0.3">
      <c r="A14" s="12" t="s">
        <v>70</v>
      </c>
      <c r="B14" s="12" t="s">
        <v>266</v>
      </c>
      <c r="C14" s="12" t="s">
        <v>263</v>
      </c>
      <c r="E14" s="12" t="s">
        <v>258</v>
      </c>
      <c r="F14" s="12" t="s">
        <v>259</v>
      </c>
      <c r="G14" s="12" t="s">
        <v>260</v>
      </c>
      <c r="I14" s="12" t="s">
        <v>258</v>
      </c>
      <c r="J14" s="12" t="s">
        <v>259</v>
      </c>
      <c r="K14" s="12" t="s">
        <v>260</v>
      </c>
      <c r="M14" s="23" t="s">
        <v>425</v>
      </c>
      <c r="N14" s="23" t="s">
        <v>266</v>
      </c>
      <c r="O14" s="23" t="s">
        <v>263</v>
      </c>
      <c r="Q14" s="24" t="s">
        <v>426</v>
      </c>
      <c r="R14" s="24" t="s">
        <v>427</v>
      </c>
      <c r="S14" s="24" t="s">
        <v>428</v>
      </c>
      <c r="U14" s="24" t="s">
        <v>426</v>
      </c>
      <c r="V14" s="24" t="s">
        <v>427</v>
      </c>
      <c r="W14" s="24" t="s">
        <v>428</v>
      </c>
    </row>
    <row r="15" spans="1:31" x14ac:dyDescent="0.3">
      <c r="A15" s="12">
        <v>1</v>
      </c>
      <c r="B15" s="11">
        <v>1</v>
      </c>
      <c r="C15" s="43">
        <v>0.63759999999999994</v>
      </c>
      <c r="E15" s="12">
        <v>4.6477011499632742E-3</v>
      </c>
      <c r="F15" s="45">
        <v>0.99532838810359037</v>
      </c>
      <c r="G15" s="12">
        <v>2.3910746446342775E-5</v>
      </c>
      <c r="I15" s="12">
        <v>0.14126528371714889</v>
      </c>
      <c r="J15" s="45">
        <v>0.66006582670592484</v>
      </c>
      <c r="K15" s="12">
        <v>0.19866888957692619</v>
      </c>
      <c r="M15" s="33" t="s">
        <v>426</v>
      </c>
      <c r="N15" s="40" t="s">
        <v>426</v>
      </c>
      <c r="O15" s="21">
        <f>IF(C15&lt;0.001, "&lt; 0.001", ROUND(C15, 3))</f>
        <v>0.63800000000000001</v>
      </c>
      <c r="Q15" s="21">
        <f t="shared" ref="Q15:S18" si="6">IF(E15&lt;0.001, "&lt; 0.001", ROUND(E15, 3))</f>
        <v>5.0000000000000001E-3</v>
      </c>
      <c r="R15" s="26">
        <f t="shared" si="6"/>
        <v>0.995</v>
      </c>
      <c r="S15" s="21" t="str">
        <f t="shared" si="6"/>
        <v>&lt; 0.001</v>
      </c>
      <c r="U15" s="21">
        <f t="shared" ref="U15:W18" si="7">IF(I15&lt;0.001, "&lt; 0.001", ROUND(I15, 3))</f>
        <v>0.14099999999999999</v>
      </c>
      <c r="V15" s="26">
        <f t="shared" si="7"/>
        <v>0.66</v>
      </c>
      <c r="W15" s="21">
        <f t="shared" si="7"/>
        <v>0.19900000000000001</v>
      </c>
      <c r="Y15" s="6"/>
      <c r="Z15" s="3"/>
      <c r="AA15" s="3"/>
      <c r="AB15" s="3"/>
    </row>
    <row r="16" spans="1:31" x14ac:dyDescent="0.3">
      <c r="A16" s="12">
        <v>1</v>
      </c>
      <c r="B16" s="12">
        <v>2</v>
      </c>
      <c r="C16" s="43">
        <v>0.43719999999999998</v>
      </c>
      <c r="E16" s="12">
        <v>0.14401993493520265</v>
      </c>
      <c r="F16" s="45">
        <v>0.8558984423977346</v>
      </c>
      <c r="G16" s="12">
        <v>8.1622667062691419E-5</v>
      </c>
      <c r="I16" s="12">
        <v>0.32145433162578951</v>
      </c>
      <c r="J16" s="45">
        <v>0.44825196032813774</v>
      </c>
      <c r="K16" s="12">
        <v>0.23029370804607269</v>
      </c>
      <c r="M16" s="33" t="s">
        <v>426</v>
      </c>
      <c r="N16" s="40" t="s">
        <v>427</v>
      </c>
      <c r="O16" s="21">
        <f>IF(C16&lt;0.001, "&lt; 0.001", ROUND(C16, 3))</f>
        <v>0.437</v>
      </c>
      <c r="Q16" s="21">
        <f t="shared" si="6"/>
        <v>0.14399999999999999</v>
      </c>
      <c r="R16" s="26">
        <f t="shared" si="6"/>
        <v>0.85599999999999998</v>
      </c>
      <c r="S16" s="21" t="str">
        <f t="shared" si="6"/>
        <v>&lt; 0.001</v>
      </c>
      <c r="U16" s="21">
        <f t="shared" si="7"/>
        <v>0.32100000000000001</v>
      </c>
      <c r="V16" s="26">
        <f t="shared" si="7"/>
        <v>0.44800000000000001</v>
      </c>
      <c r="W16" s="21">
        <f t="shared" si="7"/>
        <v>0.23</v>
      </c>
      <c r="Y16" s="6"/>
    </row>
    <row r="17" spans="1:26" x14ac:dyDescent="0.3">
      <c r="A17" s="11">
        <v>1</v>
      </c>
      <c r="B17" s="11">
        <v>3</v>
      </c>
      <c r="C17" s="43">
        <v>3.7999999999999999E-2</v>
      </c>
      <c r="E17" s="12">
        <v>0.1909129403277553</v>
      </c>
      <c r="F17" s="45">
        <v>0.70890215610169072</v>
      </c>
      <c r="G17" s="12">
        <v>0.100184903570554</v>
      </c>
      <c r="I17" s="12">
        <v>0.12770054731491179</v>
      </c>
      <c r="J17" s="12">
        <v>6.750408057216456E-2</v>
      </c>
      <c r="K17" s="45">
        <v>0.80479537211292362</v>
      </c>
      <c r="M17" s="33" t="s">
        <v>426</v>
      </c>
      <c r="N17" s="40" t="s">
        <v>428</v>
      </c>
      <c r="O17" s="21">
        <f>IF(C17&lt;0.001, "&lt; 0.001", ROUND(C17, 3))</f>
        <v>3.7999999999999999E-2</v>
      </c>
      <c r="Q17" s="21">
        <f t="shared" si="6"/>
        <v>0.191</v>
      </c>
      <c r="R17" s="26">
        <f t="shared" si="6"/>
        <v>0.70899999999999996</v>
      </c>
      <c r="S17" s="21">
        <f t="shared" si="6"/>
        <v>0.1</v>
      </c>
      <c r="U17" s="21">
        <f t="shared" si="7"/>
        <v>0.128</v>
      </c>
      <c r="V17" s="21">
        <f t="shared" si="7"/>
        <v>6.8000000000000005E-2</v>
      </c>
      <c r="W17" s="26">
        <f t="shared" si="7"/>
        <v>0.80500000000000005</v>
      </c>
      <c r="Y17" s="6"/>
    </row>
    <row r="18" spans="1:26" x14ac:dyDescent="0.3">
      <c r="A18" s="11">
        <v>1</v>
      </c>
      <c r="B18" s="11">
        <v>4</v>
      </c>
      <c r="C18" s="43">
        <v>0.61980000000000002</v>
      </c>
      <c r="E18" s="12">
        <v>5.9024974744085032E-8</v>
      </c>
      <c r="F18" s="12">
        <v>5.122821574894471E-6</v>
      </c>
      <c r="G18" s="45">
        <v>0.99999481815345048</v>
      </c>
      <c r="I18" s="12">
        <v>3.443607089158919E-3</v>
      </c>
      <c r="J18" s="12">
        <v>8.1102962906843601E-2</v>
      </c>
      <c r="K18" s="45">
        <v>0.91545343000399748</v>
      </c>
      <c r="M18" s="33" t="s">
        <v>426</v>
      </c>
      <c r="N18" s="40" t="s">
        <v>429</v>
      </c>
      <c r="O18" s="21">
        <f>IF(C18&lt;0.001, "&lt; 0.001", ROUND(C18, 3))</f>
        <v>0.62</v>
      </c>
      <c r="Q18" s="21" t="str">
        <f t="shared" si="6"/>
        <v>&lt; 0.001</v>
      </c>
      <c r="R18" s="21" t="str">
        <f t="shared" si="6"/>
        <v>&lt; 0.001</v>
      </c>
      <c r="S18" s="26">
        <f t="shared" si="6"/>
        <v>1</v>
      </c>
      <c r="U18" s="21">
        <f t="shared" si="7"/>
        <v>3.0000000000000001E-3</v>
      </c>
      <c r="V18" s="21">
        <f t="shared" si="7"/>
        <v>8.1000000000000003E-2</v>
      </c>
      <c r="W18" s="26">
        <f t="shared" si="7"/>
        <v>0.91500000000000004</v>
      </c>
      <c r="Y18" s="6"/>
    </row>
    <row r="19" spans="1:26" x14ac:dyDescent="0.3">
      <c r="A19" s="11"/>
      <c r="B19" s="11"/>
      <c r="C19" s="11"/>
      <c r="G19" s="45"/>
      <c r="K19" s="45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Y19" s="6"/>
    </row>
    <row r="20" spans="1:26" x14ac:dyDescent="0.3">
      <c r="A20" s="11">
        <v>2</v>
      </c>
      <c r="B20" s="11">
        <v>1</v>
      </c>
      <c r="C20" s="43">
        <v>0.21920000000000001</v>
      </c>
      <c r="E20" s="45">
        <v>0.60435846424509021</v>
      </c>
      <c r="F20" s="12">
        <v>0.39562528201899616</v>
      </c>
      <c r="G20" s="12">
        <v>1.6253735913549905E-5</v>
      </c>
      <c r="I20" s="45">
        <v>0.73003535605119407</v>
      </c>
      <c r="J20" s="12">
        <v>0.22705515599451362</v>
      </c>
      <c r="K20" s="12">
        <v>4.2909487954292308E-2</v>
      </c>
      <c r="M20" s="40" t="s">
        <v>427</v>
      </c>
      <c r="N20" s="40" t="s">
        <v>426</v>
      </c>
      <c r="O20" s="21">
        <f>IF(C20&lt;0.001, "&lt; 0.001", ROUND(C20, 3))</f>
        <v>0.219</v>
      </c>
      <c r="Q20" s="26">
        <f t="shared" ref="Q20:S23" si="8">IF(E20&lt;0.001, "&lt; 0.001", ROUND(E20, 3))</f>
        <v>0.60399999999999998</v>
      </c>
      <c r="R20" s="21">
        <f t="shared" si="8"/>
        <v>0.39600000000000002</v>
      </c>
      <c r="S20" s="21" t="str">
        <f t="shared" si="8"/>
        <v>&lt; 0.001</v>
      </c>
      <c r="U20" s="26">
        <f t="shared" ref="U20:W23" si="9">IF(I20&lt;0.001, "&lt; 0.001", ROUND(I20, 3))</f>
        <v>0.73</v>
      </c>
      <c r="V20" s="21">
        <f t="shared" si="9"/>
        <v>0.22700000000000001</v>
      </c>
      <c r="W20" s="21">
        <f t="shared" si="9"/>
        <v>4.2999999999999997E-2</v>
      </c>
    </row>
    <row r="21" spans="1:26" x14ac:dyDescent="0.3">
      <c r="A21" s="11">
        <v>2</v>
      </c>
      <c r="B21" s="11">
        <v>2</v>
      </c>
      <c r="C21" s="43">
        <v>9.5799999999999996E-2</v>
      </c>
      <c r="E21" s="45">
        <v>0.98215519527697848</v>
      </c>
      <c r="F21" s="12">
        <v>1.7841894864055123E-2</v>
      </c>
      <c r="G21" s="12">
        <v>2.9098589663773988E-6</v>
      </c>
      <c r="I21" s="45">
        <v>0.89066137850478055</v>
      </c>
      <c r="J21" s="12">
        <v>8.2670622457734697E-2</v>
      </c>
      <c r="K21" s="12">
        <v>2.6667999037484711E-2</v>
      </c>
      <c r="M21" s="40" t="s">
        <v>427</v>
      </c>
      <c r="N21" s="40" t="s">
        <v>427</v>
      </c>
      <c r="O21" s="21">
        <f>IF(C21&lt;0.001, "&lt; 0.001", ROUND(C21, 3))</f>
        <v>9.6000000000000002E-2</v>
      </c>
      <c r="Q21" s="26">
        <f t="shared" si="8"/>
        <v>0.98199999999999998</v>
      </c>
      <c r="R21" s="21">
        <f t="shared" si="8"/>
        <v>1.7999999999999999E-2</v>
      </c>
      <c r="S21" s="21" t="str">
        <f t="shared" si="8"/>
        <v>&lt; 0.001</v>
      </c>
      <c r="U21" s="26">
        <f t="shared" si="9"/>
        <v>0.89100000000000001</v>
      </c>
      <c r="V21" s="21">
        <f t="shared" si="9"/>
        <v>8.3000000000000004E-2</v>
      </c>
      <c r="W21" s="21">
        <f t="shared" si="9"/>
        <v>2.7E-2</v>
      </c>
    </row>
    <row r="22" spans="1:26" x14ac:dyDescent="0.3">
      <c r="A22" s="11">
        <v>2</v>
      </c>
      <c r="B22" s="11">
        <v>3</v>
      </c>
      <c r="C22" s="43">
        <v>7.5600000000000001E-2</v>
      </c>
      <c r="E22" s="45">
        <v>0.98610216330446676</v>
      </c>
      <c r="F22" s="12">
        <v>1.119267966346491E-2</v>
      </c>
      <c r="G22" s="12">
        <v>2.7051570320684314E-3</v>
      </c>
      <c r="I22" s="45">
        <v>0.77007111180455412</v>
      </c>
      <c r="J22" s="12">
        <v>2.7095911885601728E-2</v>
      </c>
      <c r="K22" s="12">
        <v>0.20283297630984412</v>
      </c>
      <c r="M22" s="40" t="s">
        <v>427</v>
      </c>
      <c r="N22" s="40" t="s">
        <v>428</v>
      </c>
      <c r="O22" s="21">
        <f>IF(C22&lt;0.001, "&lt; 0.001", ROUND(C22, 3))</f>
        <v>7.5999999999999998E-2</v>
      </c>
      <c r="Q22" s="26">
        <f t="shared" si="8"/>
        <v>0.98599999999999999</v>
      </c>
      <c r="R22" s="21">
        <f t="shared" si="8"/>
        <v>1.0999999999999999E-2</v>
      </c>
      <c r="S22" s="21">
        <f t="shared" si="8"/>
        <v>3.0000000000000001E-3</v>
      </c>
      <c r="U22" s="26">
        <f t="shared" si="9"/>
        <v>0.77</v>
      </c>
      <c r="V22" s="21">
        <f t="shared" si="9"/>
        <v>2.7E-2</v>
      </c>
      <c r="W22" s="21">
        <f t="shared" si="9"/>
        <v>0.20300000000000001</v>
      </c>
    </row>
    <row r="23" spans="1:26" x14ac:dyDescent="0.3">
      <c r="A23" s="11">
        <v>2</v>
      </c>
      <c r="B23" s="11">
        <v>4</v>
      </c>
      <c r="C23" s="43">
        <v>0.36680000000000001</v>
      </c>
      <c r="E23" s="12">
        <v>1.1290890741108828E-5</v>
      </c>
      <c r="F23" s="12">
        <v>2.9954553942644684E-6</v>
      </c>
      <c r="G23" s="45">
        <v>0.99998571365386457</v>
      </c>
      <c r="I23" s="12">
        <v>7.3108557269797397E-2</v>
      </c>
      <c r="J23" s="12">
        <v>0.1146111875846776</v>
      </c>
      <c r="K23" s="45">
        <v>0.81228025514552504</v>
      </c>
      <c r="M23" s="40" t="s">
        <v>427</v>
      </c>
      <c r="N23" s="40" t="s">
        <v>429</v>
      </c>
      <c r="O23" s="21">
        <f>IF(C23&lt;0.001, "&lt; 0.001", ROUND(C23, 3))</f>
        <v>0.36699999999999999</v>
      </c>
      <c r="Q23" s="21" t="str">
        <f t="shared" si="8"/>
        <v>&lt; 0.001</v>
      </c>
      <c r="R23" s="21" t="str">
        <f t="shared" si="8"/>
        <v>&lt; 0.001</v>
      </c>
      <c r="S23" s="26">
        <f t="shared" si="8"/>
        <v>1</v>
      </c>
      <c r="U23" s="21">
        <f t="shared" si="9"/>
        <v>7.2999999999999995E-2</v>
      </c>
      <c r="V23" s="21">
        <f t="shared" si="9"/>
        <v>0.115</v>
      </c>
      <c r="W23" s="26">
        <f t="shared" si="9"/>
        <v>0.81200000000000006</v>
      </c>
    </row>
    <row r="24" spans="1:26" x14ac:dyDescent="0.3">
      <c r="A24" s="11"/>
      <c r="B24" s="11"/>
      <c r="C24" s="11"/>
      <c r="G24" s="45"/>
      <c r="K24" s="45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6" x14ac:dyDescent="0.3">
      <c r="A25" s="11">
        <v>3</v>
      </c>
      <c r="B25" s="11">
        <v>1</v>
      </c>
      <c r="C25" s="43">
        <v>0.14330000000000001</v>
      </c>
      <c r="E25" s="12">
        <v>4.9337983978386141E-3</v>
      </c>
      <c r="F25" s="45">
        <v>0.99506609042558491</v>
      </c>
      <c r="G25" s="12">
        <v>1.1117657636800485E-7</v>
      </c>
      <c r="I25" s="12">
        <v>4.6214531758296866E-2</v>
      </c>
      <c r="J25" s="45">
        <v>0.94927096891848184</v>
      </c>
      <c r="K25" s="12">
        <v>4.5144993232212761E-3</v>
      </c>
      <c r="M25" s="40" t="s">
        <v>428</v>
      </c>
      <c r="N25" s="40" t="s">
        <v>426</v>
      </c>
      <c r="O25" s="21">
        <f>IF(C25&lt;0.001, "&lt; 0.001", ROUND(C25, 3))</f>
        <v>0.14299999999999999</v>
      </c>
      <c r="Q25" s="21">
        <f t="shared" ref="Q25:S28" si="10">IF(E25&lt;0.001, "&lt; 0.001", ROUND(E25, 3))</f>
        <v>5.0000000000000001E-3</v>
      </c>
      <c r="R25" s="26">
        <f t="shared" si="10"/>
        <v>0.995</v>
      </c>
      <c r="S25" s="21" t="str">
        <f t="shared" si="10"/>
        <v>&lt; 0.001</v>
      </c>
      <c r="U25" s="21">
        <f t="shared" ref="U25:W28" si="11">IF(I25&lt;0.001, "&lt; 0.001", ROUND(I25, 3))</f>
        <v>4.5999999999999999E-2</v>
      </c>
      <c r="V25" s="26">
        <f t="shared" si="11"/>
        <v>0.94899999999999995</v>
      </c>
      <c r="W25" s="21">
        <f t="shared" si="11"/>
        <v>5.0000000000000001E-3</v>
      </c>
    </row>
    <row r="26" spans="1:26" x14ac:dyDescent="0.3">
      <c r="A26" s="11">
        <v>3</v>
      </c>
      <c r="B26" s="11">
        <v>2</v>
      </c>
      <c r="C26" s="43">
        <v>0.46700000000000003</v>
      </c>
      <c r="E26" s="12">
        <v>0.15158794970479275</v>
      </c>
      <c r="F26" s="45">
        <v>0.84841167399902928</v>
      </c>
      <c r="G26" s="12">
        <v>3.7629617793220354E-7</v>
      </c>
      <c r="I26" s="12">
        <v>0.13927975500521947</v>
      </c>
      <c r="J26" s="45">
        <v>0.85378938060877174</v>
      </c>
      <c r="K26" s="12">
        <v>6.9308643860087399E-3</v>
      </c>
      <c r="M26" s="40" t="s">
        <v>428</v>
      </c>
      <c r="N26" s="40" t="s">
        <v>427</v>
      </c>
      <c r="O26" s="21">
        <f>IF(C26&lt;0.001, "&lt; 0.001", ROUND(C26, 3))</f>
        <v>0.46700000000000003</v>
      </c>
      <c r="Q26" s="21">
        <f t="shared" si="10"/>
        <v>0.152</v>
      </c>
      <c r="R26" s="26">
        <f t="shared" si="10"/>
        <v>0.84799999999999998</v>
      </c>
      <c r="S26" s="21" t="str">
        <f t="shared" si="10"/>
        <v>&lt; 0.001</v>
      </c>
      <c r="U26" s="21">
        <f t="shared" si="11"/>
        <v>0.13900000000000001</v>
      </c>
      <c r="V26" s="26">
        <f t="shared" si="11"/>
        <v>0.85399999999999998</v>
      </c>
      <c r="W26" s="21">
        <f t="shared" si="11"/>
        <v>7.0000000000000001E-3</v>
      </c>
      <c r="X26" s="11"/>
      <c r="Y26" s="11"/>
      <c r="Z26" s="11"/>
    </row>
    <row r="27" spans="1:26" x14ac:dyDescent="0.3">
      <c r="A27" s="11">
        <v>3</v>
      </c>
      <c r="B27" s="11">
        <v>3</v>
      </c>
      <c r="C27" s="43">
        <v>0.88639999999999997</v>
      </c>
      <c r="E27" s="12">
        <v>0.22225781262296238</v>
      </c>
      <c r="F27" s="45">
        <v>0.77723132853918986</v>
      </c>
      <c r="G27" s="12">
        <v>5.1085883784794336E-4</v>
      </c>
      <c r="I27" s="12">
        <v>0.26584824945801661</v>
      </c>
      <c r="J27" s="45">
        <v>0.61777582889100136</v>
      </c>
      <c r="K27" s="12">
        <v>0.11637592165098207</v>
      </c>
      <c r="M27" s="40" t="s">
        <v>428</v>
      </c>
      <c r="N27" s="40" t="s">
        <v>428</v>
      </c>
      <c r="O27" s="21">
        <f>IF(C27&lt;0.001, "&lt; 0.001", ROUND(C27, 3))</f>
        <v>0.88600000000000001</v>
      </c>
      <c r="Q27" s="21">
        <f t="shared" si="10"/>
        <v>0.222</v>
      </c>
      <c r="R27" s="26">
        <f t="shared" si="10"/>
        <v>0.77700000000000002</v>
      </c>
      <c r="S27" s="21" t="str">
        <f t="shared" si="10"/>
        <v>&lt; 0.001</v>
      </c>
      <c r="U27" s="21">
        <f t="shared" si="11"/>
        <v>0.26600000000000001</v>
      </c>
      <c r="V27" s="26">
        <f t="shared" si="11"/>
        <v>0.61799999999999999</v>
      </c>
      <c r="W27" s="21">
        <f t="shared" si="11"/>
        <v>0.11600000000000001</v>
      </c>
      <c r="X27" s="10"/>
      <c r="Y27" s="11"/>
      <c r="Z27" s="10"/>
    </row>
    <row r="28" spans="1:26" x14ac:dyDescent="0.3">
      <c r="A28" s="11">
        <v>3</v>
      </c>
      <c r="B28" s="11">
        <v>4</v>
      </c>
      <c r="C28" s="43">
        <v>1.34E-2</v>
      </c>
      <c r="E28" s="12">
        <v>1.3460994707095831E-5</v>
      </c>
      <c r="F28" s="12">
        <v>1.1002538693305572E-3</v>
      </c>
      <c r="G28" s="45">
        <v>0.99888628513596234</v>
      </c>
      <c r="I28" s="12">
        <v>8.130119804918446E-3</v>
      </c>
      <c r="J28" s="45">
        <v>0.84174377238809472</v>
      </c>
      <c r="K28" s="12">
        <v>0.15012610780698679</v>
      </c>
      <c r="M28" s="40" t="s">
        <v>428</v>
      </c>
      <c r="N28" s="40" t="s">
        <v>429</v>
      </c>
      <c r="O28" s="21">
        <f>IF(C28&lt;0.001, "&lt; 0.001", ROUND(C28, 3))</f>
        <v>1.2999999999999999E-2</v>
      </c>
      <c r="Q28" s="21" t="str">
        <f t="shared" si="10"/>
        <v>&lt; 0.001</v>
      </c>
      <c r="R28" s="21">
        <f t="shared" si="10"/>
        <v>1E-3</v>
      </c>
      <c r="S28" s="26">
        <f t="shared" si="10"/>
        <v>0.999</v>
      </c>
      <c r="U28" s="21">
        <f t="shared" si="11"/>
        <v>8.0000000000000002E-3</v>
      </c>
      <c r="V28" s="26">
        <f t="shared" si="11"/>
        <v>0.84199999999999997</v>
      </c>
      <c r="W28" s="21">
        <f t="shared" si="11"/>
        <v>0.15</v>
      </c>
    </row>
    <row r="29" spans="1:26" x14ac:dyDescent="0.3">
      <c r="A29" s="11"/>
      <c r="B29" s="11"/>
      <c r="C29" s="20" t="s">
        <v>264</v>
      </c>
      <c r="E29" s="12">
        <v>0.1136056</v>
      </c>
      <c r="F29" s="12">
        <v>0.48997420000000003</v>
      </c>
      <c r="G29" s="12">
        <v>0.3964202</v>
      </c>
      <c r="I29" s="12">
        <v>0.1770205</v>
      </c>
      <c r="J29" s="12">
        <v>0.40072580000000002</v>
      </c>
      <c r="K29" s="12">
        <v>0.42225370000000001</v>
      </c>
      <c r="O29" s="23" t="s">
        <v>264</v>
      </c>
      <c r="Q29" s="21">
        <f>IF(E29&lt;0.001, "&lt; 0.001", ROUND(E29, 3))</f>
        <v>0.114</v>
      </c>
      <c r="R29" s="21">
        <f>IF(F29&lt;0.001, "&lt; 0.001", ROUND(F29, 3))</f>
        <v>0.49</v>
      </c>
      <c r="S29" s="21">
        <f>IF(G29&lt;0.001, "&lt; 0.001", ROUND(G29, 3))</f>
        <v>0.39600000000000002</v>
      </c>
      <c r="U29" s="21">
        <f>IF(I29&lt;0.001, "&lt; 0.001", ROUND(I29, 3))</f>
        <v>0.17699999999999999</v>
      </c>
      <c r="V29" s="21">
        <f>IF(J29&lt;0.001, "&lt; 0.001", ROUND(J29, 3))</f>
        <v>0.40100000000000002</v>
      </c>
      <c r="W29" s="21">
        <f>IF(K29&lt;0.001, "&lt; 0.001", ROUND(K29, 3))</f>
        <v>0.42199999999999999</v>
      </c>
    </row>
    <row r="30" spans="1:26" x14ac:dyDescent="0.3">
      <c r="S30" s="28"/>
      <c r="V30" s="28"/>
    </row>
    <row r="31" spans="1:26" x14ac:dyDescent="0.3">
      <c r="E31" s="12" t="s">
        <v>261</v>
      </c>
      <c r="I31" s="12" t="s">
        <v>262</v>
      </c>
      <c r="N31" s="39"/>
      <c r="Q31" s="56" t="s">
        <v>423</v>
      </c>
      <c r="R31" s="56"/>
      <c r="S31" s="56"/>
      <c r="U31" s="56" t="s">
        <v>424</v>
      </c>
      <c r="V31" s="56"/>
      <c r="W31" s="56"/>
    </row>
    <row r="32" spans="1:26" x14ac:dyDescent="0.3">
      <c r="A32" s="12" t="s">
        <v>70</v>
      </c>
      <c r="B32" s="12" t="s">
        <v>267</v>
      </c>
      <c r="C32" s="12" t="s">
        <v>263</v>
      </c>
      <c r="E32" s="12" t="s">
        <v>258</v>
      </c>
      <c r="F32" s="12" t="s">
        <v>259</v>
      </c>
      <c r="G32" s="12" t="s">
        <v>260</v>
      </c>
      <c r="I32" s="12" t="s">
        <v>258</v>
      </c>
      <c r="J32" s="12" t="s">
        <v>259</v>
      </c>
      <c r="K32" s="12" t="s">
        <v>260</v>
      </c>
      <c r="M32" s="23" t="s">
        <v>425</v>
      </c>
      <c r="N32" s="30" t="s">
        <v>267</v>
      </c>
      <c r="O32" s="23" t="s">
        <v>263</v>
      </c>
      <c r="Q32" s="24" t="s">
        <v>426</v>
      </c>
      <c r="R32" s="24" t="s">
        <v>427</v>
      </c>
      <c r="S32" s="24" t="s">
        <v>428</v>
      </c>
      <c r="U32" s="24" t="s">
        <v>426</v>
      </c>
      <c r="V32" s="24" t="s">
        <v>427</v>
      </c>
      <c r="W32" s="24" t="s">
        <v>428</v>
      </c>
    </row>
    <row r="33" spans="1:26" x14ac:dyDescent="0.3">
      <c r="A33" s="12">
        <v>1</v>
      </c>
      <c r="B33" s="11">
        <v>1</v>
      </c>
      <c r="C33" s="43">
        <v>0.7329</v>
      </c>
      <c r="E33" s="12">
        <v>0.15426433663552239</v>
      </c>
      <c r="F33" s="45">
        <v>0.84511068134430356</v>
      </c>
      <c r="G33" s="12">
        <v>6.24982020174054E-4</v>
      </c>
      <c r="I33" s="12">
        <v>0.13372753058285183</v>
      </c>
      <c r="J33" s="45">
        <v>0.67384787185424599</v>
      </c>
      <c r="K33" s="12">
        <v>0.19242459756290226</v>
      </c>
      <c r="M33" s="29" t="s">
        <v>426</v>
      </c>
      <c r="N33" s="29" t="s">
        <v>426</v>
      </c>
      <c r="O33" s="21">
        <f>IF(C33&lt;0.001, "&lt; 0.001", ROUND(C33, 3))</f>
        <v>0.73299999999999998</v>
      </c>
      <c r="Q33" s="21">
        <f t="shared" ref="Q33:S37" si="12">IF(E33&lt;0.001, "&lt; 0.001", ROUND(E33, 3))</f>
        <v>0.154</v>
      </c>
      <c r="R33" s="26">
        <f t="shared" si="12"/>
        <v>0.84499999999999997</v>
      </c>
      <c r="S33" s="21" t="str">
        <f t="shared" si="12"/>
        <v>&lt; 0.001</v>
      </c>
      <c r="U33" s="21">
        <f t="shared" ref="U33:W37" si="13">IF(I33&lt;0.001, "&lt; 0.001", ROUND(I33, 3))</f>
        <v>0.13400000000000001</v>
      </c>
      <c r="V33" s="26">
        <f t="shared" si="13"/>
        <v>0.67400000000000004</v>
      </c>
      <c r="W33" s="21">
        <f t="shared" si="13"/>
        <v>0.192</v>
      </c>
      <c r="Y33" s="43"/>
    </row>
    <row r="34" spans="1:26" x14ac:dyDescent="0.3">
      <c r="A34" s="12">
        <v>1</v>
      </c>
      <c r="B34" s="12">
        <v>2</v>
      </c>
      <c r="C34" s="43">
        <v>0.80189999999999995</v>
      </c>
      <c r="E34" s="12">
        <v>0.1337872181241001</v>
      </c>
      <c r="F34" s="45">
        <v>0.86614351229287878</v>
      </c>
      <c r="G34" s="12">
        <v>6.9269583021017427E-5</v>
      </c>
      <c r="I34" s="12">
        <v>0.18813287968248688</v>
      </c>
      <c r="J34" s="45">
        <v>0.65632002959830604</v>
      </c>
      <c r="K34" s="12">
        <v>0.15554709071920705</v>
      </c>
      <c r="M34" s="29" t="s">
        <v>426</v>
      </c>
      <c r="N34" s="29" t="s">
        <v>427</v>
      </c>
      <c r="O34" s="21">
        <f>IF(C34&lt;0.001, "&lt; 0.001", ROUND(C34, 3))</f>
        <v>0.80200000000000005</v>
      </c>
      <c r="Q34" s="21">
        <f t="shared" si="12"/>
        <v>0.13400000000000001</v>
      </c>
      <c r="R34" s="26">
        <f t="shared" si="12"/>
        <v>0.86599999999999999</v>
      </c>
      <c r="S34" s="21" t="str">
        <f t="shared" si="12"/>
        <v>&lt; 0.001</v>
      </c>
      <c r="U34" s="21">
        <f t="shared" si="13"/>
        <v>0.188</v>
      </c>
      <c r="V34" s="26">
        <f t="shared" si="13"/>
        <v>0.65600000000000003</v>
      </c>
      <c r="W34" s="21">
        <f t="shared" si="13"/>
        <v>0.156</v>
      </c>
      <c r="Y34" s="43"/>
    </row>
    <row r="35" spans="1:26" x14ac:dyDescent="0.3">
      <c r="A35" s="11">
        <v>1</v>
      </c>
      <c r="B35" s="11">
        <v>3</v>
      </c>
      <c r="C35" s="43">
        <v>0.66649999999999998</v>
      </c>
      <c r="E35" s="12">
        <v>7.6837524373267449E-2</v>
      </c>
      <c r="F35" s="6">
        <v>0.92305896767910589</v>
      </c>
      <c r="G35" s="43">
        <v>1.0350794762664711E-4</v>
      </c>
      <c r="I35" s="12">
        <v>3.482209016556808E-2</v>
      </c>
      <c r="J35" s="6">
        <v>0.75563009209821774</v>
      </c>
      <c r="K35" s="43">
        <v>0.2095478177362142</v>
      </c>
      <c r="L35" s="49"/>
      <c r="M35" s="29" t="s">
        <v>426</v>
      </c>
      <c r="N35" s="29" t="s">
        <v>428</v>
      </c>
      <c r="O35" s="21">
        <f>IF(C35&lt;0.001, "&lt; 0.001", ROUND(C35, 3))</f>
        <v>0.66700000000000004</v>
      </c>
      <c r="Q35" s="21">
        <f t="shared" si="12"/>
        <v>7.6999999999999999E-2</v>
      </c>
      <c r="R35" s="22">
        <f t="shared" si="12"/>
        <v>0.92300000000000004</v>
      </c>
      <c r="S35" s="27" t="str">
        <f t="shared" si="12"/>
        <v>&lt; 0.001</v>
      </c>
      <c r="U35" s="21">
        <f t="shared" si="13"/>
        <v>3.5000000000000003E-2</v>
      </c>
      <c r="V35" s="22">
        <f t="shared" si="13"/>
        <v>0.75600000000000001</v>
      </c>
      <c r="W35" s="27">
        <f t="shared" si="13"/>
        <v>0.21</v>
      </c>
      <c r="Y35" s="43"/>
    </row>
    <row r="36" spans="1:26" x14ac:dyDescent="0.3">
      <c r="A36" s="11">
        <v>1</v>
      </c>
      <c r="B36" s="11">
        <v>4</v>
      </c>
      <c r="C36" s="43">
        <v>4.7600000000000003E-2</v>
      </c>
      <c r="E36" s="43">
        <v>8.7034205217633151E-2</v>
      </c>
      <c r="F36" s="6">
        <v>0.8756804180598553</v>
      </c>
      <c r="G36" s="43">
        <v>3.7285376722511587E-2</v>
      </c>
      <c r="I36" s="12">
        <v>2.4881657487505755E-3</v>
      </c>
      <c r="J36" s="12">
        <v>5.481400855932865E-2</v>
      </c>
      <c r="K36" s="45">
        <v>0.94269782569192084</v>
      </c>
      <c r="M36" s="29" t="s">
        <v>426</v>
      </c>
      <c r="N36" s="29" t="s">
        <v>429</v>
      </c>
      <c r="O36" s="21">
        <f>IF(C36&lt;0.001, "&lt; 0.001", ROUND(C36, 3))</f>
        <v>4.8000000000000001E-2</v>
      </c>
      <c r="Q36" s="27">
        <f t="shared" si="12"/>
        <v>8.6999999999999994E-2</v>
      </c>
      <c r="R36" s="22">
        <f t="shared" si="12"/>
        <v>0.876</v>
      </c>
      <c r="S36" s="27">
        <f t="shared" si="12"/>
        <v>3.6999999999999998E-2</v>
      </c>
      <c r="U36" s="21">
        <f t="shared" si="13"/>
        <v>2E-3</v>
      </c>
      <c r="V36" s="21">
        <f t="shared" si="13"/>
        <v>5.5E-2</v>
      </c>
      <c r="W36" s="26">
        <f t="shared" si="13"/>
        <v>0.94299999999999995</v>
      </c>
      <c r="Y36" s="43"/>
    </row>
    <row r="37" spans="1:26" x14ac:dyDescent="0.3">
      <c r="A37" s="11">
        <v>1</v>
      </c>
      <c r="B37" s="11">
        <v>5</v>
      </c>
      <c r="C37" s="43">
        <v>0.98809999999999998</v>
      </c>
      <c r="E37" s="12">
        <v>1.8913762432873527E-6</v>
      </c>
      <c r="F37" s="12">
        <v>3.9314359276309995E-6</v>
      </c>
      <c r="G37" s="45">
        <v>0.99999417718782901</v>
      </c>
      <c r="I37" s="12">
        <v>2.5203074961381296E-2</v>
      </c>
      <c r="J37" s="12">
        <v>9.7657456060135428E-2</v>
      </c>
      <c r="K37" s="45">
        <v>0.87713946897848327</v>
      </c>
      <c r="M37" s="29" t="s">
        <v>426</v>
      </c>
      <c r="N37" s="29" t="s">
        <v>430</v>
      </c>
      <c r="O37" s="21">
        <f>IF(C37&lt;0.001, "&lt; 0.001", ROUND(C37, 3))</f>
        <v>0.98799999999999999</v>
      </c>
      <c r="Q37" s="21" t="str">
        <f t="shared" si="12"/>
        <v>&lt; 0.001</v>
      </c>
      <c r="R37" s="21" t="str">
        <f t="shared" si="12"/>
        <v>&lt; 0.001</v>
      </c>
      <c r="S37" s="26">
        <f t="shared" si="12"/>
        <v>1</v>
      </c>
      <c r="U37" s="21">
        <f t="shared" si="13"/>
        <v>2.5000000000000001E-2</v>
      </c>
      <c r="V37" s="21">
        <f t="shared" si="13"/>
        <v>9.8000000000000004E-2</v>
      </c>
      <c r="W37" s="26">
        <f t="shared" si="13"/>
        <v>0.877</v>
      </c>
      <c r="Y37" s="43"/>
    </row>
    <row r="38" spans="1:26" x14ac:dyDescent="0.3">
      <c r="A38" s="11"/>
      <c r="B38" s="11"/>
      <c r="G38" s="45"/>
      <c r="K38" s="45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6" x14ac:dyDescent="0.3">
      <c r="A39" s="11">
        <v>2</v>
      </c>
      <c r="B39" s="11">
        <v>1</v>
      </c>
      <c r="C39" s="43">
        <v>0.22020000000000001</v>
      </c>
      <c r="E39" s="12">
        <v>9.6681561367354101E-3</v>
      </c>
      <c r="F39" s="45">
        <v>0.99032939752360349</v>
      </c>
      <c r="G39" s="12">
        <v>2.4463396611414676E-6</v>
      </c>
      <c r="I39" s="12">
        <v>0.16523325204595607</v>
      </c>
      <c r="J39" s="45">
        <v>0.83252073162986129</v>
      </c>
      <c r="K39" s="12">
        <v>2.2460163241826555E-3</v>
      </c>
      <c r="M39" s="29" t="s">
        <v>427</v>
      </c>
      <c r="N39" s="29" t="s">
        <v>426</v>
      </c>
      <c r="O39" s="21">
        <f>IF(C39&lt;0.001, "&lt; 0.001", ROUND(C39, 3))</f>
        <v>0.22</v>
      </c>
      <c r="Q39" s="21">
        <f t="shared" ref="Q39:S43" si="14">IF(E39&lt;0.001, "&lt; 0.001", ROUND(E39, 3))</f>
        <v>0.01</v>
      </c>
      <c r="R39" s="26">
        <f t="shared" si="14"/>
        <v>0.99</v>
      </c>
      <c r="S39" s="21" t="str">
        <f t="shared" si="14"/>
        <v>&lt; 0.001</v>
      </c>
      <c r="U39" s="21">
        <f t="shared" ref="U39:W43" si="15">IF(I39&lt;0.001, "&lt; 0.001", ROUND(I39, 3))</f>
        <v>0.16500000000000001</v>
      </c>
      <c r="V39" s="26">
        <f t="shared" si="15"/>
        <v>0.83299999999999996</v>
      </c>
      <c r="W39" s="21">
        <f t="shared" si="15"/>
        <v>2E-3</v>
      </c>
      <c r="X39" s="3"/>
      <c r="Y39" s="43"/>
      <c r="Z39" s="3"/>
    </row>
    <row r="40" spans="1:26" x14ac:dyDescent="0.3">
      <c r="A40" s="11">
        <v>2</v>
      </c>
      <c r="B40" s="11">
        <v>2</v>
      </c>
      <c r="C40" s="43">
        <v>0.13300000000000001</v>
      </c>
      <c r="E40" s="12">
        <v>8.193391136920353E-3</v>
      </c>
      <c r="F40" s="45">
        <v>0.99180634391379507</v>
      </c>
      <c r="G40" s="12">
        <v>2.6494928448337089E-7</v>
      </c>
      <c r="I40" s="12">
        <v>0.2224169718674473</v>
      </c>
      <c r="J40" s="45">
        <v>0.77584586417883572</v>
      </c>
      <c r="K40" s="12">
        <v>1.7371639537169931E-3</v>
      </c>
      <c r="M40" s="29" t="s">
        <v>427</v>
      </c>
      <c r="N40" s="29" t="s">
        <v>427</v>
      </c>
      <c r="O40" s="21">
        <f>IF(C40&lt;0.001, "&lt; 0.001", ROUND(C40, 3))</f>
        <v>0.13300000000000001</v>
      </c>
      <c r="Q40" s="21">
        <f t="shared" si="14"/>
        <v>8.0000000000000002E-3</v>
      </c>
      <c r="R40" s="26">
        <f t="shared" si="14"/>
        <v>0.99199999999999999</v>
      </c>
      <c r="S40" s="21" t="str">
        <f t="shared" si="14"/>
        <v>&lt; 0.001</v>
      </c>
      <c r="U40" s="21">
        <f t="shared" si="15"/>
        <v>0.222</v>
      </c>
      <c r="V40" s="26">
        <f t="shared" si="15"/>
        <v>0.77600000000000002</v>
      </c>
      <c r="W40" s="21">
        <f t="shared" si="15"/>
        <v>2E-3</v>
      </c>
      <c r="X40" s="3"/>
      <c r="Y40" s="43"/>
      <c r="Z40" s="3"/>
    </row>
    <row r="41" spans="1:26" x14ac:dyDescent="0.3">
      <c r="A41" s="11">
        <v>2</v>
      </c>
      <c r="B41" s="11">
        <v>3</v>
      </c>
      <c r="C41" s="43">
        <v>1.3299999999999999E-2</v>
      </c>
      <c r="E41" s="12">
        <v>4.4322740358791E-3</v>
      </c>
      <c r="F41" s="45">
        <v>0.9955673530592547</v>
      </c>
      <c r="G41" s="12">
        <v>3.7290486619521138E-7</v>
      </c>
      <c r="I41" s="12">
        <v>4.3947523702864845E-2</v>
      </c>
      <c r="J41" s="45">
        <v>0.9535542118265371</v>
      </c>
      <c r="K41" s="12">
        <v>2.498264470597956E-3</v>
      </c>
      <c r="M41" s="29" t="s">
        <v>427</v>
      </c>
      <c r="N41" s="29" t="s">
        <v>428</v>
      </c>
      <c r="O41" s="21">
        <f>IF(C41&lt;0.001, "&lt; 0.001", ROUND(C41, 3))</f>
        <v>1.2999999999999999E-2</v>
      </c>
      <c r="Q41" s="21">
        <f t="shared" si="14"/>
        <v>4.0000000000000001E-3</v>
      </c>
      <c r="R41" s="26">
        <f t="shared" si="14"/>
        <v>0.996</v>
      </c>
      <c r="S41" s="21" t="str">
        <f t="shared" si="14"/>
        <v>&lt; 0.001</v>
      </c>
      <c r="U41" s="21">
        <f t="shared" si="15"/>
        <v>4.3999999999999997E-2</v>
      </c>
      <c r="V41" s="26">
        <f t="shared" si="15"/>
        <v>0.95399999999999996</v>
      </c>
      <c r="W41" s="21">
        <f t="shared" si="15"/>
        <v>2E-3</v>
      </c>
      <c r="X41" s="3"/>
      <c r="Y41" s="43"/>
      <c r="Z41" s="3"/>
    </row>
    <row r="42" spans="1:26" x14ac:dyDescent="0.3">
      <c r="A42" s="11">
        <v>2</v>
      </c>
      <c r="B42" s="11">
        <v>4</v>
      </c>
      <c r="C42" s="43">
        <v>0.43240000000000001</v>
      </c>
      <c r="E42" s="12">
        <v>5.2867952227547725E-3</v>
      </c>
      <c r="F42" s="45">
        <v>0.9945717517748639</v>
      </c>
      <c r="G42" s="12">
        <v>1.41453002381402E-4</v>
      </c>
      <c r="I42" s="12">
        <v>3.7584457829083893E-2</v>
      </c>
      <c r="J42" s="45">
        <v>0.82789853891230691</v>
      </c>
      <c r="K42" s="12">
        <v>0.13451700325860916</v>
      </c>
      <c r="M42" s="29" t="s">
        <v>427</v>
      </c>
      <c r="N42" s="29" t="s">
        <v>429</v>
      </c>
      <c r="O42" s="21">
        <f>IF(C42&lt;0.001, "&lt; 0.001", ROUND(C42, 3))</f>
        <v>0.432</v>
      </c>
      <c r="Q42" s="21">
        <f t="shared" si="14"/>
        <v>5.0000000000000001E-3</v>
      </c>
      <c r="R42" s="26">
        <f t="shared" si="14"/>
        <v>0.995</v>
      </c>
      <c r="S42" s="21" t="str">
        <f t="shared" si="14"/>
        <v>&lt; 0.001</v>
      </c>
      <c r="U42" s="21">
        <f t="shared" si="15"/>
        <v>3.7999999999999999E-2</v>
      </c>
      <c r="V42" s="26">
        <f t="shared" si="15"/>
        <v>0.82799999999999996</v>
      </c>
      <c r="W42" s="21">
        <f t="shared" si="15"/>
        <v>0.13500000000000001</v>
      </c>
      <c r="Y42" s="43"/>
    </row>
    <row r="43" spans="1:26" x14ac:dyDescent="0.3">
      <c r="A43" s="11">
        <v>2</v>
      </c>
      <c r="B43" s="11">
        <v>5</v>
      </c>
      <c r="C43" s="43">
        <v>9.4000000000000004E-3</v>
      </c>
      <c r="E43" s="12">
        <v>3.0247212102983733E-5</v>
      </c>
      <c r="F43" s="12">
        <v>1.1755648310414436E-3</v>
      </c>
      <c r="G43" s="45">
        <v>0.99879418795685559</v>
      </c>
      <c r="I43" s="12">
        <v>0.19218925325301758</v>
      </c>
      <c r="J43" s="45">
        <v>0.74462488430591156</v>
      </c>
      <c r="K43" s="12">
        <v>6.3185862441070884E-2</v>
      </c>
      <c r="M43" s="29" t="s">
        <v>427</v>
      </c>
      <c r="N43" s="29" t="s">
        <v>430</v>
      </c>
      <c r="O43" s="21">
        <f>IF(C43&lt;0.001, "&lt; 0.001", ROUND(C43, 3))</f>
        <v>8.9999999999999993E-3</v>
      </c>
      <c r="Q43" s="21" t="str">
        <f t="shared" si="14"/>
        <v>&lt; 0.001</v>
      </c>
      <c r="R43" s="21">
        <f t="shared" si="14"/>
        <v>1E-3</v>
      </c>
      <c r="S43" s="26">
        <f t="shared" si="14"/>
        <v>0.999</v>
      </c>
      <c r="U43" s="21">
        <f t="shared" si="15"/>
        <v>0.192</v>
      </c>
      <c r="V43" s="26">
        <f t="shared" si="15"/>
        <v>0.745</v>
      </c>
      <c r="W43" s="21">
        <f t="shared" si="15"/>
        <v>6.3E-2</v>
      </c>
      <c r="Y43" s="43"/>
    </row>
    <row r="44" spans="1:26" x14ac:dyDescent="0.3">
      <c r="A44" s="11"/>
      <c r="B44" s="11"/>
      <c r="G44" s="45"/>
      <c r="J44" s="45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6" x14ac:dyDescent="0.3">
      <c r="A45" s="11">
        <v>3</v>
      </c>
      <c r="B45" s="11">
        <v>1</v>
      </c>
      <c r="C45" s="43">
        <v>4.7E-2</v>
      </c>
      <c r="E45" s="45">
        <v>0.65878245014645564</v>
      </c>
      <c r="F45" s="12">
        <v>0.34120837424573663</v>
      </c>
      <c r="G45" s="12">
        <v>9.1756078076223269E-6</v>
      </c>
      <c r="I45" s="45">
        <v>0.9549550242613144</v>
      </c>
      <c r="J45" s="12">
        <v>4.4973087007508218E-2</v>
      </c>
      <c r="K45" s="12">
        <v>7.1888731177409418E-5</v>
      </c>
      <c r="M45" s="29" t="s">
        <v>428</v>
      </c>
      <c r="N45" s="29" t="s">
        <v>426</v>
      </c>
      <c r="O45" s="21">
        <f>IF(C45&lt;0.001, "&lt; 0.001", ROUND(C45, 3))</f>
        <v>4.7E-2</v>
      </c>
      <c r="Q45" s="26">
        <f t="shared" ref="Q45:S49" si="16">IF(E45&lt;0.001, "&lt; 0.001", ROUND(E45, 3))</f>
        <v>0.65900000000000003</v>
      </c>
      <c r="R45" s="21">
        <f t="shared" si="16"/>
        <v>0.34100000000000003</v>
      </c>
      <c r="S45" s="21" t="str">
        <f t="shared" si="16"/>
        <v>&lt; 0.001</v>
      </c>
      <c r="U45" s="26">
        <f t="shared" ref="U45:W49" si="17">IF(I45&lt;0.001, "&lt; 0.001", ROUND(I45, 3))</f>
        <v>0.95499999999999996</v>
      </c>
      <c r="V45" s="21">
        <f t="shared" si="17"/>
        <v>4.4999999999999998E-2</v>
      </c>
      <c r="W45" s="21" t="str">
        <f t="shared" si="17"/>
        <v>&lt; 0.001</v>
      </c>
      <c r="Y45" s="43"/>
    </row>
    <row r="46" spans="1:26" x14ac:dyDescent="0.3">
      <c r="A46" s="11">
        <v>3</v>
      </c>
      <c r="B46" s="11">
        <v>2</v>
      </c>
      <c r="C46" s="43">
        <v>6.5100000000000005E-2</v>
      </c>
      <c r="E46" s="45">
        <v>0.62031774148120011</v>
      </c>
      <c r="F46" s="12">
        <v>0.37968115435631872</v>
      </c>
      <c r="G46" s="12">
        <v>1.1041624811771613E-6</v>
      </c>
      <c r="I46" s="45">
        <v>0.96838427096028101</v>
      </c>
      <c r="J46" s="12">
        <v>3.1573841673400549E-2</v>
      </c>
      <c r="K46" s="12">
        <v>4.1887366318536662E-5</v>
      </c>
      <c r="M46" s="29" t="s">
        <v>428</v>
      </c>
      <c r="N46" s="29" t="s">
        <v>427</v>
      </c>
      <c r="O46" s="21">
        <f>IF(C46&lt;0.001, "&lt; 0.001", ROUND(C46, 3))</f>
        <v>6.5000000000000002E-2</v>
      </c>
      <c r="Q46" s="26">
        <f t="shared" si="16"/>
        <v>0.62</v>
      </c>
      <c r="R46" s="21">
        <f t="shared" si="16"/>
        <v>0.38</v>
      </c>
      <c r="S46" s="21" t="str">
        <f t="shared" si="16"/>
        <v>&lt; 0.001</v>
      </c>
      <c r="U46" s="26">
        <f t="shared" si="17"/>
        <v>0.96799999999999997</v>
      </c>
      <c r="V46" s="21">
        <f t="shared" si="17"/>
        <v>3.2000000000000001E-2</v>
      </c>
      <c r="W46" s="21" t="str">
        <f t="shared" si="17"/>
        <v>&lt; 0.001</v>
      </c>
      <c r="Y46" s="43"/>
    </row>
    <row r="47" spans="1:26" x14ac:dyDescent="0.3">
      <c r="A47" s="11">
        <v>3</v>
      </c>
      <c r="B47" s="11">
        <v>3</v>
      </c>
      <c r="C47" s="43">
        <v>0.32019999999999998</v>
      </c>
      <c r="E47" s="43">
        <v>0.46821689296578639</v>
      </c>
      <c r="F47" s="6">
        <v>0.53178093863996934</v>
      </c>
      <c r="G47" s="12">
        <v>2.168394244305696E-6</v>
      </c>
      <c r="I47" s="6">
        <v>0.83117095717587686</v>
      </c>
      <c r="J47" s="43">
        <v>0.16856737109462733</v>
      </c>
      <c r="K47" s="12">
        <v>2.6167172949593165E-4</v>
      </c>
      <c r="M47" s="29" t="s">
        <v>428</v>
      </c>
      <c r="N47" s="29" t="s">
        <v>428</v>
      </c>
      <c r="O47" s="21">
        <f>IF(C47&lt;0.001, "&lt; 0.001", ROUND(C47, 3))</f>
        <v>0.32</v>
      </c>
      <c r="Q47" s="27">
        <f t="shared" si="16"/>
        <v>0.46800000000000003</v>
      </c>
      <c r="R47" s="22">
        <f t="shared" si="16"/>
        <v>0.53200000000000003</v>
      </c>
      <c r="S47" s="21" t="str">
        <f t="shared" si="16"/>
        <v>&lt; 0.001</v>
      </c>
      <c r="U47" s="22">
        <f t="shared" si="17"/>
        <v>0.83099999999999996</v>
      </c>
      <c r="V47" s="27">
        <f t="shared" si="17"/>
        <v>0.16900000000000001</v>
      </c>
      <c r="W47" s="21" t="str">
        <f t="shared" si="17"/>
        <v>&lt; 0.001</v>
      </c>
      <c r="Y47" s="43"/>
    </row>
    <row r="48" spans="1:26" x14ac:dyDescent="0.3">
      <c r="A48" s="11">
        <v>3</v>
      </c>
      <c r="B48" s="11">
        <v>4</v>
      </c>
      <c r="C48" s="43">
        <v>0.52</v>
      </c>
      <c r="E48" s="45">
        <v>0.51211085594593964</v>
      </c>
      <c r="F48" s="12">
        <v>0.48713491478202436</v>
      </c>
      <c r="G48" s="12">
        <v>7.5422927203594231E-4</v>
      </c>
      <c r="I48" s="45">
        <v>0.81585101387459613</v>
      </c>
      <c r="J48" s="12">
        <v>0.16797778814809952</v>
      </c>
      <c r="K48" s="12">
        <v>1.6171197977304236E-2</v>
      </c>
      <c r="M48" s="29" t="s">
        <v>428</v>
      </c>
      <c r="N48" s="29" t="s">
        <v>429</v>
      </c>
      <c r="O48" s="21">
        <f>IF(C48&lt;0.001, "&lt; 0.001", ROUND(C48, 3))</f>
        <v>0.52</v>
      </c>
      <c r="Q48" s="26">
        <f t="shared" si="16"/>
        <v>0.51200000000000001</v>
      </c>
      <c r="R48" s="21">
        <f t="shared" si="16"/>
        <v>0.48699999999999999</v>
      </c>
      <c r="S48" s="21" t="str">
        <f t="shared" si="16"/>
        <v>&lt; 0.001</v>
      </c>
      <c r="U48" s="26">
        <f t="shared" si="17"/>
        <v>0.81599999999999995</v>
      </c>
      <c r="V48" s="21">
        <f t="shared" si="17"/>
        <v>0.16800000000000001</v>
      </c>
      <c r="W48" s="21">
        <f t="shared" si="17"/>
        <v>1.6E-2</v>
      </c>
      <c r="Y48" s="43"/>
    </row>
    <row r="49" spans="1:25" x14ac:dyDescent="0.3">
      <c r="A49" s="11">
        <v>3</v>
      </c>
      <c r="B49" s="11">
        <v>5</v>
      </c>
      <c r="C49" s="43">
        <v>2.3999999999999998E-3</v>
      </c>
      <c r="E49" s="12">
        <v>5.4979885718396725E-4</v>
      </c>
      <c r="F49" s="12">
        <v>1.0804550674481061E-4</v>
      </c>
      <c r="G49" s="45">
        <v>0.99934215563607132</v>
      </c>
      <c r="I49" s="45">
        <v>0.9633585550742495</v>
      </c>
      <c r="J49" s="12">
        <v>3.4887397953205841E-2</v>
      </c>
      <c r="K49" s="12">
        <v>1.7540469725448192E-3</v>
      </c>
      <c r="M49" s="29" t="s">
        <v>428</v>
      </c>
      <c r="N49" s="29" t="s">
        <v>430</v>
      </c>
      <c r="O49" s="21">
        <f>IF(C49&lt;0.001, "&lt; 0.001", ROUND(C49, 3))</f>
        <v>2E-3</v>
      </c>
      <c r="Q49" s="21" t="str">
        <f t="shared" si="16"/>
        <v>&lt; 0.001</v>
      </c>
      <c r="R49" s="21" t="str">
        <f t="shared" si="16"/>
        <v>&lt; 0.001</v>
      </c>
      <c r="S49" s="26">
        <f t="shared" si="16"/>
        <v>0.999</v>
      </c>
      <c r="U49" s="26">
        <f t="shared" si="17"/>
        <v>0.96299999999999997</v>
      </c>
      <c r="V49" s="21">
        <f t="shared" si="17"/>
        <v>3.5000000000000003E-2</v>
      </c>
      <c r="W49" s="21">
        <f t="shared" si="17"/>
        <v>2E-3</v>
      </c>
      <c r="Y49" s="43"/>
    </row>
    <row r="50" spans="1:25" x14ac:dyDescent="0.3">
      <c r="A50" s="11"/>
      <c r="B50" s="11"/>
      <c r="C50" s="20" t="s">
        <v>264</v>
      </c>
      <c r="E50" s="12">
        <v>0.1136056</v>
      </c>
      <c r="F50" s="12">
        <v>0.48997420000000003</v>
      </c>
      <c r="G50" s="12">
        <v>0.3964202</v>
      </c>
      <c r="I50" s="12">
        <v>0.1770205</v>
      </c>
      <c r="J50" s="12">
        <v>0.40072580000000002</v>
      </c>
      <c r="K50" s="12">
        <v>0.42225370000000001</v>
      </c>
      <c r="N50" s="39"/>
      <c r="O50" s="23" t="s">
        <v>264</v>
      </c>
      <c r="Q50" s="21">
        <f>IF(E50&lt;0.001, "&lt; 0.001", ROUND(E50, 3))</f>
        <v>0.114</v>
      </c>
      <c r="R50" s="21">
        <f>IF(F50&lt;0.001, "&lt; 0.001", ROUND(F50, 3))</f>
        <v>0.49</v>
      </c>
      <c r="S50" s="21">
        <f>IF(G50&lt;0.001, "&lt; 0.001", ROUND(G50, 3))</f>
        <v>0.39600000000000002</v>
      </c>
      <c r="U50" s="21">
        <f>IF(I50&lt;0.001, "&lt; 0.001", ROUND(I50, 3))</f>
        <v>0.17699999999999999</v>
      </c>
      <c r="V50" s="21">
        <f>IF(J50&lt;0.001, "&lt; 0.001", ROUND(J50, 3))</f>
        <v>0.40100000000000002</v>
      </c>
      <c r="W50" s="21">
        <f>IF(K50&lt;0.001, "&lt; 0.001", ROUND(K50, 3))</f>
        <v>0.42199999999999999</v>
      </c>
    </row>
    <row r="51" spans="1:25" x14ac:dyDescent="0.3"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5" x14ac:dyDescent="0.3">
      <c r="E52" s="12" t="s">
        <v>261</v>
      </c>
      <c r="I52" s="12" t="s">
        <v>262</v>
      </c>
      <c r="M52" s="28"/>
      <c r="N52" s="41"/>
      <c r="O52" s="28"/>
      <c r="P52" s="28"/>
      <c r="Q52" s="55" t="s">
        <v>423</v>
      </c>
      <c r="R52" s="55"/>
      <c r="S52" s="55"/>
      <c r="T52" s="28"/>
      <c r="U52" s="55" t="s">
        <v>424</v>
      </c>
      <c r="V52" s="55"/>
      <c r="W52" s="55"/>
    </row>
    <row r="53" spans="1:25" x14ac:dyDescent="0.3">
      <c r="A53" s="12" t="s">
        <v>70</v>
      </c>
      <c r="B53" s="12" t="s">
        <v>268</v>
      </c>
      <c r="C53" s="12" t="s">
        <v>263</v>
      </c>
      <c r="E53" s="12" t="s">
        <v>258</v>
      </c>
      <c r="F53" s="12" t="s">
        <v>259</v>
      </c>
      <c r="G53" s="12" t="s">
        <v>260</v>
      </c>
      <c r="I53" s="12" t="s">
        <v>258</v>
      </c>
      <c r="J53" s="12" t="s">
        <v>259</v>
      </c>
      <c r="K53" s="12" t="s">
        <v>260</v>
      </c>
      <c r="M53" s="31" t="s">
        <v>425</v>
      </c>
      <c r="N53" s="31" t="s">
        <v>268</v>
      </c>
      <c r="O53" s="31" t="s">
        <v>263</v>
      </c>
      <c r="P53" s="28"/>
      <c r="Q53" s="32" t="s">
        <v>426</v>
      </c>
      <c r="R53" s="32" t="s">
        <v>427</v>
      </c>
      <c r="S53" s="32" t="s">
        <v>428</v>
      </c>
      <c r="T53" s="28"/>
      <c r="U53" s="32" t="s">
        <v>426</v>
      </c>
      <c r="V53" s="32" t="s">
        <v>427</v>
      </c>
      <c r="W53" s="32" t="s">
        <v>428</v>
      </c>
    </row>
    <row r="54" spans="1:25" x14ac:dyDescent="0.3">
      <c r="A54" s="12">
        <v>1</v>
      </c>
      <c r="B54" s="12">
        <v>1</v>
      </c>
      <c r="C54" s="43">
        <v>0.81340000000000001</v>
      </c>
      <c r="E54" s="12">
        <v>1.4572206077202162E-2</v>
      </c>
      <c r="F54" s="45">
        <v>0.98536883321219915</v>
      </c>
      <c r="G54" s="12">
        <v>5.8960710598803064E-5</v>
      </c>
      <c r="I54" s="12">
        <v>0.17601477966595375</v>
      </c>
      <c r="J54" s="45">
        <v>0.69074309466453254</v>
      </c>
      <c r="K54" s="12">
        <v>0.13324212566951366</v>
      </c>
      <c r="M54" s="29" t="s">
        <v>426</v>
      </c>
      <c r="N54" s="29" t="s">
        <v>426</v>
      </c>
      <c r="O54" s="21">
        <f>IF(C54&lt;0.001, "&lt; 0.001", ROUND(C54, 3))</f>
        <v>0.81299999999999994</v>
      </c>
      <c r="Q54" s="21">
        <f t="shared" ref="Q54:S59" si="18">IF(E54&lt;0.001, "&lt; 0.001", ROUND(E54, 3))</f>
        <v>1.4999999999999999E-2</v>
      </c>
      <c r="R54" s="26">
        <f t="shared" si="18"/>
        <v>0.98499999999999999</v>
      </c>
      <c r="S54" s="21" t="str">
        <f t="shared" si="18"/>
        <v>&lt; 0.001</v>
      </c>
      <c r="U54" s="21">
        <f t="shared" ref="U54:W59" si="19">IF(I54&lt;0.001, "&lt; 0.001", ROUND(I54, 3))</f>
        <v>0.17599999999999999</v>
      </c>
      <c r="V54" s="26">
        <f t="shared" si="19"/>
        <v>0.69099999999999995</v>
      </c>
      <c r="W54" s="21">
        <f t="shared" si="19"/>
        <v>0.13300000000000001</v>
      </c>
    </row>
    <row r="55" spans="1:25" x14ac:dyDescent="0.3">
      <c r="A55" s="12">
        <v>1</v>
      </c>
      <c r="B55" s="12">
        <v>2</v>
      </c>
      <c r="C55" s="43">
        <v>0.84560000000000002</v>
      </c>
      <c r="E55" s="12">
        <v>0.23236956986483376</v>
      </c>
      <c r="F55" s="45">
        <v>0.76749278424737388</v>
      </c>
      <c r="G55" s="12">
        <v>1.3764588779225916E-4</v>
      </c>
      <c r="I55" s="12">
        <v>0.20455828647953164</v>
      </c>
      <c r="J55" s="45">
        <v>0.66298539039008209</v>
      </c>
      <c r="K55" s="12">
        <v>0.1324563231303863</v>
      </c>
      <c r="M55" s="29" t="s">
        <v>426</v>
      </c>
      <c r="N55" s="29" t="s">
        <v>427</v>
      </c>
      <c r="O55" s="21">
        <f t="shared" ref="O55:O73" si="20">IF(C55&lt;0.001, "&lt; 0.001", ROUND(C55, 3))</f>
        <v>0.84599999999999997</v>
      </c>
      <c r="Q55" s="21">
        <f t="shared" si="18"/>
        <v>0.23200000000000001</v>
      </c>
      <c r="R55" s="26">
        <f t="shared" si="18"/>
        <v>0.76700000000000002</v>
      </c>
      <c r="S55" s="21" t="str">
        <f t="shared" si="18"/>
        <v>&lt; 0.001</v>
      </c>
      <c r="U55" s="21">
        <f t="shared" si="19"/>
        <v>0.20499999999999999</v>
      </c>
      <c r="V55" s="26">
        <f t="shared" si="19"/>
        <v>0.66300000000000003</v>
      </c>
      <c r="W55" s="21">
        <f t="shared" si="19"/>
        <v>0.13200000000000001</v>
      </c>
    </row>
    <row r="56" spans="1:25" x14ac:dyDescent="0.3">
      <c r="A56" s="12">
        <v>1</v>
      </c>
      <c r="B56" s="12">
        <v>3</v>
      </c>
      <c r="C56" s="43">
        <v>0.86019999999999996</v>
      </c>
      <c r="E56" s="12">
        <v>2.9906778457665571E-2</v>
      </c>
      <c r="F56" s="45">
        <v>0.97008641870052559</v>
      </c>
      <c r="G56" s="12">
        <v>6.8028418089051364E-6</v>
      </c>
      <c r="I56" s="12">
        <v>0.2512930321099775</v>
      </c>
      <c r="J56" s="45">
        <v>0.69632723619499848</v>
      </c>
      <c r="K56" s="12">
        <v>5.237973169502403E-2</v>
      </c>
      <c r="M56" s="29" t="s">
        <v>426</v>
      </c>
      <c r="N56" s="29" t="s">
        <v>428</v>
      </c>
      <c r="O56" s="21">
        <f t="shared" si="20"/>
        <v>0.86</v>
      </c>
      <c r="Q56" s="21">
        <f t="shared" si="18"/>
        <v>0.03</v>
      </c>
      <c r="R56" s="26">
        <f t="shared" si="18"/>
        <v>0.97</v>
      </c>
      <c r="S56" s="21" t="str">
        <f t="shared" si="18"/>
        <v>&lt; 0.001</v>
      </c>
      <c r="U56" s="21">
        <f t="shared" si="19"/>
        <v>0.251</v>
      </c>
      <c r="V56" s="26">
        <f t="shared" si="19"/>
        <v>0.69599999999999995</v>
      </c>
      <c r="W56" s="21">
        <f t="shared" si="19"/>
        <v>5.1999999999999998E-2</v>
      </c>
    </row>
    <row r="57" spans="1:25" x14ac:dyDescent="0.3">
      <c r="A57" s="12">
        <v>1</v>
      </c>
      <c r="B57" s="12">
        <v>4</v>
      </c>
      <c r="C57" s="43">
        <v>0.95569999999999999</v>
      </c>
      <c r="E57" s="12">
        <v>3.4244782907958904E-2</v>
      </c>
      <c r="F57" s="45">
        <v>0.96461998827758977</v>
      </c>
      <c r="G57" s="12">
        <v>1.1352288144512602E-3</v>
      </c>
      <c r="I57" s="12">
        <v>0.26661163664438386</v>
      </c>
      <c r="J57" s="45">
        <v>0.59039573841035498</v>
      </c>
      <c r="K57" s="12">
        <v>0.14299262494526105</v>
      </c>
      <c r="M57" s="29" t="s">
        <v>426</v>
      </c>
      <c r="N57" s="29" t="s">
        <v>429</v>
      </c>
      <c r="O57" s="21">
        <f t="shared" si="20"/>
        <v>0.95599999999999996</v>
      </c>
      <c r="Q57" s="21">
        <f t="shared" si="18"/>
        <v>3.4000000000000002E-2</v>
      </c>
      <c r="R57" s="26">
        <f t="shared" si="18"/>
        <v>0.96499999999999997</v>
      </c>
      <c r="S57" s="21">
        <f t="shared" si="18"/>
        <v>1E-3</v>
      </c>
      <c r="U57" s="21">
        <f t="shared" si="19"/>
        <v>0.26700000000000002</v>
      </c>
      <c r="V57" s="26">
        <f t="shared" si="19"/>
        <v>0.59</v>
      </c>
      <c r="W57" s="21">
        <f t="shared" si="19"/>
        <v>0.14299999999999999</v>
      </c>
    </row>
    <row r="58" spans="1:25" x14ac:dyDescent="0.3">
      <c r="A58" s="12">
        <v>1</v>
      </c>
      <c r="B58" s="12">
        <v>5</v>
      </c>
      <c r="C58" s="43">
        <v>0.2495</v>
      </c>
      <c r="E58" s="12">
        <v>2.5091813799548786E-2</v>
      </c>
      <c r="F58" s="45">
        <v>0.97490657851276252</v>
      </c>
      <c r="G58" s="12">
        <v>1.6076876887507688E-6</v>
      </c>
      <c r="I58" s="12">
        <v>0.10552658985596175</v>
      </c>
      <c r="J58" s="45">
        <v>0.89217558529486851</v>
      </c>
      <c r="K58" s="12">
        <v>2.2978248491697566E-3</v>
      </c>
      <c r="M58" s="29" t="s">
        <v>426</v>
      </c>
      <c r="N58" s="29" t="s">
        <v>430</v>
      </c>
      <c r="O58" s="21">
        <f t="shared" si="20"/>
        <v>0.25</v>
      </c>
      <c r="Q58" s="21">
        <f t="shared" si="18"/>
        <v>2.5000000000000001E-2</v>
      </c>
      <c r="R58" s="26">
        <f t="shared" si="18"/>
        <v>0.97499999999999998</v>
      </c>
      <c r="S58" s="21" t="str">
        <f t="shared" si="18"/>
        <v>&lt; 0.001</v>
      </c>
      <c r="U58" s="21">
        <f t="shared" si="19"/>
        <v>0.106</v>
      </c>
      <c r="V58" s="26">
        <f t="shared" si="19"/>
        <v>0.89200000000000002</v>
      </c>
      <c r="W58" s="21">
        <f t="shared" si="19"/>
        <v>2E-3</v>
      </c>
    </row>
    <row r="59" spans="1:25" x14ac:dyDescent="0.3">
      <c r="A59" s="12">
        <v>1</v>
      </c>
      <c r="B59" s="12">
        <v>6</v>
      </c>
      <c r="C59" s="43">
        <v>0.90749999999999997</v>
      </c>
      <c r="E59" s="12">
        <v>2.5556178139991841E-6</v>
      </c>
      <c r="F59" s="12">
        <v>1.4001913520286531E-5</v>
      </c>
      <c r="G59" s="45">
        <v>0.99998344246866577</v>
      </c>
      <c r="I59" s="12">
        <v>2.2906853734348816E-2</v>
      </c>
      <c r="J59" s="12">
        <v>0.11018228774033532</v>
      </c>
      <c r="K59" s="45">
        <v>0.86691085852531591</v>
      </c>
      <c r="M59" s="29" t="s">
        <v>426</v>
      </c>
      <c r="N59" s="29" t="s">
        <v>431</v>
      </c>
      <c r="O59" s="21">
        <f t="shared" si="20"/>
        <v>0.90800000000000003</v>
      </c>
      <c r="Q59" s="21" t="str">
        <f t="shared" si="18"/>
        <v>&lt; 0.001</v>
      </c>
      <c r="R59" s="21" t="str">
        <f t="shared" si="18"/>
        <v>&lt; 0.001</v>
      </c>
      <c r="S59" s="26">
        <f t="shared" si="18"/>
        <v>1</v>
      </c>
      <c r="U59" s="21">
        <f t="shared" si="19"/>
        <v>2.3E-2</v>
      </c>
      <c r="V59" s="21">
        <f t="shared" si="19"/>
        <v>0.11</v>
      </c>
      <c r="W59" s="26">
        <f t="shared" si="19"/>
        <v>0.86699999999999999</v>
      </c>
    </row>
    <row r="60" spans="1:25" x14ac:dyDescent="0.3">
      <c r="G60" s="45"/>
      <c r="K60" s="45"/>
      <c r="M60" s="28"/>
      <c r="S60" s="34"/>
      <c r="W60" s="28"/>
    </row>
    <row r="61" spans="1:25" x14ac:dyDescent="0.3">
      <c r="A61" s="12">
        <v>2</v>
      </c>
      <c r="B61" s="12">
        <v>1</v>
      </c>
      <c r="C61" s="43">
        <v>0.18049999999999999</v>
      </c>
      <c r="E61" s="45">
        <v>0.83240045710728716</v>
      </c>
      <c r="F61" s="12">
        <v>0.16691983106699049</v>
      </c>
      <c r="G61" s="12">
        <v>6.7971182572239329E-4</v>
      </c>
      <c r="I61" s="45">
        <v>0.69198591667277465</v>
      </c>
      <c r="J61" s="12">
        <v>0.2500011714825916</v>
      </c>
      <c r="K61" s="12">
        <v>5.801291184463378E-2</v>
      </c>
      <c r="M61" s="29" t="s">
        <v>427</v>
      </c>
      <c r="N61" s="29" t="s">
        <v>426</v>
      </c>
      <c r="O61" s="21">
        <f t="shared" si="20"/>
        <v>0.18099999999999999</v>
      </c>
      <c r="Q61" s="26">
        <f t="shared" ref="Q61:S66" si="21">IF(E61&lt;0.001, "&lt; 0.001", ROUND(E61, 3))</f>
        <v>0.83199999999999996</v>
      </c>
      <c r="R61" s="21">
        <f t="shared" si="21"/>
        <v>0.16700000000000001</v>
      </c>
      <c r="S61" s="21" t="str">
        <f t="shared" si="21"/>
        <v>&lt; 0.001</v>
      </c>
      <c r="U61" s="26">
        <f t="shared" ref="U61:W66" si="22">IF(I61&lt;0.001, "&lt; 0.001", ROUND(I61, 3))</f>
        <v>0.69199999999999995</v>
      </c>
      <c r="V61" s="21">
        <f t="shared" si="22"/>
        <v>0.25</v>
      </c>
      <c r="W61" s="21">
        <f t="shared" si="22"/>
        <v>5.8000000000000003E-2</v>
      </c>
    </row>
    <row r="62" spans="1:25" x14ac:dyDescent="0.3">
      <c r="A62" s="12">
        <v>2</v>
      </c>
      <c r="B62" s="12">
        <v>2</v>
      </c>
      <c r="C62" s="43">
        <v>0.1363</v>
      </c>
      <c r="E62" s="45">
        <v>0.99018294718966338</v>
      </c>
      <c r="F62" s="12">
        <v>9.6986792960905861E-3</v>
      </c>
      <c r="G62" s="12">
        <v>1.1837351424600057E-4</v>
      </c>
      <c r="I62" s="45">
        <v>0.72988009819623212</v>
      </c>
      <c r="J62" s="12">
        <v>0.21777888773241399</v>
      </c>
      <c r="K62" s="12">
        <v>5.2341014071353886E-2</v>
      </c>
      <c r="M62" s="29" t="s">
        <v>427</v>
      </c>
      <c r="N62" s="29" t="s">
        <v>427</v>
      </c>
      <c r="O62" s="21">
        <f t="shared" si="20"/>
        <v>0.13600000000000001</v>
      </c>
      <c r="Q62" s="26">
        <f t="shared" si="21"/>
        <v>0.99</v>
      </c>
      <c r="R62" s="21">
        <f t="shared" si="21"/>
        <v>0.01</v>
      </c>
      <c r="S62" s="21" t="str">
        <f t="shared" si="21"/>
        <v>&lt; 0.001</v>
      </c>
      <c r="U62" s="26">
        <f t="shared" si="22"/>
        <v>0.73</v>
      </c>
      <c r="V62" s="21">
        <f t="shared" si="22"/>
        <v>0.218</v>
      </c>
      <c r="W62" s="21">
        <f t="shared" si="22"/>
        <v>5.1999999999999998E-2</v>
      </c>
    </row>
    <row r="63" spans="1:25" x14ac:dyDescent="0.3">
      <c r="A63" s="12">
        <v>2</v>
      </c>
      <c r="B63" s="12">
        <v>3</v>
      </c>
      <c r="C63" s="43">
        <v>5.3900000000000003E-2</v>
      </c>
      <c r="E63" s="45">
        <v>0.91221002004674689</v>
      </c>
      <c r="F63" s="12">
        <v>8.7748103423215734E-2</v>
      </c>
      <c r="G63" s="12">
        <v>4.1876530037383169E-5</v>
      </c>
      <c r="I63" s="45">
        <v>0.78235980766048185</v>
      </c>
      <c r="J63" s="12">
        <v>0.19957991784646922</v>
      </c>
      <c r="K63" s="12">
        <v>1.8060274493048988E-2</v>
      </c>
      <c r="M63" s="29" t="s">
        <v>427</v>
      </c>
      <c r="N63" s="29" t="s">
        <v>428</v>
      </c>
      <c r="O63" s="21">
        <f t="shared" si="20"/>
        <v>5.3999999999999999E-2</v>
      </c>
      <c r="Q63" s="26">
        <f t="shared" si="21"/>
        <v>0.91200000000000003</v>
      </c>
      <c r="R63" s="21">
        <f t="shared" si="21"/>
        <v>8.7999999999999995E-2</v>
      </c>
      <c r="S63" s="21" t="str">
        <f t="shared" si="21"/>
        <v>&lt; 0.001</v>
      </c>
      <c r="U63" s="26">
        <f t="shared" si="22"/>
        <v>0.78200000000000003</v>
      </c>
      <c r="V63" s="21">
        <f t="shared" si="22"/>
        <v>0.2</v>
      </c>
      <c r="W63" s="21">
        <f t="shared" si="22"/>
        <v>1.7999999999999999E-2</v>
      </c>
    </row>
    <row r="64" spans="1:25" x14ac:dyDescent="0.3">
      <c r="A64" s="12">
        <v>2</v>
      </c>
      <c r="B64" s="12">
        <v>4</v>
      </c>
      <c r="C64" s="43">
        <v>3.2899999999999999E-2</v>
      </c>
      <c r="E64" s="45">
        <v>0.91724235348755656</v>
      </c>
      <c r="F64" s="12">
        <v>7.662104108769377E-2</v>
      </c>
      <c r="G64" s="12">
        <v>6.1366054247496728E-3</v>
      </c>
      <c r="I64" s="45">
        <v>0.79160134418096895</v>
      </c>
      <c r="J64" s="12">
        <v>0.16137936728874533</v>
      </c>
      <c r="K64" s="12">
        <v>4.7019288530285773E-2</v>
      </c>
      <c r="M64" s="29" t="s">
        <v>427</v>
      </c>
      <c r="N64" s="29" t="s">
        <v>429</v>
      </c>
      <c r="O64" s="21">
        <f t="shared" si="20"/>
        <v>3.3000000000000002E-2</v>
      </c>
      <c r="Q64" s="26">
        <f t="shared" si="21"/>
        <v>0.91700000000000004</v>
      </c>
      <c r="R64" s="21">
        <f t="shared" si="21"/>
        <v>7.6999999999999999E-2</v>
      </c>
      <c r="S64" s="21">
        <f t="shared" si="21"/>
        <v>6.0000000000000001E-3</v>
      </c>
      <c r="U64" s="26">
        <f t="shared" si="22"/>
        <v>0.79200000000000004</v>
      </c>
      <c r="V64" s="21">
        <f t="shared" si="22"/>
        <v>0.161</v>
      </c>
      <c r="W64" s="21">
        <f t="shared" si="22"/>
        <v>4.7E-2</v>
      </c>
    </row>
    <row r="65" spans="1:28" x14ac:dyDescent="0.3">
      <c r="A65" s="12">
        <v>2</v>
      </c>
      <c r="B65" s="12">
        <v>5</v>
      </c>
      <c r="C65" s="43">
        <v>3.0200000000000001E-2</v>
      </c>
      <c r="E65" s="45">
        <v>0.89667255993429784</v>
      </c>
      <c r="F65" s="12">
        <v>0.10331584538960846</v>
      </c>
      <c r="G65" s="12">
        <v>1.1594676093540969E-5</v>
      </c>
      <c r="I65" s="45">
        <v>0.56156266690407097</v>
      </c>
      <c r="J65" s="12">
        <v>0.43708311616815781</v>
      </c>
      <c r="K65" s="12">
        <v>1.354216927771189E-3</v>
      </c>
      <c r="M65" s="29" t="s">
        <v>427</v>
      </c>
      <c r="N65" s="29" t="s">
        <v>430</v>
      </c>
      <c r="O65" s="21">
        <f t="shared" si="20"/>
        <v>0.03</v>
      </c>
      <c r="Q65" s="26">
        <f t="shared" si="21"/>
        <v>0.89700000000000002</v>
      </c>
      <c r="R65" s="21">
        <f t="shared" si="21"/>
        <v>0.10299999999999999</v>
      </c>
      <c r="S65" s="21" t="str">
        <f t="shared" si="21"/>
        <v>&lt; 0.001</v>
      </c>
      <c r="U65" s="26">
        <f t="shared" si="22"/>
        <v>0.56200000000000006</v>
      </c>
      <c r="V65" s="21">
        <f t="shared" si="22"/>
        <v>0.437</v>
      </c>
      <c r="W65" s="21">
        <f t="shared" si="22"/>
        <v>1E-3</v>
      </c>
    </row>
    <row r="66" spans="1:28" x14ac:dyDescent="0.3">
      <c r="A66" s="12">
        <v>2</v>
      </c>
      <c r="B66" s="12">
        <v>6</v>
      </c>
      <c r="C66" s="43">
        <v>4.6300000000000001E-2</v>
      </c>
      <c r="E66" s="12">
        <v>1.2663168843185226E-5</v>
      </c>
      <c r="F66" s="12">
        <v>2.057481746742176E-7</v>
      </c>
      <c r="G66" s="45">
        <v>0.99998713108298209</v>
      </c>
      <c r="I66" s="12">
        <v>0.17749156573435962</v>
      </c>
      <c r="J66" s="12">
        <v>7.8596179453895451E-2</v>
      </c>
      <c r="K66" s="45">
        <v>0.74391225481174494</v>
      </c>
      <c r="M66" s="29" t="s">
        <v>427</v>
      </c>
      <c r="N66" s="29" t="s">
        <v>431</v>
      </c>
      <c r="O66" s="21">
        <f t="shared" si="20"/>
        <v>4.5999999999999999E-2</v>
      </c>
      <c r="Q66" s="21" t="str">
        <f t="shared" si="21"/>
        <v>&lt; 0.001</v>
      </c>
      <c r="R66" s="21" t="str">
        <f t="shared" si="21"/>
        <v>&lt; 0.001</v>
      </c>
      <c r="S66" s="26">
        <f t="shared" si="21"/>
        <v>1</v>
      </c>
      <c r="U66" s="21">
        <f t="shared" si="22"/>
        <v>0.17699999999999999</v>
      </c>
      <c r="V66" s="21">
        <f t="shared" si="22"/>
        <v>7.9000000000000001E-2</v>
      </c>
      <c r="W66" s="26">
        <f t="shared" si="22"/>
        <v>0.74399999999999999</v>
      </c>
    </row>
    <row r="67" spans="1:28" x14ac:dyDescent="0.3">
      <c r="G67" s="45"/>
      <c r="K67" s="45"/>
      <c r="M67" s="28"/>
      <c r="N67" s="28"/>
      <c r="S67" s="34"/>
      <c r="W67" s="28"/>
    </row>
    <row r="68" spans="1:28" x14ac:dyDescent="0.3">
      <c r="A68" s="12">
        <v>3</v>
      </c>
      <c r="B68" s="12">
        <v>1</v>
      </c>
      <c r="C68" s="43">
        <v>6.1000000000000004E-3</v>
      </c>
      <c r="E68" s="12">
        <v>2.5466738828499324E-2</v>
      </c>
      <c r="F68" s="45">
        <v>0.95039077400996619</v>
      </c>
      <c r="G68" s="12">
        <v>2.4142487161534484E-2</v>
      </c>
      <c r="I68" s="12">
        <v>5.2070333943488541E-2</v>
      </c>
      <c r="J68" s="12">
        <v>1.0278768668304484E-3</v>
      </c>
      <c r="K68" s="45">
        <v>0.94690178918968104</v>
      </c>
      <c r="M68" s="25" t="s">
        <v>428</v>
      </c>
      <c r="N68" s="29" t="s">
        <v>426</v>
      </c>
      <c r="O68" s="21">
        <f t="shared" si="20"/>
        <v>6.0000000000000001E-3</v>
      </c>
      <c r="Q68" s="21">
        <f t="shared" ref="Q68:S73" si="23">IF(E68&lt;0.001, "&lt; 0.001", ROUND(E68, 3))</f>
        <v>2.5000000000000001E-2</v>
      </c>
      <c r="R68" s="26">
        <f t="shared" si="23"/>
        <v>0.95</v>
      </c>
      <c r="S68" s="21">
        <f t="shared" si="23"/>
        <v>2.4E-2</v>
      </c>
      <c r="U68" s="21">
        <f t="shared" ref="U68:W73" si="24">IF(I68&lt;0.001, "&lt; 0.001", ROUND(I68, 3))</f>
        <v>5.1999999999999998E-2</v>
      </c>
      <c r="V68" s="21">
        <f t="shared" si="24"/>
        <v>1E-3</v>
      </c>
      <c r="W68" s="26">
        <f t="shared" si="24"/>
        <v>0.94699999999999995</v>
      </c>
    </row>
    <row r="69" spans="1:28" x14ac:dyDescent="0.3">
      <c r="A69" s="12">
        <v>3</v>
      </c>
      <c r="B69" s="12">
        <v>2</v>
      </c>
      <c r="C69" s="43">
        <v>1.8100000000000002E-2</v>
      </c>
      <c r="E69" s="12">
        <v>0.33765111893865324</v>
      </c>
      <c r="F69" s="45">
        <v>0.61548659719752752</v>
      </c>
      <c r="G69" s="12">
        <v>4.6862283863819264E-2</v>
      </c>
      <c r="I69" s="12">
        <v>6.0344272286320069E-2</v>
      </c>
      <c r="J69" s="12">
        <v>9.8379871062984352E-4</v>
      </c>
      <c r="K69" s="45">
        <v>0.93867192900305019</v>
      </c>
      <c r="M69" s="25" t="s">
        <v>428</v>
      </c>
      <c r="N69" s="29" t="s">
        <v>427</v>
      </c>
      <c r="O69" s="21">
        <f t="shared" si="20"/>
        <v>1.7999999999999999E-2</v>
      </c>
      <c r="Q69" s="21">
        <f t="shared" si="23"/>
        <v>0.33800000000000002</v>
      </c>
      <c r="R69" s="26">
        <f t="shared" si="23"/>
        <v>0.61499999999999999</v>
      </c>
      <c r="S69" s="21">
        <f t="shared" si="23"/>
        <v>4.7E-2</v>
      </c>
      <c r="U69" s="21">
        <f t="shared" si="24"/>
        <v>0.06</v>
      </c>
      <c r="V69" s="21" t="str">
        <f t="shared" si="24"/>
        <v>&lt; 0.001</v>
      </c>
      <c r="W69" s="26">
        <f t="shared" si="24"/>
        <v>0.93899999999999995</v>
      </c>
    </row>
    <row r="70" spans="1:28" x14ac:dyDescent="0.3">
      <c r="A70" s="12">
        <v>3</v>
      </c>
      <c r="B70" s="12">
        <v>3</v>
      </c>
      <c r="C70" s="43">
        <v>8.5900000000000004E-2</v>
      </c>
      <c r="E70" s="12">
        <v>5.275632542056137E-2</v>
      </c>
      <c r="F70" s="45">
        <v>0.94443199033692304</v>
      </c>
      <c r="G70" s="12">
        <v>2.8116842425155589E-3</v>
      </c>
      <c r="I70" s="12">
        <v>0.16607835371183699</v>
      </c>
      <c r="J70" s="12">
        <v>2.3148842523584724E-3</v>
      </c>
      <c r="K70" s="45">
        <v>0.83160676203580497</v>
      </c>
      <c r="M70" s="25" t="s">
        <v>428</v>
      </c>
      <c r="N70" s="29" t="s">
        <v>428</v>
      </c>
      <c r="O70" s="21">
        <f t="shared" si="20"/>
        <v>8.5999999999999993E-2</v>
      </c>
      <c r="Q70" s="21">
        <f t="shared" si="23"/>
        <v>5.2999999999999999E-2</v>
      </c>
      <c r="R70" s="26">
        <f t="shared" si="23"/>
        <v>0.94399999999999995</v>
      </c>
      <c r="S70" s="21">
        <f t="shared" si="23"/>
        <v>3.0000000000000001E-3</v>
      </c>
      <c r="U70" s="21">
        <f t="shared" si="24"/>
        <v>0.16600000000000001</v>
      </c>
      <c r="V70" s="21">
        <f t="shared" si="24"/>
        <v>2E-3</v>
      </c>
      <c r="W70" s="26">
        <f t="shared" si="24"/>
        <v>0.83199999999999996</v>
      </c>
    </row>
    <row r="71" spans="1:28" x14ac:dyDescent="0.3">
      <c r="A71" s="12">
        <v>3</v>
      </c>
      <c r="B71" s="12">
        <v>4</v>
      </c>
      <c r="C71" s="43">
        <v>1.14E-2</v>
      </c>
      <c r="E71" s="12">
        <v>4.1130137810310143E-2</v>
      </c>
      <c r="F71" s="45">
        <v>0.63940696707731071</v>
      </c>
      <c r="G71" s="12">
        <v>0.31946289511237919</v>
      </c>
      <c r="I71" s="12">
        <v>7.196669505884068E-2</v>
      </c>
      <c r="J71" s="12">
        <v>8.016392729672658E-4</v>
      </c>
      <c r="K71" s="45">
        <v>0.92723166566819204</v>
      </c>
      <c r="M71" s="25" t="s">
        <v>428</v>
      </c>
      <c r="N71" s="29" t="s">
        <v>429</v>
      </c>
      <c r="O71" s="21">
        <f t="shared" si="20"/>
        <v>1.0999999999999999E-2</v>
      </c>
      <c r="Q71" s="21">
        <f t="shared" si="23"/>
        <v>4.1000000000000002E-2</v>
      </c>
      <c r="R71" s="26">
        <f t="shared" si="23"/>
        <v>0.63900000000000001</v>
      </c>
      <c r="S71" s="21">
        <f t="shared" si="23"/>
        <v>0.31900000000000001</v>
      </c>
      <c r="U71" s="21">
        <f t="shared" si="24"/>
        <v>7.1999999999999995E-2</v>
      </c>
      <c r="V71" s="21" t="str">
        <f t="shared" si="24"/>
        <v>&lt; 0.001</v>
      </c>
      <c r="W71" s="26">
        <f t="shared" si="24"/>
        <v>0.92700000000000005</v>
      </c>
    </row>
    <row r="72" spans="1:28" x14ac:dyDescent="0.3">
      <c r="A72" s="12">
        <v>3</v>
      </c>
      <c r="B72" s="12">
        <v>5</v>
      </c>
      <c r="C72" s="43">
        <v>0.72019999999999995</v>
      </c>
      <c r="E72" s="12">
        <v>4.4527464282793375E-2</v>
      </c>
      <c r="F72" s="45">
        <v>0.95480408581530474</v>
      </c>
      <c r="G72" s="12">
        <v>6.684499019018504E-4</v>
      </c>
      <c r="I72" s="45">
        <v>0.6387251666022703</v>
      </c>
      <c r="J72" s="12">
        <v>2.7163502778201277E-2</v>
      </c>
      <c r="K72" s="12">
        <v>0.33411133061952847</v>
      </c>
      <c r="M72" s="25" t="s">
        <v>428</v>
      </c>
      <c r="N72" s="29" t="s">
        <v>430</v>
      </c>
      <c r="O72" s="21">
        <f t="shared" si="20"/>
        <v>0.72</v>
      </c>
      <c r="Q72" s="21">
        <f t="shared" si="23"/>
        <v>4.4999999999999998E-2</v>
      </c>
      <c r="R72" s="26">
        <f t="shared" si="23"/>
        <v>0.95499999999999996</v>
      </c>
      <c r="S72" s="21" t="str">
        <f t="shared" si="23"/>
        <v>&lt; 0.001</v>
      </c>
      <c r="U72" s="26">
        <f t="shared" si="24"/>
        <v>0.63900000000000001</v>
      </c>
      <c r="V72" s="21">
        <f t="shared" si="24"/>
        <v>2.7E-2</v>
      </c>
      <c r="W72" s="21">
        <f t="shared" si="24"/>
        <v>0.33400000000000002</v>
      </c>
    </row>
    <row r="73" spans="1:28" x14ac:dyDescent="0.3">
      <c r="A73" s="12">
        <v>3</v>
      </c>
      <c r="B73" s="12">
        <v>6</v>
      </c>
      <c r="C73" s="43">
        <v>4.6199999999999998E-2</v>
      </c>
      <c r="E73" s="12">
        <v>1.0907665435754187E-8</v>
      </c>
      <c r="F73" s="12">
        <v>3.2982126484564736E-8</v>
      </c>
      <c r="G73" s="45">
        <v>0.9999999561102082</v>
      </c>
      <c r="I73" s="12">
        <v>1.0987018649848503E-3</v>
      </c>
      <c r="J73" s="12">
        <v>2.6583338281964763E-5</v>
      </c>
      <c r="K73" s="45">
        <v>0.99887471479673318</v>
      </c>
      <c r="M73" s="25" t="s">
        <v>428</v>
      </c>
      <c r="N73" s="29" t="s">
        <v>431</v>
      </c>
      <c r="O73" s="21">
        <f t="shared" si="20"/>
        <v>4.5999999999999999E-2</v>
      </c>
      <c r="Q73" s="21" t="str">
        <f t="shared" si="23"/>
        <v>&lt; 0.001</v>
      </c>
      <c r="R73" s="21" t="str">
        <f t="shared" si="23"/>
        <v>&lt; 0.001</v>
      </c>
      <c r="S73" s="26">
        <f t="shared" si="23"/>
        <v>1</v>
      </c>
      <c r="U73" s="21">
        <f t="shared" si="24"/>
        <v>1E-3</v>
      </c>
      <c r="V73" s="21" t="str">
        <f t="shared" si="24"/>
        <v>&lt; 0.001</v>
      </c>
      <c r="W73" s="26">
        <f t="shared" si="24"/>
        <v>0.999</v>
      </c>
    </row>
    <row r="74" spans="1:28" x14ac:dyDescent="0.3">
      <c r="A74" s="11"/>
      <c r="B74" s="11"/>
      <c r="C74" s="20" t="s">
        <v>264</v>
      </c>
      <c r="E74" s="12">
        <v>0.1136056</v>
      </c>
      <c r="F74" s="12">
        <v>0.48997420000000003</v>
      </c>
      <c r="G74" s="12">
        <v>0.3964202</v>
      </c>
      <c r="I74" s="12">
        <v>0.1770205</v>
      </c>
      <c r="J74" s="12">
        <v>0.40072580000000002</v>
      </c>
      <c r="K74" s="12">
        <v>0.42225370000000001</v>
      </c>
      <c r="M74" s="42"/>
      <c r="N74" s="46"/>
      <c r="O74" s="23" t="s">
        <v>264</v>
      </c>
      <c r="Q74" s="21">
        <f>IF(E74&lt;0.001, "&lt; 0.001", ROUND(E74, 3))</f>
        <v>0.114</v>
      </c>
      <c r="R74" s="21">
        <f>IF(F74&lt;0.001, "&lt; 0.001", ROUND(F74, 3))</f>
        <v>0.49</v>
      </c>
      <c r="S74" s="21">
        <f>IF(G74&lt;0.001, "&lt; 0.001", ROUND(G74, 3))</f>
        <v>0.39600000000000002</v>
      </c>
      <c r="U74" s="21">
        <f>IF(I74&lt;0.001, "&lt; 0.001", ROUND(I74, 3))</f>
        <v>0.17699999999999999</v>
      </c>
      <c r="V74" s="21">
        <f>IF(J74&lt;0.001, "&lt; 0.001", ROUND(J74, 3))</f>
        <v>0.40100000000000002</v>
      </c>
      <c r="W74" s="21">
        <f>IF(K74&lt;0.001, "&lt; 0.001", ROUND(K74, 3))</f>
        <v>0.42199999999999999</v>
      </c>
    </row>
    <row r="75" spans="1:28" x14ac:dyDescent="0.3">
      <c r="S75" s="34"/>
      <c r="W75" s="34"/>
    </row>
    <row r="76" spans="1:28" x14ac:dyDescent="0.3">
      <c r="E76" s="12" t="s">
        <v>261</v>
      </c>
      <c r="I76" s="12" t="s">
        <v>262</v>
      </c>
      <c r="M76" s="28"/>
      <c r="N76" s="41"/>
      <c r="O76" s="28"/>
      <c r="P76" s="28"/>
      <c r="Q76" s="55" t="s">
        <v>423</v>
      </c>
      <c r="R76" s="55"/>
      <c r="S76" s="55"/>
      <c r="T76" s="28"/>
      <c r="U76" s="55" t="s">
        <v>424</v>
      </c>
      <c r="V76" s="55"/>
      <c r="W76" s="55"/>
    </row>
    <row r="77" spans="1:28" x14ac:dyDescent="0.3">
      <c r="A77" s="12" t="s">
        <v>70</v>
      </c>
      <c r="B77" s="12" t="s">
        <v>269</v>
      </c>
      <c r="C77" s="12" t="s">
        <v>263</v>
      </c>
      <c r="E77" s="12" t="s">
        <v>258</v>
      </c>
      <c r="F77" s="12" t="s">
        <v>259</v>
      </c>
      <c r="G77" s="12" t="s">
        <v>260</v>
      </c>
      <c r="I77" s="12" t="s">
        <v>258</v>
      </c>
      <c r="J77" s="12" t="s">
        <v>259</v>
      </c>
      <c r="K77" s="12" t="s">
        <v>260</v>
      </c>
      <c r="M77" s="31" t="s">
        <v>425</v>
      </c>
      <c r="N77" s="31" t="s">
        <v>269</v>
      </c>
      <c r="O77" s="31" t="s">
        <v>263</v>
      </c>
      <c r="P77" s="28"/>
      <c r="Q77" s="32" t="s">
        <v>426</v>
      </c>
      <c r="R77" s="32" t="s">
        <v>427</v>
      </c>
      <c r="S77" s="32" t="s">
        <v>428</v>
      </c>
      <c r="T77" s="28"/>
      <c r="U77" s="32" t="s">
        <v>426</v>
      </c>
      <c r="V77" s="32" t="s">
        <v>427</v>
      </c>
      <c r="W77" s="32" t="s">
        <v>428</v>
      </c>
    </row>
    <row r="78" spans="1:28" x14ac:dyDescent="0.3">
      <c r="A78" s="12">
        <v>1</v>
      </c>
      <c r="B78" s="12">
        <v>1</v>
      </c>
      <c r="C78" s="43">
        <v>0.1003</v>
      </c>
      <c r="E78" s="12">
        <v>7.8324401938411128E-2</v>
      </c>
      <c r="F78" s="45">
        <v>0.91548978037946704</v>
      </c>
      <c r="G78" s="12">
        <v>6.1858176821218795E-3</v>
      </c>
      <c r="I78" s="12">
        <v>9.5270404997901004E-3</v>
      </c>
      <c r="J78" s="12">
        <v>6.6822117348251706E-2</v>
      </c>
      <c r="K78" s="45">
        <v>0.92365084215195814</v>
      </c>
      <c r="M78" s="25" t="s">
        <v>426</v>
      </c>
      <c r="N78" s="25" t="s">
        <v>426</v>
      </c>
      <c r="O78" s="21">
        <f>IF(C78&lt;0.001, "&lt; 0.001", ROUND(C78, 3))</f>
        <v>0.1</v>
      </c>
      <c r="Q78" s="21">
        <f t="shared" ref="Q78:S84" si="25">IF(E78&lt;0.001, "&lt; 0.001", ROUND(E78, 3))</f>
        <v>7.8E-2</v>
      </c>
      <c r="R78" s="26">
        <f t="shared" si="25"/>
        <v>0.91500000000000004</v>
      </c>
      <c r="S78" s="21">
        <f t="shared" si="25"/>
        <v>6.0000000000000001E-3</v>
      </c>
      <c r="U78" s="21">
        <f t="shared" ref="U78:W84" si="26">IF(I78&lt;0.001, "&lt; 0.001", ROUND(I78, 3))</f>
        <v>0.01</v>
      </c>
      <c r="V78" s="21">
        <f t="shared" si="26"/>
        <v>6.7000000000000004E-2</v>
      </c>
      <c r="W78" s="26">
        <f t="shared" si="26"/>
        <v>0.92400000000000004</v>
      </c>
    </row>
    <row r="79" spans="1:28" x14ac:dyDescent="0.3">
      <c r="A79" s="12">
        <v>1</v>
      </c>
      <c r="B79" s="12">
        <v>2</v>
      </c>
      <c r="C79" s="43">
        <v>2.1899999999999999E-2</v>
      </c>
      <c r="E79" s="12">
        <v>0.11500176875148728</v>
      </c>
      <c r="F79" s="45">
        <v>0.85555254245429646</v>
      </c>
      <c r="G79" s="12">
        <v>2.944568879421644E-2</v>
      </c>
      <c r="I79" s="12">
        <v>2.0737370024310534E-2</v>
      </c>
      <c r="J79" s="12">
        <v>8.7377462898178382E-2</v>
      </c>
      <c r="K79" s="45">
        <v>0.89188516707751109</v>
      </c>
      <c r="M79" s="25" t="s">
        <v>426</v>
      </c>
      <c r="N79" s="25" t="s">
        <v>427</v>
      </c>
      <c r="O79" s="21">
        <f t="shared" ref="O79:O100" si="27">IF(C79&lt;0.001, "&lt; 0.001", ROUND(C79, 3))</f>
        <v>2.1999999999999999E-2</v>
      </c>
      <c r="Q79" s="21">
        <f t="shared" si="25"/>
        <v>0.115</v>
      </c>
      <c r="R79" s="26">
        <f t="shared" si="25"/>
        <v>0.85599999999999998</v>
      </c>
      <c r="S79" s="21">
        <f t="shared" si="25"/>
        <v>2.9000000000000001E-2</v>
      </c>
      <c r="U79" s="21">
        <f t="shared" si="26"/>
        <v>2.1000000000000001E-2</v>
      </c>
      <c r="V79" s="21">
        <f t="shared" si="26"/>
        <v>8.6999999999999994E-2</v>
      </c>
      <c r="W79" s="26">
        <f t="shared" si="26"/>
        <v>0.89200000000000002</v>
      </c>
    </row>
    <row r="80" spans="1:28" x14ac:dyDescent="0.3">
      <c r="A80" s="12">
        <v>1</v>
      </c>
      <c r="B80" s="12">
        <v>3</v>
      </c>
      <c r="C80" s="43">
        <v>6.54E-2</v>
      </c>
      <c r="E80" s="12">
        <v>0.15634516441023105</v>
      </c>
      <c r="F80" s="45">
        <v>0.83544636881202516</v>
      </c>
      <c r="G80" s="12">
        <v>8.2084667777437854E-3</v>
      </c>
      <c r="I80" s="12">
        <v>6.2323022453859067E-2</v>
      </c>
      <c r="J80" s="12">
        <v>0.17857896767416218</v>
      </c>
      <c r="K80" s="45">
        <v>0.75909800987197862</v>
      </c>
      <c r="M80" s="25" t="s">
        <v>426</v>
      </c>
      <c r="N80" s="25" t="s">
        <v>428</v>
      </c>
      <c r="O80" s="21">
        <f t="shared" si="27"/>
        <v>6.5000000000000002E-2</v>
      </c>
      <c r="Q80" s="21">
        <f t="shared" si="25"/>
        <v>0.156</v>
      </c>
      <c r="R80" s="26">
        <f t="shared" si="25"/>
        <v>0.83499999999999996</v>
      </c>
      <c r="S80" s="21">
        <f t="shared" si="25"/>
        <v>8.0000000000000002E-3</v>
      </c>
      <c r="U80" s="21">
        <f t="shared" si="26"/>
        <v>6.2E-2</v>
      </c>
      <c r="V80" s="21">
        <f t="shared" si="26"/>
        <v>0.17899999999999999</v>
      </c>
      <c r="W80" s="26">
        <f t="shared" si="26"/>
        <v>0.75900000000000001</v>
      </c>
      <c r="Y80" s="6"/>
      <c r="Z80" s="3"/>
      <c r="AA80" s="3"/>
      <c r="AB80" s="3"/>
    </row>
    <row r="81" spans="1:28" x14ac:dyDescent="0.3">
      <c r="A81" s="12">
        <v>1</v>
      </c>
      <c r="B81" s="12">
        <v>4</v>
      </c>
      <c r="C81" s="43">
        <v>1.7999999999999999E-2</v>
      </c>
      <c r="E81" s="12">
        <v>0.29105133978788661</v>
      </c>
      <c r="F81" s="45">
        <v>0.64117323447441721</v>
      </c>
      <c r="G81" s="12">
        <v>6.7775425737696265E-2</v>
      </c>
      <c r="I81" s="12">
        <v>9.1195791603277732E-2</v>
      </c>
      <c r="J81" s="12">
        <v>0.12527467810240447</v>
      </c>
      <c r="K81" s="45">
        <v>0.78352953029431782</v>
      </c>
      <c r="M81" s="25" t="s">
        <v>426</v>
      </c>
      <c r="N81" s="25" t="s">
        <v>429</v>
      </c>
      <c r="O81" s="21">
        <f t="shared" si="27"/>
        <v>1.7999999999999999E-2</v>
      </c>
      <c r="Q81" s="21">
        <f t="shared" si="25"/>
        <v>0.29099999999999998</v>
      </c>
      <c r="R81" s="26">
        <f t="shared" si="25"/>
        <v>0.64100000000000001</v>
      </c>
      <c r="S81" s="21">
        <f t="shared" si="25"/>
        <v>6.8000000000000005E-2</v>
      </c>
      <c r="U81" s="21">
        <f t="shared" si="26"/>
        <v>9.0999999999999998E-2</v>
      </c>
      <c r="V81" s="21">
        <f t="shared" si="26"/>
        <v>0.125</v>
      </c>
      <c r="W81" s="26">
        <f t="shared" si="26"/>
        <v>0.78400000000000003</v>
      </c>
      <c r="Y81" s="6"/>
    </row>
    <row r="82" spans="1:28" x14ac:dyDescent="0.3">
      <c r="A82" s="12">
        <v>1</v>
      </c>
      <c r="B82" s="12">
        <v>5</v>
      </c>
      <c r="C82" s="43">
        <v>1.43E-2</v>
      </c>
      <c r="E82" s="45">
        <v>0.56413703203788301</v>
      </c>
      <c r="F82" s="12">
        <v>0.43272273437927622</v>
      </c>
      <c r="G82" s="12">
        <v>3.1402335828406864E-3</v>
      </c>
      <c r="I82" s="12">
        <v>0.14874268325168261</v>
      </c>
      <c r="J82" s="12">
        <v>9.6710101087447653E-2</v>
      </c>
      <c r="K82" s="45">
        <v>0.7545472156608698</v>
      </c>
      <c r="M82" s="25" t="s">
        <v>426</v>
      </c>
      <c r="N82" s="25" t="s">
        <v>430</v>
      </c>
      <c r="O82" s="21">
        <f t="shared" si="27"/>
        <v>1.4E-2</v>
      </c>
      <c r="Q82" s="26">
        <f t="shared" si="25"/>
        <v>0.56399999999999995</v>
      </c>
      <c r="R82" s="21">
        <f t="shared" si="25"/>
        <v>0.433</v>
      </c>
      <c r="S82" s="21">
        <f t="shared" si="25"/>
        <v>3.0000000000000001E-3</v>
      </c>
      <c r="U82" s="21">
        <f t="shared" si="26"/>
        <v>0.14899999999999999</v>
      </c>
      <c r="V82" s="21">
        <f t="shared" si="26"/>
        <v>9.7000000000000003E-2</v>
      </c>
      <c r="W82" s="26">
        <f t="shared" si="26"/>
        <v>0.755</v>
      </c>
      <c r="Y82" s="6"/>
    </row>
    <row r="83" spans="1:28" x14ac:dyDescent="0.3">
      <c r="A83" s="12">
        <v>1</v>
      </c>
      <c r="B83" s="12">
        <v>6</v>
      </c>
      <c r="C83" s="43">
        <v>6.0499999999999998E-2</v>
      </c>
      <c r="E83" s="45">
        <v>0.53396749299290536</v>
      </c>
      <c r="F83" s="12">
        <v>0.44609635110782037</v>
      </c>
      <c r="G83" s="12">
        <v>1.9936155899274319E-2</v>
      </c>
      <c r="I83" s="12">
        <v>0.20759827747507809</v>
      </c>
      <c r="J83" s="12">
        <v>0.15218621259875456</v>
      </c>
      <c r="K83" s="45">
        <v>0.64021550992616738</v>
      </c>
      <c r="M83" s="25" t="s">
        <v>426</v>
      </c>
      <c r="N83" s="25" t="s">
        <v>431</v>
      </c>
      <c r="O83" s="21">
        <f t="shared" si="27"/>
        <v>6.0999999999999999E-2</v>
      </c>
      <c r="Q83" s="26">
        <f t="shared" si="25"/>
        <v>0.53400000000000003</v>
      </c>
      <c r="R83" s="21">
        <f t="shared" si="25"/>
        <v>0.44600000000000001</v>
      </c>
      <c r="S83" s="21">
        <f t="shared" si="25"/>
        <v>0.02</v>
      </c>
      <c r="U83" s="21">
        <f t="shared" si="26"/>
        <v>0.20799999999999999</v>
      </c>
      <c r="V83" s="21">
        <f t="shared" si="26"/>
        <v>0.152</v>
      </c>
      <c r="W83" s="26">
        <f t="shared" si="26"/>
        <v>0.64</v>
      </c>
      <c r="Y83" s="6"/>
    </row>
    <row r="84" spans="1:28" x14ac:dyDescent="0.3">
      <c r="A84" s="12">
        <v>1</v>
      </c>
      <c r="B84" s="12">
        <v>7</v>
      </c>
      <c r="C84" s="43">
        <v>0.98660000000000003</v>
      </c>
      <c r="E84" s="12">
        <v>7.8639866066116577E-7</v>
      </c>
      <c r="F84" s="12">
        <v>1.1848409980489648E-6</v>
      </c>
      <c r="G84" s="45">
        <v>0.99999802876034127</v>
      </c>
      <c r="I84" s="12">
        <v>2.7039888636378639E-2</v>
      </c>
      <c r="J84" s="12">
        <v>9.5603853965281815E-2</v>
      </c>
      <c r="K84" s="45">
        <v>0.87735625739833945</v>
      </c>
      <c r="M84" s="25" t="s">
        <v>426</v>
      </c>
      <c r="N84" s="25" t="s">
        <v>432</v>
      </c>
      <c r="O84" s="21">
        <f t="shared" si="27"/>
        <v>0.98699999999999999</v>
      </c>
      <c r="Q84" s="21" t="str">
        <f t="shared" si="25"/>
        <v>&lt; 0.001</v>
      </c>
      <c r="R84" s="21" t="str">
        <f t="shared" si="25"/>
        <v>&lt; 0.001</v>
      </c>
      <c r="S84" s="26">
        <f t="shared" si="25"/>
        <v>1</v>
      </c>
      <c r="U84" s="21">
        <f t="shared" si="26"/>
        <v>2.7E-2</v>
      </c>
      <c r="V84" s="21">
        <f t="shared" si="26"/>
        <v>9.6000000000000002E-2</v>
      </c>
      <c r="W84" s="26">
        <f t="shared" si="26"/>
        <v>0.877</v>
      </c>
      <c r="Y84" s="6"/>
    </row>
    <row r="85" spans="1:28" x14ac:dyDescent="0.3">
      <c r="M85" s="28"/>
      <c r="N85" s="28"/>
      <c r="Y85" s="6"/>
    </row>
    <row r="86" spans="1:28" x14ac:dyDescent="0.3">
      <c r="A86" s="12">
        <v>2</v>
      </c>
      <c r="B86" s="12">
        <v>1</v>
      </c>
      <c r="C86" s="43">
        <v>0.37880000000000003</v>
      </c>
      <c r="E86" s="12">
        <v>7.0797801915177348E-3</v>
      </c>
      <c r="F86" s="45">
        <v>0.99291281523283526</v>
      </c>
      <c r="G86" s="12">
        <v>7.404575647087837E-6</v>
      </c>
      <c r="I86" s="12">
        <v>1.9493802585578025E-2</v>
      </c>
      <c r="J86" s="45">
        <v>0.75272247361717204</v>
      </c>
      <c r="K86" s="12">
        <v>0.22778372379724995</v>
      </c>
      <c r="M86" s="25" t="s">
        <v>427</v>
      </c>
      <c r="N86" s="25" t="s">
        <v>426</v>
      </c>
      <c r="O86" s="21">
        <f t="shared" si="27"/>
        <v>0.379</v>
      </c>
      <c r="Q86" s="21">
        <f t="shared" ref="Q86:S92" si="28">IF(E86&lt;0.001, "&lt; 0.001", ROUND(E86, 3))</f>
        <v>7.0000000000000001E-3</v>
      </c>
      <c r="R86" s="26">
        <f t="shared" si="28"/>
        <v>0.99299999999999999</v>
      </c>
      <c r="S86" s="21" t="str">
        <f t="shared" si="28"/>
        <v>&lt; 0.001</v>
      </c>
      <c r="U86" s="21">
        <f t="shared" ref="U86:W92" si="29">IF(I86&lt;0.001, "&lt; 0.001", ROUND(I86, 3))</f>
        <v>1.9E-2</v>
      </c>
      <c r="V86" s="26">
        <f t="shared" si="29"/>
        <v>0.753</v>
      </c>
      <c r="W86" s="21">
        <f t="shared" si="29"/>
        <v>0.22800000000000001</v>
      </c>
      <c r="Y86" s="6"/>
    </row>
    <row r="87" spans="1:28" x14ac:dyDescent="0.3">
      <c r="A87" s="12">
        <v>2</v>
      </c>
      <c r="B87" s="12">
        <v>2</v>
      </c>
      <c r="C87" s="43">
        <v>0.50760000000000005</v>
      </c>
      <c r="E87" s="12">
        <v>1.1078178751577487E-2</v>
      </c>
      <c r="F87" s="45">
        <v>0.98888425775819078</v>
      </c>
      <c r="G87" s="12">
        <v>3.756349023169107E-5</v>
      </c>
      <c r="I87" s="12">
        <v>3.4036680385724695E-2</v>
      </c>
      <c r="J87" s="45">
        <v>0.78953074710033511</v>
      </c>
      <c r="K87" s="12">
        <v>0.17643257251394023</v>
      </c>
      <c r="M87" s="25" t="s">
        <v>427</v>
      </c>
      <c r="N87" s="25" t="s">
        <v>427</v>
      </c>
      <c r="O87" s="21">
        <f t="shared" si="27"/>
        <v>0.50800000000000001</v>
      </c>
      <c r="Q87" s="21">
        <f t="shared" si="28"/>
        <v>1.0999999999999999E-2</v>
      </c>
      <c r="R87" s="26">
        <f t="shared" si="28"/>
        <v>0.98899999999999999</v>
      </c>
      <c r="S87" s="21" t="str">
        <f t="shared" si="28"/>
        <v>&lt; 0.001</v>
      </c>
      <c r="U87" s="21">
        <f t="shared" si="29"/>
        <v>3.4000000000000002E-2</v>
      </c>
      <c r="V87" s="26">
        <f t="shared" si="29"/>
        <v>0.79</v>
      </c>
      <c r="W87" s="21">
        <f t="shared" si="29"/>
        <v>0.17599999999999999</v>
      </c>
      <c r="Y87" s="6"/>
    </row>
    <row r="88" spans="1:28" x14ac:dyDescent="0.3">
      <c r="A88" s="12">
        <v>2</v>
      </c>
      <c r="B88" s="12">
        <v>3</v>
      </c>
      <c r="C88" s="43">
        <v>0.55889999999999995</v>
      </c>
      <c r="E88" s="12">
        <v>1.5356953107198219E-2</v>
      </c>
      <c r="F88" s="45">
        <v>0.98463236955405364</v>
      </c>
      <c r="G88" s="12">
        <v>1.0677338748271265E-5</v>
      </c>
      <c r="I88" s="12">
        <v>5.4816801559202884E-2</v>
      </c>
      <c r="J88" s="45">
        <v>0.86471220860541909</v>
      </c>
      <c r="K88" s="12">
        <v>8.0470989835378023E-2</v>
      </c>
      <c r="M88" s="25" t="s">
        <v>427</v>
      </c>
      <c r="N88" s="25" t="s">
        <v>428</v>
      </c>
      <c r="O88" s="21">
        <f t="shared" si="27"/>
        <v>0.55900000000000005</v>
      </c>
      <c r="Q88" s="21">
        <f t="shared" si="28"/>
        <v>1.4999999999999999E-2</v>
      </c>
      <c r="R88" s="26">
        <f t="shared" si="28"/>
        <v>0.98499999999999999</v>
      </c>
      <c r="S88" s="21" t="str">
        <f t="shared" si="28"/>
        <v>&lt; 0.001</v>
      </c>
      <c r="U88" s="21">
        <f t="shared" si="29"/>
        <v>5.5E-2</v>
      </c>
      <c r="V88" s="26">
        <f t="shared" si="29"/>
        <v>0.86499999999999999</v>
      </c>
      <c r="W88" s="21">
        <f t="shared" si="29"/>
        <v>0.08</v>
      </c>
      <c r="Y88" s="7"/>
      <c r="Z88" s="7"/>
      <c r="AA88" s="7"/>
      <c r="AB88" s="7"/>
    </row>
    <row r="89" spans="1:28" x14ac:dyDescent="0.3">
      <c r="A89" s="12">
        <v>2</v>
      </c>
      <c r="B89" s="12">
        <v>4</v>
      </c>
      <c r="C89" s="43">
        <v>0.68340000000000001</v>
      </c>
      <c r="E89" s="12">
        <v>3.6448815146558407E-2</v>
      </c>
      <c r="F89" s="45">
        <v>0.96343878482048795</v>
      </c>
      <c r="G89" s="12">
        <v>1.1240003295361825E-4</v>
      </c>
      <c r="I89" s="12">
        <v>0.10418834692802732</v>
      </c>
      <c r="J89" s="45">
        <v>0.78792293697712601</v>
      </c>
      <c r="K89" s="12">
        <v>0.10788871609484676</v>
      </c>
      <c r="M89" s="25" t="s">
        <v>427</v>
      </c>
      <c r="N89" s="25" t="s">
        <v>429</v>
      </c>
      <c r="O89" s="21">
        <f t="shared" si="27"/>
        <v>0.68300000000000005</v>
      </c>
      <c r="Q89" s="21">
        <f t="shared" si="28"/>
        <v>3.5999999999999997E-2</v>
      </c>
      <c r="R89" s="26">
        <f t="shared" si="28"/>
        <v>0.96299999999999997</v>
      </c>
      <c r="S89" s="21" t="str">
        <f t="shared" si="28"/>
        <v>&lt; 0.001</v>
      </c>
      <c r="U89" s="21">
        <f t="shared" si="29"/>
        <v>0.104</v>
      </c>
      <c r="V89" s="26">
        <f t="shared" si="29"/>
        <v>0.78800000000000003</v>
      </c>
      <c r="W89" s="21">
        <f t="shared" si="29"/>
        <v>0.108</v>
      </c>
    </row>
    <row r="90" spans="1:28" x14ac:dyDescent="0.3">
      <c r="A90" s="12">
        <v>2</v>
      </c>
      <c r="B90" s="12">
        <v>5</v>
      </c>
      <c r="C90" s="43">
        <v>0.62160000000000004</v>
      </c>
      <c r="E90" s="12">
        <v>9.8003450332691117E-2</v>
      </c>
      <c r="F90" s="45">
        <v>0.90198932531225207</v>
      </c>
      <c r="G90" s="12">
        <v>7.2243550567284477E-6</v>
      </c>
      <c r="I90" s="12">
        <v>0.19264780505015111</v>
      </c>
      <c r="J90" s="45">
        <v>0.68956687116976578</v>
      </c>
      <c r="K90" s="12">
        <v>0.11778532378008308</v>
      </c>
      <c r="M90" s="25" t="s">
        <v>427</v>
      </c>
      <c r="N90" s="25" t="s">
        <v>430</v>
      </c>
      <c r="O90" s="21">
        <f t="shared" si="27"/>
        <v>0.622</v>
      </c>
      <c r="Q90" s="21">
        <f t="shared" si="28"/>
        <v>9.8000000000000004E-2</v>
      </c>
      <c r="R90" s="26">
        <f t="shared" si="28"/>
        <v>0.90200000000000002</v>
      </c>
      <c r="S90" s="21" t="str">
        <f t="shared" si="28"/>
        <v>&lt; 0.001</v>
      </c>
      <c r="U90" s="21">
        <f t="shared" si="29"/>
        <v>0.193</v>
      </c>
      <c r="V90" s="26">
        <f t="shared" si="29"/>
        <v>0.69</v>
      </c>
      <c r="W90" s="21">
        <f t="shared" si="29"/>
        <v>0.11799999999999999</v>
      </c>
    </row>
    <row r="91" spans="1:28" x14ac:dyDescent="0.3">
      <c r="A91" s="12">
        <v>2</v>
      </c>
      <c r="B91" s="12">
        <v>6</v>
      </c>
      <c r="C91" s="43">
        <v>0.31480000000000002</v>
      </c>
      <c r="E91" s="12">
        <v>9.0705640755310651E-2</v>
      </c>
      <c r="F91" s="45">
        <v>0.909249511431656</v>
      </c>
      <c r="G91" s="12">
        <v>4.4847813033361284E-5</v>
      </c>
      <c r="I91" s="12">
        <v>0.18492937207645371</v>
      </c>
      <c r="J91" s="45">
        <v>0.74633456604884396</v>
      </c>
      <c r="K91" s="12">
        <v>6.8736061874702312E-2</v>
      </c>
      <c r="M91" s="25" t="s">
        <v>427</v>
      </c>
      <c r="N91" s="25" t="s">
        <v>431</v>
      </c>
      <c r="O91" s="21">
        <f t="shared" si="27"/>
        <v>0.315</v>
      </c>
      <c r="Q91" s="21">
        <f t="shared" si="28"/>
        <v>9.0999999999999998E-2</v>
      </c>
      <c r="R91" s="26">
        <f t="shared" si="28"/>
        <v>0.90900000000000003</v>
      </c>
      <c r="S91" s="21" t="str">
        <f t="shared" si="28"/>
        <v>&lt; 0.001</v>
      </c>
      <c r="U91" s="21">
        <f t="shared" si="29"/>
        <v>0.185</v>
      </c>
      <c r="V91" s="26">
        <f t="shared" si="29"/>
        <v>0.746</v>
      </c>
      <c r="W91" s="21">
        <f t="shared" si="29"/>
        <v>6.9000000000000006E-2</v>
      </c>
    </row>
    <row r="92" spans="1:28" x14ac:dyDescent="0.3">
      <c r="A92" s="12">
        <v>2</v>
      </c>
      <c r="B92" s="12">
        <v>7</v>
      </c>
      <c r="C92" s="43">
        <v>7.9000000000000008E-3</v>
      </c>
      <c r="E92" s="12">
        <v>5.9315952473022346E-5</v>
      </c>
      <c r="F92" s="12">
        <v>1.0723183682658439E-3</v>
      </c>
      <c r="G92" s="45">
        <v>0.99886836567926118</v>
      </c>
      <c r="I92" s="12">
        <v>4.1025159796486528E-2</v>
      </c>
      <c r="J92" s="45">
        <v>0.79854037670516043</v>
      </c>
      <c r="K92" s="12">
        <v>0.16043446349835302</v>
      </c>
      <c r="M92" s="25" t="s">
        <v>427</v>
      </c>
      <c r="N92" s="25" t="s">
        <v>432</v>
      </c>
      <c r="O92" s="21">
        <f t="shared" si="27"/>
        <v>8.0000000000000002E-3</v>
      </c>
      <c r="Q92" s="21" t="str">
        <f t="shared" si="28"/>
        <v>&lt; 0.001</v>
      </c>
      <c r="R92" s="21">
        <f t="shared" si="28"/>
        <v>1E-3</v>
      </c>
      <c r="S92" s="26">
        <f t="shared" si="28"/>
        <v>0.999</v>
      </c>
      <c r="U92" s="21">
        <f t="shared" si="29"/>
        <v>4.1000000000000002E-2</v>
      </c>
      <c r="V92" s="26">
        <f t="shared" si="29"/>
        <v>0.79900000000000004</v>
      </c>
      <c r="W92" s="21">
        <f t="shared" si="29"/>
        <v>0.16</v>
      </c>
    </row>
    <row r="93" spans="1:28" x14ac:dyDescent="0.3">
      <c r="M93" s="28"/>
      <c r="N93" s="28"/>
      <c r="S93" s="34"/>
      <c r="V93" s="34"/>
    </row>
    <row r="94" spans="1:28" x14ac:dyDescent="0.3">
      <c r="A94" s="12">
        <v>3</v>
      </c>
      <c r="B94" s="12">
        <v>1</v>
      </c>
      <c r="C94" s="43">
        <v>0.52090000000000003</v>
      </c>
      <c r="E94" s="12">
        <v>0.11581873221219956</v>
      </c>
      <c r="F94" s="45">
        <v>0.88414963223443843</v>
      </c>
      <c r="G94" s="12">
        <v>3.1635553362057183E-5</v>
      </c>
      <c r="I94" s="12">
        <v>0.22002801129129212</v>
      </c>
      <c r="J94" s="45">
        <v>0.63046324726770131</v>
      </c>
      <c r="K94" s="12">
        <v>0.14950874144100662</v>
      </c>
      <c r="M94" s="25" t="s">
        <v>428</v>
      </c>
      <c r="N94" s="25" t="s">
        <v>426</v>
      </c>
      <c r="O94" s="21">
        <f t="shared" si="27"/>
        <v>0.52100000000000002</v>
      </c>
      <c r="Q94" s="21">
        <f t="shared" ref="Q94:S100" si="30">IF(E94&lt;0.001, "&lt; 0.001", ROUND(E94, 3))</f>
        <v>0.11600000000000001</v>
      </c>
      <c r="R94" s="26">
        <f t="shared" si="30"/>
        <v>0.88400000000000001</v>
      </c>
      <c r="S94" s="21" t="str">
        <f t="shared" si="30"/>
        <v>&lt; 0.001</v>
      </c>
      <c r="U94" s="21">
        <f t="shared" ref="U94:W100" si="31">IF(I94&lt;0.001, "&lt; 0.001", ROUND(I94, 3))</f>
        <v>0.22</v>
      </c>
      <c r="V94" s="26">
        <f t="shared" si="31"/>
        <v>0.63</v>
      </c>
      <c r="W94" s="21">
        <f t="shared" si="31"/>
        <v>0.15</v>
      </c>
    </row>
    <row r="95" spans="1:28" x14ac:dyDescent="0.3">
      <c r="A95" s="12">
        <v>3</v>
      </c>
      <c r="B95" s="12">
        <v>2</v>
      </c>
      <c r="C95" s="43">
        <v>0.47049999999999997</v>
      </c>
      <c r="E95" s="12">
        <v>0.17065641799536266</v>
      </c>
      <c r="F95" s="45">
        <v>0.82919245696628074</v>
      </c>
      <c r="G95" s="12">
        <v>1.511250383565928E-4</v>
      </c>
      <c r="I95" s="12">
        <v>0.33082239126376695</v>
      </c>
      <c r="J95" s="45">
        <v>0.56945607399121978</v>
      </c>
      <c r="K95" s="12">
        <v>9.9721534745013218E-2</v>
      </c>
      <c r="M95" s="25" t="s">
        <v>428</v>
      </c>
      <c r="N95" s="25" t="s">
        <v>427</v>
      </c>
      <c r="O95" s="21">
        <f t="shared" si="27"/>
        <v>0.47099999999999997</v>
      </c>
      <c r="Q95" s="21">
        <f t="shared" si="30"/>
        <v>0.17100000000000001</v>
      </c>
      <c r="R95" s="26">
        <f t="shared" si="30"/>
        <v>0.82899999999999996</v>
      </c>
      <c r="S95" s="21" t="str">
        <f t="shared" si="30"/>
        <v>&lt; 0.001</v>
      </c>
      <c r="U95" s="21">
        <f t="shared" si="31"/>
        <v>0.33100000000000002</v>
      </c>
      <c r="V95" s="26">
        <f t="shared" si="31"/>
        <v>0.56899999999999995</v>
      </c>
      <c r="W95" s="21">
        <f t="shared" si="31"/>
        <v>0.1</v>
      </c>
    </row>
    <row r="96" spans="1:28" x14ac:dyDescent="0.3">
      <c r="A96" s="12">
        <v>3</v>
      </c>
      <c r="B96" s="12">
        <v>3</v>
      </c>
      <c r="C96" s="43">
        <v>0.37569999999999998</v>
      </c>
      <c r="E96" s="12">
        <v>0.22270844309602411</v>
      </c>
      <c r="F96" s="45">
        <v>0.77725111692942095</v>
      </c>
      <c r="G96" s="12">
        <v>4.0439974554955138E-5</v>
      </c>
      <c r="I96" s="12">
        <v>0.4432727488138089</v>
      </c>
      <c r="J96" s="45">
        <v>0.51888655029909725</v>
      </c>
      <c r="K96" s="12">
        <v>3.7840700887093792E-2</v>
      </c>
      <c r="M96" s="25" t="s">
        <v>428</v>
      </c>
      <c r="N96" s="25" t="s">
        <v>428</v>
      </c>
      <c r="O96" s="21">
        <f t="shared" si="27"/>
        <v>0.376</v>
      </c>
      <c r="Q96" s="21">
        <f t="shared" si="30"/>
        <v>0.223</v>
      </c>
      <c r="R96" s="26">
        <f t="shared" si="30"/>
        <v>0.77700000000000002</v>
      </c>
      <c r="S96" s="21" t="str">
        <f t="shared" si="30"/>
        <v>&lt; 0.001</v>
      </c>
      <c r="U96" s="21">
        <f t="shared" si="31"/>
        <v>0.443</v>
      </c>
      <c r="V96" s="26">
        <f t="shared" si="31"/>
        <v>0.51900000000000002</v>
      </c>
      <c r="W96" s="21">
        <f t="shared" si="31"/>
        <v>3.7999999999999999E-2</v>
      </c>
    </row>
    <row r="97" spans="1:28" x14ac:dyDescent="0.3">
      <c r="A97" s="12">
        <v>3</v>
      </c>
      <c r="B97" s="12">
        <v>4</v>
      </c>
      <c r="C97" s="43">
        <v>0.29849999999999999</v>
      </c>
      <c r="E97" s="12">
        <v>0.40990463973909219</v>
      </c>
      <c r="F97" s="45">
        <v>0.58976523246968615</v>
      </c>
      <c r="G97" s="12">
        <v>3.3012779122153381E-4</v>
      </c>
      <c r="I97" s="45">
        <v>0.61674918739527229</v>
      </c>
      <c r="J97" s="12">
        <v>0.34611200545088866</v>
      </c>
      <c r="K97" s="12">
        <v>3.7138807153839069E-2</v>
      </c>
      <c r="M97" s="25" t="s">
        <v>428</v>
      </c>
      <c r="N97" s="25" t="s">
        <v>429</v>
      </c>
      <c r="O97" s="21">
        <f t="shared" si="27"/>
        <v>0.29899999999999999</v>
      </c>
      <c r="Q97" s="21">
        <f t="shared" si="30"/>
        <v>0.41</v>
      </c>
      <c r="R97" s="26">
        <f t="shared" si="30"/>
        <v>0.59</v>
      </c>
      <c r="S97" s="21" t="str">
        <f t="shared" si="30"/>
        <v>&lt; 0.001</v>
      </c>
      <c r="U97" s="26">
        <f t="shared" si="31"/>
        <v>0.61699999999999999</v>
      </c>
      <c r="V97" s="21">
        <f t="shared" si="31"/>
        <v>0.34599999999999997</v>
      </c>
      <c r="W97" s="21">
        <f t="shared" si="31"/>
        <v>3.6999999999999998E-2</v>
      </c>
    </row>
    <row r="98" spans="1:28" x14ac:dyDescent="0.3">
      <c r="A98" s="12">
        <v>3</v>
      </c>
      <c r="B98" s="12">
        <v>5</v>
      </c>
      <c r="C98" s="43">
        <v>0.36409999999999998</v>
      </c>
      <c r="E98" s="45">
        <v>0.66622527435040391</v>
      </c>
      <c r="F98" s="12">
        <v>0.33376189953696561</v>
      </c>
      <c r="G98" s="12">
        <v>1.282611263044461E-5</v>
      </c>
      <c r="I98" s="45">
        <v>0.76853846093346745</v>
      </c>
      <c r="J98" s="12">
        <v>0.20413685126867656</v>
      </c>
      <c r="K98" s="12">
        <v>2.7324687797855924E-2</v>
      </c>
      <c r="M98" s="25" t="s">
        <v>428</v>
      </c>
      <c r="N98" s="25" t="s">
        <v>430</v>
      </c>
      <c r="O98" s="21">
        <f t="shared" si="27"/>
        <v>0.36399999999999999</v>
      </c>
      <c r="Q98" s="26">
        <f t="shared" si="30"/>
        <v>0.66600000000000004</v>
      </c>
      <c r="R98" s="21">
        <f t="shared" si="30"/>
        <v>0.33400000000000002</v>
      </c>
      <c r="S98" s="21" t="str">
        <f t="shared" si="30"/>
        <v>&lt; 0.001</v>
      </c>
      <c r="U98" s="26">
        <f t="shared" si="31"/>
        <v>0.76900000000000002</v>
      </c>
      <c r="V98" s="21">
        <f t="shared" si="31"/>
        <v>0.20399999999999999</v>
      </c>
      <c r="W98" s="21">
        <f t="shared" si="31"/>
        <v>2.7E-2</v>
      </c>
    </row>
    <row r="99" spans="1:28" x14ac:dyDescent="0.3">
      <c r="A99" s="12">
        <v>3</v>
      </c>
      <c r="B99" s="12">
        <v>6</v>
      </c>
      <c r="C99" s="43">
        <v>0.62470000000000003</v>
      </c>
      <c r="E99" s="45">
        <v>0.64692808405046864</v>
      </c>
      <c r="F99" s="12">
        <v>0.35298837888546813</v>
      </c>
      <c r="G99" s="12">
        <v>8.3537064063366642E-5</v>
      </c>
      <c r="I99" s="45">
        <v>0.75694692295424881</v>
      </c>
      <c r="J99" s="12">
        <v>0.22669219677526564</v>
      </c>
      <c r="K99" s="12">
        <v>1.6360880270485583E-2</v>
      </c>
      <c r="M99" s="25" t="s">
        <v>428</v>
      </c>
      <c r="N99" s="25" t="s">
        <v>431</v>
      </c>
      <c r="O99" s="21">
        <f t="shared" si="27"/>
        <v>0.625</v>
      </c>
      <c r="Q99" s="26">
        <f t="shared" si="30"/>
        <v>0.64700000000000002</v>
      </c>
      <c r="R99" s="21">
        <f t="shared" si="30"/>
        <v>0.35299999999999998</v>
      </c>
      <c r="S99" s="21" t="str">
        <f t="shared" si="30"/>
        <v>&lt; 0.001</v>
      </c>
      <c r="U99" s="26">
        <f t="shared" si="31"/>
        <v>0.75700000000000001</v>
      </c>
      <c r="V99" s="21">
        <f t="shared" si="31"/>
        <v>0.22700000000000001</v>
      </c>
      <c r="W99" s="21">
        <f t="shared" si="31"/>
        <v>1.6E-2</v>
      </c>
    </row>
    <row r="100" spans="1:28" x14ac:dyDescent="0.3">
      <c r="A100" s="12">
        <v>3</v>
      </c>
      <c r="B100" s="12">
        <v>7</v>
      </c>
      <c r="C100" s="43">
        <v>5.4999999999999997E-3</v>
      </c>
      <c r="E100" s="12">
        <v>2.2727472695930069E-4</v>
      </c>
      <c r="F100" s="12">
        <v>2.2364490235025639E-4</v>
      </c>
      <c r="G100" s="45">
        <v>0.99954908037069035</v>
      </c>
      <c r="I100" s="12">
        <v>0.37427687613686272</v>
      </c>
      <c r="J100" s="45">
        <v>0.54060875790116136</v>
      </c>
      <c r="K100" s="12">
        <v>8.5114365961975802E-2</v>
      </c>
      <c r="M100" s="25" t="s">
        <v>428</v>
      </c>
      <c r="N100" s="25" t="s">
        <v>432</v>
      </c>
      <c r="O100" s="21">
        <f t="shared" si="27"/>
        <v>6.0000000000000001E-3</v>
      </c>
      <c r="Q100" s="21" t="str">
        <f t="shared" si="30"/>
        <v>&lt; 0.001</v>
      </c>
      <c r="R100" s="21" t="str">
        <f t="shared" si="30"/>
        <v>&lt; 0.001</v>
      </c>
      <c r="S100" s="26">
        <f t="shared" si="30"/>
        <v>1</v>
      </c>
      <c r="U100" s="21">
        <f t="shared" si="31"/>
        <v>0.374</v>
      </c>
      <c r="V100" s="26">
        <f t="shared" si="31"/>
        <v>0.54100000000000004</v>
      </c>
      <c r="W100" s="21">
        <f t="shared" si="31"/>
        <v>8.5000000000000006E-2</v>
      </c>
    </row>
    <row r="101" spans="1:28" x14ac:dyDescent="0.3">
      <c r="A101" s="11"/>
      <c r="B101" s="11"/>
      <c r="C101" s="20" t="s">
        <v>264</v>
      </c>
      <c r="E101" s="12">
        <v>0.1136056</v>
      </c>
      <c r="F101" s="12">
        <v>0.48997420000000003</v>
      </c>
      <c r="G101" s="12">
        <v>0.3964202</v>
      </c>
      <c r="I101" s="12">
        <v>0.1770205</v>
      </c>
      <c r="J101" s="12">
        <v>0.40072580000000002</v>
      </c>
      <c r="K101" s="12">
        <v>0.42225370000000001</v>
      </c>
      <c r="N101" s="39"/>
      <c r="O101" s="23" t="s">
        <v>264</v>
      </c>
      <c r="Q101" s="21">
        <f>IF(E101&lt;0.001, "&lt; 0.001", ROUND(E101, 3))</f>
        <v>0.114</v>
      </c>
      <c r="R101" s="21">
        <f>IF(F101&lt;0.001, "&lt; 0.001", ROUND(F101, 3))</f>
        <v>0.49</v>
      </c>
      <c r="S101" s="21">
        <f>IF(G101&lt;0.001, "&lt; 0.001", ROUND(G101, 3))</f>
        <v>0.39600000000000002</v>
      </c>
      <c r="U101" s="21">
        <f>IF(I101&lt;0.001, "&lt; 0.001", ROUND(I101, 3))</f>
        <v>0.17699999999999999</v>
      </c>
      <c r="V101" s="21">
        <f>IF(J101&lt;0.001, "&lt; 0.001", ROUND(J101, 3))</f>
        <v>0.40100000000000002</v>
      </c>
      <c r="W101" s="21">
        <f>IF(K101&lt;0.001, "&lt; 0.001", ROUND(K101, 3))</f>
        <v>0.42199999999999999</v>
      </c>
    </row>
    <row r="102" spans="1:28" x14ac:dyDescent="0.3">
      <c r="S102" s="34"/>
      <c r="V102" s="34"/>
    </row>
    <row r="103" spans="1:28" x14ac:dyDescent="0.3">
      <c r="E103" s="12" t="s">
        <v>261</v>
      </c>
      <c r="I103" s="12" t="s">
        <v>262</v>
      </c>
      <c r="Q103" s="55" t="s">
        <v>423</v>
      </c>
      <c r="R103" s="55"/>
      <c r="S103" s="55"/>
      <c r="T103" s="28"/>
      <c r="U103" s="55" t="s">
        <v>424</v>
      </c>
      <c r="V103" s="55"/>
      <c r="W103" s="55"/>
    </row>
    <row r="104" spans="1:28" x14ac:dyDescent="0.3">
      <c r="A104" s="12" t="s">
        <v>70</v>
      </c>
      <c r="B104" s="12" t="s">
        <v>270</v>
      </c>
      <c r="C104" s="12" t="s">
        <v>263</v>
      </c>
      <c r="E104" s="12" t="s">
        <v>258</v>
      </c>
      <c r="F104" s="12" t="s">
        <v>259</v>
      </c>
      <c r="G104" s="12" t="s">
        <v>260</v>
      </c>
      <c r="I104" s="12" t="s">
        <v>258</v>
      </c>
      <c r="J104" s="12" t="s">
        <v>259</v>
      </c>
      <c r="K104" s="12" t="s">
        <v>260</v>
      </c>
      <c r="M104" s="30" t="s">
        <v>425</v>
      </c>
      <c r="N104" s="30" t="s">
        <v>270</v>
      </c>
      <c r="O104" s="30" t="s">
        <v>263</v>
      </c>
      <c r="Q104" s="32" t="s">
        <v>426</v>
      </c>
      <c r="R104" s="32" t="s">
        <v>427</v>
      </c>
      <c r="S104" s="32" t="s">
        <v>428</v>
      </c>
      <c r="T104" s="28"/>
      <c r="U104" s="32" t="s">
        <v>426</v>
      </c>
      <c r="V104" s="32" t="s">
        <v>427</v>
      </c>
      <c r="W104" s="32" t="s">
        <v>428</v>
      </c>
    </row>
    <row r="105" spans="1:28" x14ac:dyDescent="0.3">
      <c r="A105" s="12">
        <v>1</v>
      </c>
      <c r="B105" s="12">
        <v>1</v>
      </c>
      <c r="C105" s="43">
        <v>0.82150000000000001</v>
      </c>
      <c r="E105" s="12">
        <v>0.15722984702548642</v>
      </c>
      <c r="F105" s="45">
        <v>0.84093025756279682</v>
      </c>
      <c r="G105" s="12">
        <v>1.8398954117167512E-3</v>
      </c>
      <c r="I105" s="12">
        <v>0.23944420432281677</v>
      </c>
      <c r="J105" s="45">
        <v>0.59646491539991797</v>
      </c>
      <c r="K105" s="12">
        <v>0.16409088027726534</v>
      </c>
      <c r="M105" s="25" t="s">
        <v>426</v>
      </c>
      <c r="N105" s="25" t="s">
        <v>426</v>
      </c>
      <c r="O105" s="21">
        <f t="shared" ref="O105:O136" si="32">IF(C105&lt;0.001, "&lt; 0.001", ROUND(C105, 3))</f>
        <v>0.82199999999999995</v>
      </c>
      <c r="Q105" s="21">
        <f t="shared" ref="Q105:Q114" si="33">IF(E105&lt;0.001, "&lt; 0.001", ROUND(E105, 3))</f>
        <v>0.157</v>
      </c>
      <c r="R105" s="26">
        <f t="shared" ref="R105:R114" si="34">IF(F105&lt;0.001, "&lt; 0.001", ROUND(F105, 3))</f>
        <v>0.84099999999999997</v>
      </c>
      <c r="S105" s="21">
        <f t="shared" ref="S105:S114" si="35">IF(G105&lt;0.001, "&lt; 0.001", ROUND(G105, 3))</f>
        <v>2E-3</v>
      </c>
      <c r="U105" s="21">
        <f t="shared" ref="U105:U114" si="36">IF(I105&lt;0.001, "&lt; 0.001", ROUND(I105, 3))</f>
        <v>0.23899999999999999</v>
      </c>
      <c r="V105" s="26">
        <f t="shared" ref="V105:V114" si="37">IF(J105&lt;0.001, "&lt; 0.001", ROUND(J105, 3))</f>
        <v>0.59599999999999997</v>
      </c>
      <c r="W105" s="21">
        <f t="shared" ref="W105:W114" si="38">IF(K105&lt;0.001, "&lt; 0.001", ROUND(K105, 3))</f>
        <v>0.16400000000000001</v>
      </c>
      <c r="Y105" s="6"/>
      <c r="Z105" s="3"/>
      <c r="AA105" s="3"/>
      <c r="AB105" s="3"/>
    </row>
    <row r="106" spans="1:28" x14ac:dyDescent="0.3">
      <c r="A106" s="12">
        <v>1</v>
      </c>
      <c r="B106" s="12">
        <v>2</v>
      </c>
      <c r="C106" s="43">
        <v>0.88790000000000002</v>
      </c>
      <c r="E106" s="12">
        <v>0.35577520065624446</v>
      </c>
      <c r="F106" s="45">
        <v>0.64406462636450668</v>
      </c>
      <c r="G106" s="12">
        <v>1.6017297924882502E-4</v>
      </c>
      <c r="I106" s="12">
        <v>0.16885658746773893</v>
      </c>
      <c r="J106" s="45">
        <v>0.60604228435423546</v>
      </c>
      <c r="K106" s="12">
        <v>0.22510112817802572</v>
      </c>
      <c r="M106" s="25" t="s">
        <v>426</v>
      </c>
      <c r="N106" s="25" t="s">
        <v>427</v>
      </c>
      <c r="O106" s="21">
        <f t="shared" si="32"/>
        <v>0.88800000000000001</v>
      </c>
      <c r="Q106" s="21">
        <f t="shared" si="33"/>
        <v>0.35599999999999998</v>
      </c>
      <c r="R106" s="26">
        <f t="shared" si="34"/>
        <v>0.64400000000000002</v>
      </c>
      <c r="S106" s="21" t="str">
        <f t="shared" si="35"/>
        <v>&lt; 0.001</v>
      </c>
      <c r="U106" s="21">
        <f t="shared" si="36"/>
        <v>0.16900000000000001</v>
      </c>
      <c r="V106" s="26">
        <f t="shared" si="37"/>
        <v>0.60599999999999998</v>
      </c>
      <c r="W106" s="21">
        <f t="shared" si="38"/>
        <v>0.22500000000000001</v>
      </c>
      <c r="Y106" s="6"/>
    </row>
    <row r="107" spans="1:28" x14ac:dyDescent="0.3">
      <c r="A107" s="12">
        <v>1</v>
      </c>
      <c r="B107" s="12">
        <v>3</v>
      </c>
      <c r="C107" s="43">
        <v>0.50119999999999998</v>
      </c>
      <c r="E107" s="12">
        <v>9.046824336687929E-4</v>
      </c>
      <c r="F107" s="45">
        <v>0.99907385127241588</v>
      </c>
      <c r="G107" s="12">
        <v>2.1466293915270629E-5</v>
      </c>
      <c r="I107" s="12">
        <v>2.2248530767721908E-3</v>
      </c>
      <c r="J107" s="45">
        <v>0.8955077541911699</v>
      </c>
      <c r="K107" s="12">
        <v>0.10226739273205784</v>
      </c>
      <c r="M107" s="25" t="s">
        <v>426</v>
      </c>
      <c r="N107" s="25" t="s">
        <v>428</v>
      </c>
      <c r="O107" s="21">
        <f t="shared" si="32"/>
        <v>0.501</v>
      </c>
      <c r="Q107" s="21" t="str">
        <f t="shared" si="33"/>
        <v>&lt; 0.001</v>
      </c>
      <c r="R107" s="26">
        <f t="shared" si="34"/>
        <v>0.999</v>
      </c>
      <c r="S107" s="21" t="str">
        <f t="shared" si="35"/>
        <v>&lt; 0.001</v>
      </c>
      <c r="U107" s="21">
        <f t="shared" si="36"/>
        <v>2E-3</v>
      </c>
      <c r="V107" s="26">
        <f t="shared" si="37"/>
        <v>0.89600000000000002</v>
      </c>
      <c r="W107" s="21">
        <f t="shared" si="38"/>
        <v>0.10199999999999999</v>
      </c>
      <c r="Y107" s="6"/>
    </row>
    <row r="108" spans="1:28" x14ac:dyDescent="0.3">
      <c r="A108" s="12">
        <v>1</v>
      </c>
      <c r="B108" s="12">
        <v>4</v>
      </c>
      <c r="C108" s="43">
        <v>0.1003</v>
      </c>
      <c r="E108" s="12">
        <v>9.2922736120586158E-4</v>
      </c>
      <c r="F108" s="45">
        <v>0.99515466517133955</v>
      </c>
      <c r="G108" s="12">
        <v>3.9161074674546031E-3</v>
      </c>
      <c r="I108" s="12">
        <v>1.3878709547869971E-3</v>
      </c>
      <c r="J108" s="45">
        <v>0.73397200363979287</v>
      </c>
      <c r="K108" s="12">
        <v>0.2646401254054202</v>
      </c>
      <c r="M108" s="25" t="s">
        <v>426</v>
      </c>
      <c r="N108" s="25" t="s">
        <v>429</v>
      </c>
      <c r="O108" s="21">
        <f t="shared" si="32"/>
        <v>0.1</v>
      </c>
      <c r="Q108" s="21" t="str">
        <f t="shared" si="33"/>
        <v>&lt; 0.001</v>
      </c>
      <c r="R108" s="26">
        <f t="shared" si="34"/>
        <v>0.995</v>
      </c>
      <c r="S108" s="21">
        <f t="shared" si="35"/>
        <v>4.0000000000000001E-3</v>
      </c>
      <c r="U108" s="21">
        <f t="shared" si="36"/>
        <v>1E-3</v>
      </c>
      <c r="V108" s="26">
        <f t="shared" si="37"/>
        <v>0.73399999999999999</v>
      </c>
      <c r="W108" s="21">
        <f t="shared" si="38"/>
        <v>0.26500000000000001</v>
      </c>
      <c r="Y108" s="6"/>
    </row>
    <row r="109" spans="1:28" x14ac:dyDescent="0.3">
      <c r="A109" s="12">
        <v>1</v>
      </c>
      <c r="B109" s="12">
        <v>5</v>
      </c>
      <c r="C109" s="43">
        <v>0.2636</v>
      </c>
      <c r="E109" s="12">
        <v>8.5252033030362056E-4</v>
      </c>
      <c r="F109" s="45">
        <v>0.99908691588775111</v>
      </c>
      <c r="G109" s="12">
        <v>6.0563781945202161E-5</v>
      </c>
      <c r="I109" s="12">
        <v>6.6826699022983242E-4</v>
      </c>
      <c r="J109" s="45">
        <v>0.83441635188666652</v>
      </c>
      <c r="K109" s="12">
        <v>0.16491538112310361</v>
      </c>
      <c r="M109" s="25" t="s">
        <v>426</v>
      </c>
      <c r="N109" s="25" t="s">
        <v>430</v>
      </c>
      <c r="O109" s="21">
        <f t="shared" si="32"/>
        <v>0.26400000000000001</v>
      </c>
      <c r="Q109" s="21" t="str">
        <f t="shared" si="33"/>
        <v>&lt; 0.001</v>
      </c>
      <c r="R109" s="26">
        <f t="shared" si="34"/>
        <v>0.999</v>
      </c>
      <c r="S109" s="21" t="str">
        <f t="shared" si="35"/>
        <v>&lt; 0.001</v>
      </c>
      <c r="U109" s="21" t="str">
        <f t="shared" si="36"/>
        <v>&lt; 0.001</v>
      </c>
      <c r="V109" s="26">
        <f t="shared" si="37"/>
        <v>0.83399999999999996</v>
      </c>
      <c r="W109" s="21">
        <f t="shared" si="38"/>
        <v>0.16500000000000001</v>
      </c>
      <c r="Y109" s="6"/>
    </row>
    <row r="110" spans="1:28" x14ac:dyDescent="0.3">
      <c r="A110" s="12">
        <v>1</v>
      </c>
      <c r="B110" s="12">
        <v>6</v>
      </c>
      <c r="C110" s="43">
        <v>0.46899999999999997</v>
      </c>
      <c r="E110" s="12">
        <v>2.1798215675687565E-3</v>
      </c>
      <c r="F110" s="45">
        <v>0.93135733648986063</v>
      </c>
      <c r="G110" s="12">
        <v>6.6462841942570669E-2</v>
      </c>
      <c r="I110" s="12">
        <v>1.1572922967370289E-2</v>
      </c>
      <c r="J110" s="45">
        <v>0.87171988770440156</v>
      </c>
      <c r="K110" s="12">
        <v>0.11670718932822813</v>
      </c>
      <c r="M110" s="25" t="s">
        <v>426</v>
      </c>
      <c r="N110" s="25" t="s">
        <v>431</v>
      </c>
      <c r="O110" s="21">
        <f t="shared" si="32"/>
        <v>0.46899999999999997</v>
      </c>
      <c r="Q110" s="21">
        <f t="shared" si="33"/>
        <v>2E-3</v>
      </c>
      <c r="R110" s="26">
        <f t="shared" si="34"/>
        <v>0.93100000000000005</v>
      </c>
      <c r="S110" s="21">
        <f t="shared" si="35"/>
        <v>6.6000000000000003E-2</v>
      </c>
      <c r="U110" s="21">
        <f t="shared" si="36"/>
        <v>1.2E-2</v>
      </c>
      <c r="V110" s="26">
        <f t="shared" si="37"/>
        <v>0.872</v>
      </c>
      <c r="W110" s="21">
        <f t="shared" si="38"/>
        <v>0.11700000000000001</v>
      </c>
      <c r="Y110" s="6"/>
    </row>
    <row r="111" spans="1:28" x14ac:dyDescent="0.3">
      <c r="A111" s="12">
        <v>1</v>
      </c>
      <c r="B111" s="12">
        <v>7</v>
      </c>
      <c r="C111" s="43">
        <v>0.66010000000000002</v>
      </c>
      <c r="E111" s="12">
        <v>4.0905972545441342E-4</v>
      </c>
      <c r="F111" s="45">
        <v>0.99955071638150195</v>
      </c>
      <c r="G111" s="12">
        <v>4.0223893043714232E-5</v>
      </c>
      <c r="I111" s="12">
        <v>7.9657705222059582E-4</v>
      </c>
      <c r="J111" s="45">
        <v>0.80397532965204888</v>
      </c>
      <c r="K111" s="12">
        <v>0.19522809329573051</v>
      </c>
      <c r="M111" s="25" t="s">
        <v>426</v>
      </c>
      <c r="N111" s="25" t="s">
        <v>432</v>
      </c>
      <c r="O111" s="21">
        <f t="shared" si="32"/>
        <v>0.66</v>
      </c>
      <c r="Q111" s="21" t="str">
        <f t="shared" si="33"/>
        <v>&lt; 0.001</v>
      </c>
      <c r="R111" s="26">
        <f t="shared" si="34"/>
        <v>1</v>
      </c>
      <c r="S111" s="21" t="str">
        <f t="shared" si="35"/>
        <v>&lt; 0.001</v>
      </c>
      <c r="U111" s="21" t="str">
        <f t="shared" si="36"/>
        <v>&lt; 0.001</v>
      </c>
      <c r="V111" s="26">
        <f t="shared" si="37"/>
        <v>0.80400000000000005</v>
      </c>
      <c r="W111" s="21">
        <f t="shared" si="38"/>
        <v>0.19500000000000001</v>
      </c>
      <c r="Y111" s="6"/>
    </row>
    <row r="112" spans="1:28" x14ac:dyDescent="0.3">
      <c r="A112" s="12">
        <v>1</v>
      </c>
      <c r="B112" s="12">
        <v>8</v>
      </c>
      <c r="C112" s="43">
        <v>0.24299999999999999</v>
      </c>
      <c r="E112" s="12">
        <v>7.9841995267940693E-3</v>
      </c>
      <c r="F112" s="45">
        <v>0.99194189256692</v>
      </c>
      <c r="G112" s="12">
        <v>7.3907906285975393E-5</v>
      </c>
      <c r="I112" s="12">
        <v>1.3664594033844856E-2</v>
      </c>
      <c r="J112" s="45">
        <v>0.85517669677111718</v>
      </c>
      <c r="K112" s="12">
        <v>0.13115870919503797</v>
      </c>
      <c r="M112" s="25" t="s">
        <v>426</v>
      </c>
      <c r="N112" s="25" t="s">
        <v>433</v>
      </c>
      <c r="O112" s="21">
        <f t="shared" si="32"/>
        <v>0.24299999999999999</v>
      </c>
      <c r="Q112" s="21">
        <f t="shared" si="33"/>
        <v>8.0000000000000002E-3</v>
      </c>
      <c r="R112" s="26">
        <f t="shared" si="34"/>
        <v>0.99199999999999999</v>
      </c>
      <c r="S112" s="21" t="str">
        <f t="shared" si="35"/>
        <v>&lt; 0.001</v>
      </c>
      <c r="U112" s="21">
        <f t="shared" si="36"/>
        <v>1.4E-2</v>
      </c>
      <c r="V112" s="26">
        <f t="shared" si="37"/>
        <v>0.85499999999999998</v>
      </c>
      <c r="W112" s="21">
        <f t="shared" si="38"/>
        <v>0.13100000000000001</v>
      </c>
      <c r="Y112" s="6"/>
    </row>
    <row r="113" spans="1:25" x14ac:dyDescent="0.3">
      <c r="A113" s="12">
        <v>1</v>
      </c>
      <c r="B113" s="12">
        <v>9</v>
      </c>
      <c r="C113" s="43">
        <v>0.58089999999999997</v>
      </c>
      <c r="E113" s="12">
        <v>2.9509889796198174E-3</v>
      </c>
      <c r="F113" s="45">
        <v>0.99698962281521086</v>
      </c>
      <c r="G113" s="12">
        <v>5.9388205169386825E-5</v>
      </c>
      <c r="I113" s="12">
        <v>5.9502326371840136E-3</v>
      </c>
      <c r="J113" s="45">
        <v>0.73328197745261292</v>
      </c>
      <c r="K113" s="12">
        <v>0.26076778991020311</v>
      </c>
      <c r="M113" s="25" t="s">
        <v>426</v>
      </c>
      <c r="N113" s="25" t="s">
        <v>434</v>
      </c>
      <c r="O113" s="21">
        <f t="shared" si="32"/>
        <v>0.58099999999999996</v>
      </c>
      <c r="Q113" s="21">
        <f t="shared" si="33"/>
        <v>3.0000000000000001E-3</v>
      </c>
      <c r="R113" s="26">
        <f t="shared" si="34"/>
        <v>0.997</v>
      </c>
      <c r="S113" s="21" t="str">
        <f t="shared" si="35"/>
        <v>&lt; 0.001</v>
      </c>
      <c r="U113" s="21">
        <f t="shared" si="36"/>
        <v>6.0000000000000001E-3</v>
      </c>
      <c r="V113" s="26">
        <f t="shared" si="37"/>
        <v>0.73299999999999998</v>
      </c>
      <c r="W113" s="21">
        <f t="shared" si="38"/>
        <v>0.26100000000000001</v>
      </c>
      <c r="Y113" s="6"/>
    </row>
    <row r="114" spans="1:25" x14ac:dyDescent="0.3">
      <c r="A114" s="12">
        <v>1</v>
      </c>
      <c r="B114" s="12">
        <v>10</v>
      </c>
      <c r="C114" s="43">
        <v>0.88470000000000004</v>
      </c>
      <c r="E114" s="12">
        <v>1.809723375470829E-8</v>
      </c>
      <c r="F114" s="12">
        <v>6.7234661411873111E-6</v>
      </c>
      <c r="G114" s="45">
        <v>0.99999325843662501</v>
      </c>
      <c r="I114" s="12">
        <v>8.5689645993352909E-4</v>
      </c>
      <c r="J114" s="12">
        <v>0.10875110332519174</v>
      </c>
      <c r="K114" s="45">
        <v>0.89039200021487475</v>
      </c>
      <c r="M114" s="25" t="s">
        <v>426</v>
      </c>
      <c r="N114" s="25" t="s">
        <v>435</v>
      </c>
      <c r="O114" s="21">
        <f t="shared" si="32"/>
        <v>0.88500000000000001</v>
      </c>
      <c r="Q114" s="21" t="str">
        <f t="shared" si="33"/>
        <v>&lt; 0.001</v>
      </c>
      <c r="R114" s="21" t="str">
        <f t="shared" si="34"/>
        <v>&lt; 0.001</v>
      </c>
      <c r="S114" s="26">
        <f t="shared" si="35"/>
        <v>1</v>
      </c>
      <c r="U114" s="21" t="str">
        <f t="shared" si="36"/>
        <v>&lt; 0.001</v>
      </c>
      <c r="V114" s="21">
        <f t="shared" si="37"/>
        <v>0.109</v>
      </c>
      <c r="W114" s="26">
        <f t="shared" si="38"/>
        <v>0.89</v>
      </c>
      <c r="Y114" s="6"/>
    </row>
    <row r="115" spans="1:25" x14ac:dyDescent="0.3">
      <c r="M115" s="28"/>
      <c r="N115" s="28"/>
      <c r="Y115" s="6"/>
    </row>
    <row r="116" spans="1:25" x14ac:dyDescent="0.3">
      <c r="A116" s="12">
        <v>2</v>
      </c>
      <c r="B116" s="12">
        <v>1</v>
      </c>
      <c r="C116" s="43">
        <v>9.7199999999999995E-2</v>
      </c>
      <c r="E116" s="45">
        <v>0.9873400460866969</v>
      </c>
      <c r="F116" s="12">
        <v>1.2650724737177743E-2</v>
      </c>
      <c r="G116" s="12">
        <v>9.2291761252182992E-6</v>
      </c>
      <c r="I116" s="45">
        <v>0.99447206405570931</v>
      </c>
      <c r="J116" s="12">
        <v>4.5408399568281389E-3</v>
      </c>
      <c r="K116" s="12">
        <v>9.8709598746250554E-4</v>
      </c>
      <c r="M116" s="25" t="s">
        <v>427</v>
      </c>
      <c r="N116" s="25" t="s">
        <v>426</v>
      </c>
      <c r="O116" s="21">
        <f t="shared" si="32"/>
        <v>9.7000000000000003E-2</v>
      </c>
      <c r="Q116" s="26">
        <f t="shared" ref="Q116:Q125" si="39">IF(E116&lt;0.001, "&lt; 0.001", ROUND(E116, 3))</f>
        <v>0.98699999999999999</v>
      </c>
      <c r="R116" s="21">
        <f t="shared" ref="R116:R125" si="40">IF(F116&lt;0.001, "&lt; 0.001", ROUND(F116, 3))</f>
        <v>1.2999999999999999E-2</v>
      </c>
      <c r="S116" s="21" t="str">
        <f t="shared" ref="S116:S125" si="41">IF(G116&lt;0.001, "&lt; 0.001", ROUND(G116, 3))</f>
        <v>&lt; 0.001</v>
      </c>
      <c r="U116" s="26">
        <f t="shared" ref="U116:U125" si="42">IF(I116&lt;0.001, "&lt; 0.001", ROUND(I116, 3))</f>
        <v>0.99399999999999999</v>
      </c>
      <c r="V116" s="21">
        <f t="shared" ref="V116:V125" si="43">IF(J116&lt;0.001, "&lt; 0.001", ROUND(J116, 3))</f>
        <v>5.0000000000000001E-3</v>
      </c>
      <c r="W116" s="21" t="str">
        <f t="shared" ref="W116:W125" si="44">IF(K116&lt;0.001, "&lt; 0.001", ROUND(K116, 3))</f>
        <v>&lt; 0.001</v>
      </c>
    </row>
    <row r="117" spans="1:25" x14ac:dyDescent="0.3">
      <c r="A117" s="12">
        <v>2</v>
      </c>
      <c r="B117" s="12">
        <v>2</v>
      </c>
      <c r="C117" s="43">
        <v>6.1999999999999998E-3</v>
      </c>
      <c r="E117" s="45">
        <v>0.99568149042425014</v>
      </c>
      <c r="F117" s="12">
        <v>4.3181515023562444E-3</v>
      </c>
      <c r="G117" s="12">
        <v>3.5807339368235799E-7</v>
      </c>
      <c r="I117" s="45">
        <v>0.99156214380001972</v>
      </c>
      <c r="J117" s="12">
        <v>6.5233080868204642E-3</v>
      </c>
      <c r="K117" s="12">
        <v>1.9145481131597841E-3</v>
      </c>
      <c r="M117" s="25" t="s">
        <v>427</v>
      </c>
      <c r="N117" s="25" t="s">
        <v>427</v>
      </c>
      <c r="O117" s="21">
        <f t="shared" si="32"/>
        <v>6.0000000000000001E-3</v>
      </c>
      <c r="Q117" s="26">
        <f t="shared" si="39"/>
        <v>0.996</v>
      </c>
      <c r="R117" s="21">
        <f t="shared" si="40"/>
        <v>4.0000000000000001E-3</v>
      </c>
      <c r="S117" s="21" t="str">
        <f t="shared" si="41"/>
        <v>&lt; 0.001</v>
      </c>
      <c r="U117" s="26">
        <f t="shared" si="42"/>
        <v>0.99199999999999999</v>
      </c>
      <c r="V117" s="21">
        <f t="shared" si="43"/>
        <v>7.0000000000000001E-3</v>
      </c>
      <c r="W117" s="21">
        <f t="shared" si="44"/>
        <v>2E-3</v>
      </c>
    </row>
    <row r="118" spans="1:25" x14ac:dyDescent="0.3">
      <c r="A118" s="12">
        <v>2</v>
      </c>
      <c r="B118" s="12">
        <v>3</v>
      </c>
      <c r="C118" s="43">
        <v>0.49840000000000001</v>
      </c>
      <c r="E118" s="12">
        <v>0.27430142209632641</v>
      </c>
      <c r="F118" s="45">
        <v>0.72569337881756724</v>
      </c>
      <c r="G118" s="12">
        <v>5.199086106378651E-6</v>
      </c>
      <c r="I118" s="45">
        <v>0.55421195339778784</v>
      </c>
      <c r="J118" s="12">
        <v>0.40889042104474166</v>
      </c>
      <c r="K118" s="12">
        <v>3.6897625557470511E-2</v>
      </c>
      <c r="M118" s="25" t="s">
        <v>427</v>
      </c>
      <c r="N118" s="25" t="s">
        <v>428</v>
      </c>
      <c r="O118" s="21">
        <f t="shared" si="32"/>
        <v>0.498</v>
      </c>
      <c r="Q118" s="21">
        <f t="shared" si="39"/>
        <v>0.27400000000000002</v>
      </c>
      <c r="R118" s="26">
        <f t="shared" si="40"/>
        <v>0.72599999999999998</v>
      </c>
      <c r="S118" s="21" t="str">
        <f t="shared" si="41"/>
        <v>&lt; 0.001</v>
      </c>
      <c r="U118" s="26">
        <f t="shared" si="42"/>
        <v>0.55400000000000005</v>
      </c>
      <c r="V118" s="21">
        <f t="shared" si="43"/>
        <v>0.40899999999999997</v>
      </c>
      <c r="W118" s="21">
        <f t="shared" si="44"/>
        <v>3.6999999999999998E-2</v>
      </c>
    </row>
    <row r="119" spans="1:25" x14ac:dyDescent="0.3">
      <c r="A119" s="12">
        <v>2</v>
      </c>
      <c r="B119" s="12">
        <v>4</v>
      </c>
      <c r="C119" s="43">
        <v>0.80659999999999998</v>
      </c>
      <c r="E119" s="12">
        <v>0.28019162745158532</v>
      </c>
      <c r="F119" s="45">
        <v>0.71886512474337483</v>
      </c>
      <c r="G119" s="12">
        <v>9.4324780503986455E-4</v>
      </c>
      <c r="I119" s="45">
        <v>0.44532335291369618</v>
      </c>
      <c r="J119" s="12">
        <v>0.43168694191744439</v>
      </c>
      <c r="K119" s="12">
        <v>0.12298970516885932</v>
      </c>
      <c r="M119" s="25" t="s">
        <v>427</v>
      </c>
      <c r="N119" s="25" t="s">
        <v>429</v>
      </c>
      <c r="O119" s="21">
        <f t="shared" si="32"/>
        <v>0.80700000000000005</v>
      </c>
      <c r="Q119" s="21">
        <f t="shared" si="39"/>
        <v>0.28000000000000003</v>
      </c>
      <c r="R119" s="26">
        <f t="shared" si="40"/>
        <v>0.71899999999999997</v>
      </c>
      <c r="S119" s="21" t="str">
        <f t="shared" si="41"/>
        <v>&lt; 0.001</v>
      </c>
      <c r="U119" s="26">
        <f t="shared" si="42"/>
        <v>0.44500000000000001</v>
      </c>
      <c r="V119" s="21">
        <f t="shared" si="43"/>
        <v>0.432</v>
      </c>
      <c r="W119" s="21">
        <f t="shared" si="44"/>
        <v>0.123</v>
      </c>
    </row>
    <row r="120" spans="1:25" x14ac:dyDescent="0.3">
      <c r="A120" s="12">
        <v>2</v>
      </c>
      <c r="B120" s="12">
        <v>5</v>
      </c>
      <c r="C120" s="43">
        <v>0.72130000000000005</v>
      </c>
      <c r="E120" s="12">
        <v>0.2626345299112976</v>
      </c>
      <c r="F120" s="45">
        <v>0.73735056625128426</v>
      </c>
      <c r="G120" s="12">
        <v>1.4903837418129441E-5</v>
      </c>
      <c r="I120" s="12">
        <v>0.27426021435950376</v>
      </c>
      <c r="J120" s="45">
        <v>0.62770941421489934</v>
      </c>
      <c r="K120" s="12">
        <v>9.8030371425596813E-2</v>
      </c>
      <c r="M120" s="25" t="s">
        <v>427</v>
      </c>
      <c r="N120" s="25" t="s">
        <v>430</v>
      </c>
      <c r="O120" s="21">
        <f t="shared" si="32"/>
        <v>0.72099999999999997</v>
      </c>
      <c r="Q120" s="21">
        <f t="shared" si="39"/>
        <v>0.26300000000000001</v>
      </c>
      <c r="R120" s="26">
        <f t="shared" si="40"/>
        <v>0.73699999999999999</v>
      </c>
      <c r="S120" s="21" t="str">
        <f t="shared" si="41"/>
        <v>&lt; 0.001</v>
      </c>
      <c r="U120" s="21">
        <f t="shared" si="42"/>
        <v>0.27400000000000002</v>
      </c>
      <c r="V120" s="26">
        <f t="shared" si="43"/>
        <v>0.628</v>
      </c>
      <c r="W120" s="21">
        <f t="shared" si="44"/>
        <v>9.8000000000000004E-2</v>
      </c>
    </row>
    <row r="121" spans="1:25" x14ac:dyDescent="0.3">
      <c r="A121" s="12">
        <v>2</v>
      </c>
      <c r="B121" s="12">
        <v>6</v>
      </c>
      <c r="C121" s="43">
        <v>0.245</v>
      </c>
      <c r="E121" s="12">
        <v>0.48829817671426368</v>
      </c>
      <c r="F121" s="45">
        <v>0.49980910579619869</v>
      </c>
      <c r="G121" s="12">
        <v>1.1892717489537677E-2</v>
      </c>
      <c r="I121" s="45">
        <v>0.86754679701601056</v>
      </c>
      <c r="J121" s="12">
        <v>0.11978152459550853</v>
      </c>
      <c r="K121" s="12">
        <v>1.2671678388480826E-2</v>
      </c>
      <c r="M121" s="25" t="s">
        <v>427</v>
      </c>
      <c r="N121" s="25" t="s">
        <v>431</v>
      </c>
      <c r="O121" s="21">
        <f t="shared" si="32"/>
        <v>0.245</v>
      </c>
      <c r="Q121" s="21">
        <f t="shared" si="39"/>
        <v>0.48799999999999999</v>
      </c>
      <c r="R121" s="26">
        <f t="shared" si="40"/>
        <v>0.5</v>
      </c>
      <c r="S121" s="21">
        <f t="shared" si="41"/>
        <v>1.2E-2</v>
      </c>
      <c r="U121" s="26">
        <f t="shared" si="42"/>
        <v>0.86799999999999999</v>
      </c>
      <c r="V121" s="21">
        <f t="shared" si="43"/>
        <v>0.12</v>
      </c>
      <c r="W121" s="21">
        <f t="shared" si="44"/>
        <v>1.2999999999999999E-2</v>
      </c>
    </row>
    <row r="122" spans="1:25" x14ac:dyDescent="0.3">
      <c r="A122" s="12">
        <v>2</v>
      </c>
      <c r="B122" s="12">
        <v>7</v>
      </c>
      <c r="C122" s="43">
        <v>0.28239999999999998</v>
      </c>
      <c r="E122" s="12">
        <v>0.14590167098765258</v>
      </c>
      <c r="F122" s="45">
        <v>0.8540868687203873</v>
      </c>
      <c r="G122" s="12">
        <v>1.1460291960101215E-5</v>
      </c>
      <c r="I122" s="12">
        <v>0.31201205435770241</v>
      </c>
      <c r="J122" s="45">
        <v>0.57723059005864519</v>
      </c>
      <c r="K122" s="12">
        <v>0.11075735558365243</v>
      </c>
      <c r="M122" s="25" t="s">
        <v>427</v>
      </c>
      <c r="N122" s="25" t="s">
        <v>432</v>
      </c>
      <c r="O122" s="21">
        <f t="shared" si="32"/>
        <v>0.28199999999999997</v>
      </c>
      <c r="Q122" s="21">
        <f t="shared" si="39"/>
        <v>0.14599999999999999</v>
      </c>
      <c r="R122" s="26">
        <f t="shared" si="40"/>
        <v>0.85399999999999998</v>
      </c>
      <c r="S122" s="21" t="str">
        <f t="shared" si="41"/>
        <v>&lt; 0.001</v>
      </c>
      <c r="U122" s="21">
        <f t="shared" si="42"/>
        <v>0.312</v>
      </c>
      <c r="V122" s="26">
        <f t="shared" si="43"/>
        <v>0.57699999999999996</v>
      </c>
      <c r="W122" s="21">
        <f t="shared" si="44"/>
        <v>0.111</v>
      </c>
    </row>
    <row r="123" spans="1:25" x14ac:dyDescent="0.3">
      <c r="A123" s="12">
        <v>2</v>
      </c>
      <c r="B123" s="12">
        <v>8</v>
      </c>
      <c r="C123" s="43">
        <v>0.1115</v>
      </c>
      <c r="E123" s="45">
        <v>0.77063056819598807</v>
      </c>
      <c r="F123" s="12">
        <v>0.22936373352399186</v>
      </c>
      <c r="G123" s="12">
        <v>5.6982800200327345E-6</v>
      </c>
      <c r="I123" s="45">
        <v>0.88603952088309434</v>
      </c>
      <c r="J123" s="12">
        <v>0.1016424797536442</v>
      </c>
      <c r="K123" s="12">
        <v>1.2317999363261323E-2</v>
      </c>
      <c r="M123" s="25" t="s">
        <v>427</v>
      </c>
      <c r="N123" s="25" t="s">
        <v>433</v>
      </c>
      <c r="O123" s="21">
        <f t="shared" si="32"/>
        <v>0.112</v>
      </c>
      <c r="Q123" s="26">
        <f t="shared" si="39"/>
        <v>0.77100000000000002</v>
      </c>
      <c r="R123" s="21">
        <f t="shared" si="40"/>
        <v>0.22900000000000001</v>
      </c>
      <c r="S123" s="21" t="str">
        <f t="shared" si="41"/>
        <v>&lt; 0.001</v>
      </c>
      <c r="U123" s="26">
        <f t="shared" si="42"/>
        <v>0.88600000000000001</v>
      </c>
      <c r="V123" s="21">
        <f t="shared" si="43"/>
        <v>0.10199999999999999</v>
      </c>
      <c r="W123" s="21">
        <f t="shared" si="44"/>
        <v>1.2E-2</v>
      </c>
    </row>
    <row r="124" spans="1:25" x14ac:dyDescent="0.3">
      <c r="A124" s="12">
        <v>2</v>
      </c>
      <c r="B124" s="12">
        <v>9</v>
      </c>
      <c r="C124" s="43">
        <v>0.39419999999999999</v>
      </c>
      <c r="E124" s="45">
        <v>0.55267386588073086</v>
      </c>
      <c r="F124" s="12">
        <v>0.44731724948451818</v>
      </c>
      <c r="G124" s="12">
        <v>8.8846347508440358E-6</v>
      </c>
      <c r="I124" s="45">
        <v>0.77557425664027591</v>
      </c>
      <c r="J124" s="12">
        <v>0.1751957168983036</v>
      </c>
      <c r="K124" s="12">
        <v>4.9230026461420572E-2</v>
      </c>
      <c r="M124" s="25" t="s">
        <v>427</v>
      </c>
      <c r="N124" s="25" t="s">
        <v>434</v>
      </c>
      <c r="O124" s="21">
        <f t="shared" si="32"/>
        <v>0.39400000000000002</v>
      </c>
      <c r="Q124" s="26">
        <f t="shared" si="39"/>
        <v>0.55300000000000005</v>
      </c>
      <c r="R124" s="21">
        <f t="shared" si="40"/>
        <v>0.44700000000000001</v>
      </c>
      <c r="S124" s="21" t="str">
        <f t="shared" si="41"/>
        <v>&lt; 0.001</v>
      </c>
      <c r="U124" s="26">
        <f t="shared" si="42"/>
        <v>0.77600000000000002</v>
      </c>
      <c r="V124" s="21">
        <f t="shared" si="43"/>
        <v>0.17499999999999999</v>
      </c>
      <c r="W124" s="21">
        <f t="shared" si="44"/>
        <v>4.9000000000000002E-2</v>
      </c>
    </row>
    <row r="125" spans="1:25" x14ac:dyDescent="0.3">
      <c r="A125" s="12">
        <v>2</v>
      </c>
      <c r="B125" s="12">
        <v>10</v>
      </c>
      <c r="C125" s="43">
        <v>7.5999999999999998E-2</v>
      </c>
      <c r="E125" s="12">
        <v>2.2654709130841474E-5</v>
      </c>
      <c r="F125" s="12">
        <v>2.0163372964701271E-5</v>
      </c>
      <c r="G125" s="45">
        <v>0.9999571819179045</v>
      </c>
      <c r="I125" s="12">
        <v>0.36527784250860273</v>
      </c>
      <c r="J125" s="12">
        <v>8.4975100336624601E-2</v>
      </c>
      <c r="K125" s="45">
        <v>0.54974705715477268</v>
      </c>
      <c r="M125" s="25" t="s">
        <v>427</v>
      </c>
      <c r="N125" s="25" t="s">
        <v>435</v>
      </c>
      <c r="O125" s="21">
        <f t="shared" si="32"/>
        <v>7.5999999999999998E-2</v>
      </c>
      <c r="Q125" s="21" t="str">
        <f t="shared" si="39"/>
        <v>&lt; 0.001</v>
      </c>
      <c r="R125" s="21" t="str">
        <f t="shared" si="40"/>
        <v>&lt; 0.001</v>
      </c>
      <c r="S125" s="26">
        <f t="shared" si="41"/>
        <v>1</v>
      </c>
      <c r="U125" s="21">
        <f t="shared" si="42"/>
        <v>0.36499999999999999</v>
      </c>
      <c r="V125" s="21">
        <f t="shared" si="43"/>
        <v>8.5000000000000006E-2</v>
      </c>
      <c r="W125" s="26">
        <f t="shared" si="44"/>
        <v>0.55000000000000004</v>
      </c>
    </row>
    <row r="126" spans="1:25" s="47" customFormat="1" x14ac:dyDescent="0.3"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5" x14ac:dyDescent="0.3">
      <c r="A127" s="12">
        <v>3</v>
      </c>
      <c r="B127" s="12">
        <v>1</v>
      </c>
      <c r="C127" s="43">
        <v>8.1299999999999997E-2</v>
      </c>
      <c r="E127" s="45">
        <v>0.72779424485674249</v>
      </c>
      <c r="F127" s="12">
        <v>0.27116252857744788</v>
      </c>
      <c r="G127" s="12">
        <v>1.0432265658096964E-3</v>
      </c>
      <c r="I127" s="45">
        <v>0.92451985135015236</v>
      </c>
      <c r="J127" s="12">
        <v>3.2287318050781486E-2</v>
      </c>
      <c r="K127" s="12">
        <v>4.3192830599066132E-2</v>
      </c>
      <c r="M127" s="25" t="s">
        <v>428</v>
      </c>
      <c r="N127" s="25" t="s">
        <v>426</v>
      </c>
      <c r="O127" s="21">
        <f t="shared" si="32"/>
        <v>8.1000000000000003E-2</v>
      </c>
      <c r="Q127" s="26">
        <f t="shared" ref="Q127:Q136" si="45">IF(E127&lt;0.001, "&lt; 0.001", ROUND(E127, 3))</f>
        <v>0.72799999999999998</v>
      </c>
      <c r="R127" s="21">
        <f t="shared" ref="R127:R136" si="46">IF(F127&lt;0.001, "&lt; 0.001", ROUND(F127, 3))</f>
        <v>0.27100000000000002</v>
      </c>
      <c r="S127" s="21">
        <f t="shared" ref="S127:S136" si="47">IF(G127&lt;0.001, "&lt; 0.001", ROUND(G127, 3))</f>
        <v>1E-3</v>
      </c>
      <c r="U127" s="26">
        <f t="shared" ref="U127:U136" si="48">IF(I127&lt;0.001, "&lt; 0.001", ROUND(I127, 3))</f>
        <v>0.92500000000000004</v>
      </c>
      <c r="V127" s="21">
        <f t="shared" ref="V127:V136" si="49">IF(J127&lt;0.001, "&lt; 0.001", ROUND(J127, 3))</f>
        <v>3.2000000000000001E-2</v>
      </c>
      <c r="W127" s="21">
        <f t="shared" ref="W127:W136" si="50">IF(K127&lt;0.001, "&lt; 0.001", ROUND(K127, 3))</f>
        <v>4.2999999999999997E-2</v>
      </c>
    </row>
    <row r="128" spans="1:25" x14ac:dyDescent="0.3">
      <c r="A128" s="12">
        <v>3</v>
      </c>
      <c r="B128" s="12">
        <v>2</v>
      </c>
      <c r="C128" s="43">
        <v>0.10589999999999999</v>
      </c>
      <c r="E128" s="45">
        <v>0.88796915774707919</v>
      </c>
      <c r="F128" s="12">
        <v>0.11198187301570156</v>
      </c>
      <c r="G128" s="12">
        <v>4.8969237219353927E-5</v>
      </c>
      <c r="I128" s="45">
        <v>0.87627135184337979</v>
      </c>
      <c r="J128" s="12">
        <v>4.4091887355981234E-2</v>
      </c>
      <c r="K128" s="12">
        <v>7.9636760800638834E-2</v>
      </c>
      <c r="M128" s="25" t="s">
        <v>428</v>
      </c>
      <c r="N128" s="25" t="s">
        <v>427</v>
      </c>
      <c r="O128" s="21">
        <f t="shared" si="32"/>
        <v>0.106</v>
      </c>
      <c r="Q128" s="26">
        <f t="shared" si="45"/>
        <v>0.88800000000000001</v>
      </c>
      <c r="R128" s="21">
        <f t="shared" si="46"/>
        <v>0.112</v>
      </c>
      <c r="S128" s="21" t="str">
        <f t="shared" si="47"/>
        <v>&lt; 0.001</v>
      </c>
      <c r="U128" s="26">
        <f t="shared" si="48"/>
        <v>0.876</v>
      </c>
      <c r="V128" s="21">
        <f t="shared" si="49"/>
        <v>4.3999999999999997E-2</v>
      </c>
      <c r="W128" s="21">
        <f t="shared" si="50"/>
        <v>0.08</v>
      </c>
    </row>
    <row r="129" spans="1:23" x14ac:dyDescent="0.3">
      <c r="A129" s="12">
        <v>3</v>
      </c>
      <c r="B129" s="12">
        <v>3</v>
      </c>
      <c r="C129" s="43">
        <v>4.0000000000000002E-4</v>
      </c>
      <c r="E129" s="12">
        <v>1.2831498460856213E-2</v>
      </c>
      <c r="F129" s="45">
        <v>0.98713120657737474</v>
      </c>
      <c r="G129" s="12">
        <v>3.7294961769000987E-5</v>
      </c>
      <c r="I129" s="12">
        <v>0.10228540945115336</v>
      </c>
      <c r="J129" s="45">
        <v>0.57718742339636031</v>
      </c>
      <c r="K129" s="12">
        <v>0.32052716715248641</v>
      </c>
      <c r="M129" s="25" t="s">
        <v>428</v>
      </c>
      <c r="N129" s="25" t="s">
        <v>428</v>
      </c>
      <c r="O129" s="21" t="str">
        <f t="shared" si="32"/>
        <v>&lt; 0.001</v>
      </c>
      <c r="Q129" s="21">
        <f t="shared" si="45"/>
        <v>1.2999999999999999E-2</v>
      </c>
      <c r="R129" s="26">
        <f t="shared" si="46"/>
        <v>0.98699999999999999</v>
      </c>
      <c r="S129" s="21" t="str">
        <f t="shared" si="47"/>
        <v>&lt; 0.001</v>
      </c>
      <c r="U129" s="21">
        <f t="shared" si="48"/>
        <v>0.10199999999999999</v>
      </c>
      <c r="V129" s="26">
        <f t="shared" si="49"/>
        <v>0.57699999999999996</v>
      </c>
      <c r="W129" s="21">
        <f t="shared" si="50"/>
        <v>0.32100000000000001</v>
      </c>
    </row>
    <row r="130" spans="1:23" x14ac:dyDescent="0.3">
      <c r="A130" s="12">
        <v>3</v>
      </c>
      <c r="B130" s="12">
        <v>4</v>
      </c>
      <c r="C130" s="43">
        <v>9.2999999999999999E-2</v>
      </c>
      <c r="E130" s="12">
        <v>1.3137036272836349E-2</v>
      </c>
      <c r="F130" s="45">
        <v>0.98008121198518761</v>
      </c>
      <c r="G130" s="12">
        <v>6.7817517419759632E-3</v>
      </c>
      <c r="I130" s="12">
        <v>4.669933748897967E-2</v>
      </c>
      <c r="J130" s="12">
        <v>0.34623923890461211</v>
      </c>
      <c r="K130" s="45">
        <v>0.60706142360640825</v>
      </c>
      <c r="M130" s="25" t="s">
        <v>428</v>
      </c>
      <c r="N130" s="25" t="s">
        <v>429</v>
      </c>
      <c r="O130" s="21">
        <f t="shared" si="32"/>
        <v>9.2999999999999999E-2</v>
      </c>
      <c r="Q130" s="21">
        <f t="shared" si="45"/>
        <v>1.2999999999999999E-2</v>
      </c>
      <c r="R130" s="26">
        <f t="shared" si="46"/>
        <v>0.98</v>
      </c>
      <c r="S130" s="21">
        <f t="shared" si="47"/>
        <v>7.0000000000000001E-3</v>
      </c>
      <c r="U130" s="21">
        <f t="shared" si="48"/>
        <v>4.7E-2</v>
      </c>
      <c r="V130" s="21">
        <f t="shared" si="49"/>
        <v>0.34599999999999997</v>
      </c>
      <c r="W130" s="26">
        <f t="shared" si="50"/>
        <v>0.60699999999999998</v>
      </c>
    </row>
    <row r="131" spans="1:23" x14ac:dyDescent="0.3">
      <c r="A131" s="12">
        <v>3</v>
      </c>
      <c r="B131" s="12">
        <v>5</v>
      </c>
      <c r="C131" s="43">
        <v>1.5100000000000001E-2</v>
      </c>
      <c r="E131" s="12">
        <v>1.209963469064591E-2</v>
      </c>
      <c r="F131" s="45">
        <v>0.9877950740361372</v>
      </c>
      <c r="G131" s="12">
        <v>1.0529127321698902E-4</v>
      </c>
      <c r="I131" s="12">
        <v>2.8305256415152327E-2</v>
      </c>
      <c r="J131" s="45">
        <v>0.49549017566187492</v>
      </c>
      <c r="K131" s="12">
        <v>0.47620456792297272</v>
      </c>
      <c r="M131" s="25" t="s">
        <v>428</v>
      </c>
      <c r="N131" s="25" t="s">
        <v>430</v>
      </c>
      <c r="O131" s="21">
        <f t="shared" si="32"/>
        <v>1.4999999999999999E-2</v>
      </c>
      <c r="Q131" s="21">
        <f t="shared" si="45"/>
        <v>1.2E-2</v>
      </c>
      <c r="R131" s="26">
        <f t="shared" si="46"/>
        <v>0.98799999999999999</v>
      </c>
      <c r="S131" s="21" t="str">
        <f t="shared" si="47"/>
        <v>&lt; 0.001</v>
      </c>
      <c r="U131" s="21">
        <f t="shared" si="48"/>
        <v>2.8000000000000001E-2</v>
      </c>
      <c r="V131" s="26">
        <f t="shared" si="49"/>
        <v>0.495</v>
      </c>
      <c r="W131" s="21">
        <f t="shared" si="50"/>
        <v>0.47599999999999998</v>
      </c>
    </row>
    <row r="132" spans="1:23" x14ac:dyDescent="0.3">
      <c r="A132" s="12">
        <v>3</v>
      </c>
      <c r="B132" s="12">
        <v>6</v>
      </c>
      <c r="C132" s="43">
        <v>0.28599999999999998</v>
      </c>
      <c r="E132" s="12">
        <v>2.898648772595391E-2</v>
      </c>
      <c r="F132" s="45">
        <v>0.86275415755051621</v>
      </c>
      <c r="G132" s="12">
        <v>0.10825935472352984</v>
      </c>
      <c r="I132" s="12">
        <v>0.36449684486824052</v>
      </c>
      <c r="J132" s="45">
        <v>0.38491321579430016</v>
      </c>
      <c r="K132" s="12">
        <v>0.25058993933745938</v>
      </c>
      <c r="M132" s="25" t="s">
        <v>428</v>
      </c>
      <c r="N132" s="25" t="s">
        <v>431</v>
      </c>
      <c r="O132" s="21">
        <f t="shared" si="32"/>
        <v>0.28599999999999998</v>
      </c>
      <c r="Q132" s="21">
        <f t="shared" si="45"/>
        <v>2.9000000000000001E-2</v>
      </c>
      <c r="R132" s="26">
        <f t="shared" si="46"/>
        <v>0.86299999999999999</v>
      </c>
      <c r="S132" s="21">
        <f t="shared" si="47"/>
        <v>0.108</v>
      </c>
      <c r="U132" s="21">
        <f t="shared" si="48"/>
        <v>0.36399999999999999</v>
      </c>
      <c r="V132" s="26">
        <f t="shared" si="49"/>
        <v>0.38500000000000001</v>
      </c>
      <c r="W132" s="21">
        <f t="shared" si="50"/>
        <v>0.251</v>
      </c>
    </row>
    <row r="133" spans="1:23" x14ac:dyDescent="0.3">
      <c r="A133" s="12">
        <v>3</v>
      </c>
      <c r="B133" s="12">
        <v>7</v>
      </c>
      <c r="C133" s="43">
        <v>5.7500000000000002E-2</v>
      </c>
      <c r="E133" s="12">
        <v>5.8399802831005003E-3</v>
      </c>
      <c r="F133" s="45">
        <v>0.99408967675745141</v>
      </c>
      <c r="G133" s="12">
        <v>7.0342959448187848E-5</v>
      </c>
      <c r="I133" s="12">
        <v>3.1389290494543122E-2</v>
      </c>
      <c r="J133" s="12">
        <v>0.44415196513231386</v>
      </c>
      <c r="K133" s="45">
        <v>0.52445874437314299</v>
      </c>
      <c r="M133" s="25" t="s">
        <v>428</v>
      </c>
      <c r="N133" s="25" t="s">
        <v>432</v>
      </c>
      <c r="O133" s="21">
        <f t="shared" si="32"/>
        <v>5.8000000000000003E-2</v>
      </c>
      <c r="Q133" s="21">
        <f t="shared" si="45"/>
        <v>6.0000000000000001E-3</v>
      </c>
      <c r="R133" s="26">
        <f t="shared" si="46"/>
        <v>0.99399999999999999</v>
      </c>
      <c r="S133" s="21" t="str">
        <f t="shared" si="47"/>
        <v>&lt; 0.001</v>
      </c>
      <c r="U133" s="21">
        <f t="shared" si="48"/>
        <v>3.1E-2</v>
      </c>
      <c r="V133" s="21">
        <f t="shared" si="49"/>
        <v>0.44400000000000001</v>
      </c>
      <c r="W133" s="26">
        <f t="shared" si="50"/>
        <v>0.52400000000000002</v>
      </c>
    </row>
    <row r="134" spans="1:23" x14ac:dyDescent="0.3">
      <c r="A134" s="12">
        <v>3</v>
      </c>
      <c r="B134" s="12">
        <v>8</v>
      </c>
      <c r="C134" s="43">
        <v>0.64549999999999996</v>
      </c>
      <c r="E134" s="12">
        <v>0.1035645678407052</v>
      </c>
      <c r="F134" s="45">
        <v>0.89631800120462357</v>
      </c>
      <c r="G134" s="12">
        <v>1.1743095467131306E-4</v>
      </c>
      <c r="I134" s="45">
        <v>0.394983445089584</v>
      </c>
      <c r="J134" s="12">
        <v>0.34655580285270859</v>
      </c>
      <c r="K134" s="12">
        <v>0.25846075205770741</v>
      </c>
      <c r="M134" s="25" t="s">
        <v>428</v>
      </c>
      <c r="N134" s="25" t="s">
        <v>433</v>
      </c>
      <c r="O134" s="21">
        <f t="shared" si="32"/>
        <v>0.64600000000000002</v>
      </c>
      <c r="Q134" s="21">
        <f t="shared" si="45"/>
        <v>0.104</v>
      </c>
      <c r="R134" s="26">
        <f t="shared" si="46"/>
        <v>0.89600000000000002</v>
      </c>
      <c r="S134" s="21" t="str">
        <f t="shared" si="47"/>
        <v>&lt; 0.001</v>
      </c>
      <c r="U134" s="26">
        <f t="shared" si="48"/>
        <v>0.39500000000000002</v>
      </c>
      <c r="V134" s="21">
        <f t="shared" si="49"/>
        <v>0.34699999999999998</v>
      </c>
      <c r="W134" s="21">
        <f t="shared" si="50"/>
        <v>0.25800000000000001</v>
      </c>
    </row>
    <row r="135" spans="1:23" x14ac:dyDescent="0.3">
      <c r="A135" s="12">
        <v>3</v>
      </c>
      <c r="B135" s="12">
        <v>9</v>
      </c>
      <c r="C135" s="43">
        <v>2.4799999999999999E-2</v>
      </c>
      <c r="E135" s="12">
        <v>4.0753563223262117E-2</v>
      </c>
      <c r="F135" s="45">
        <v>0.9591459728670011</v>
      </c>
      <c r="G135" s="12">
        <v>1.0046390973676882E-4</v>
      </c>
      <c r="I135" s="12">
        <v>0.17496576107919823</v>
      </c>
      <c r="J135" s="12">
        <v>0.30229105266304102</v>
      </c>
      <c r="K135" s="12">
        <v>0.52274318625776084</v>
      </c>
      <c r="M135" s="25" t="s">
        <v>428</v>
      </c>
      <c r="N135" s="25" t="s">
        <v>434</v>
      </c>
      <c r="O135" s="21">
        <f t="shared" si="32"/>
        <v>2.5000000000000001E-2</v>
      </c>
      <c r="Q135" s="21">
        <f t="shared" si="45"/>
        <v>4.1000000000000002E-2</v>
      </c>
      <c r="R135" s="26">
        <f t="shared" si="46"/>
        <v>0.95899999999999996</v>
      </c>
      <c r="S135" s="21" t="str">
        <f t="shared" si="47"/>
        <v>&lt; 0.001</v>
      </c>
      <c r="U135" s="21">
        <f t="shared" si="48"/>
        <v>0.17499999999999999</v>
      </c>
      <c r="V135" s="21">
        <f t="shared" si="49"/>
        <v>0.30199999999999999</v>
      </c>
      <c r="W135" s="21">
        <f t="shared" si="50"/>
        <v>0.52300000000000002</v>
      </c>
    </row>
    <row r="136" spans="1:23" x14ac:dyDescent="0.3">
      <c r="A136" s="12">
        <v>3</v>
      </c>
      <c r="B136" s="12">
        <v>10</v>
      </c>
      <c r="C136" s="43">
        <v>3.9300000000000002E-2</v>
      </c>
      <c r="E136" s="12">
        <v>1.477411661817937E-7</v>
      </c>
      <c r="F136" s="12">
        <v>3.8236542930333464E-6</v>
      </c>
      <c r="G136" s="45">
        <v>0.99999602860454084</v>
      </c>
      <c r="I136" s="12">
        <v>1.3583712399597497E-2</v>
      </c>
      <c r="J136" s="12">
        <v>2.4169015397890438E-2</v>
      </c>
      <c r="K136" s="45">
        <v>0.96224727220251216</v>
      </c>
      <c r="M136" s="25" t="s">
        <v>428</v>
      </c>
      <c r="N136" s="25" t="s">
        <v>435</v>
      </c>
      <c r="O136" s="21">
        <f t="shared" si="32"/>
        <v>3.9E-2</v>
      </c>
      <c r="Q136" s="21" t="str">
        <f t="shared" si="45"/>
        <v>&lt; 0.001</v>
      </c>
      <c r="R136" s="21" t="str">
        <f t="shared" si="46"/>
        <v>&lt; 0.001</v>
      </c>
      <c r="S136" s="26">
        <f t="shared" si="47"/>
        <v>1</v>
      </c>
      <c r="U136" s="21">
        <f t="shared" si="48"/>
        <v>1.4E-2</v>
      </c>
      <c r="V136" s="21">
        <f t="shared" si="49"/>
        <v>2.4E-2</v>
      </c>
      <c r="W136" s="26">
        <f t="shared" si="50"/>
        <v>0.96199999999999997</v>
      </c>
    </row>
    <row r="137" spans="1:23" x14ac:dyDescent="0.3">
      <c r="A137" s="11"/>
      <c r="B137" s="11"/>
      <c r="C137" s="20" t="s">
        <v>264</v>
      </c>
      <c r="E137" s="12">
        <v>0.1136056</v>
      </c>
      <c r="F137" s="12">
        <v>0.48997420000000003</v>
      </c>
      <c r="G137" s="12">
        <v>0.3964202</v>
      </c>
      <c r="I137" s="12">
        <v>0.1770205</v>
      </c>
      <c r="J137" s="12">
        <v>0.40072580000000002</v>
      </c>
      <c r="K137" s="12">
        <v>0.42225370000000001</v>
      </c>
      <c r="O137" s="23" t="s">
        <v>264</v>
      </c>
      <c r="Q137" s="21">
        <f>IF(E137&lt;0.001, "&lt; 0.001", ROUND(E137, 3))</f>
        <v>0.114</v>
      </c>
      <c r="R137" s="21">
        <f>IF(F137&lt;0.001, "&lt; 0.001", ROUND(F137, 3))</f>
        <v>0.49</v>
      </c>
      <c r="S137" s="21">
        <f>IF(G137&lt;0.001, "&lt; 0.001", ROUND(G137, 3))</f>
        <v>0.39600000000000002</v>
      </c>
      <c r="U137" s="21">
        <f>IF(I137&lt;0.001, "&lt; 0.001", ROUND(I137, 3))</f>
        <v>0.17699999999999999</v>
      </c>
      <c r="V137" s="21">
        <f>IF(J137&lt;0.001, "&lt; 0.001", ROUND(J137, 3))</f>
        <v>0.40100000000000002</v>
      </c>
      <c r="W137" s="21">
        <f>IF(K137&lt;0.001, "&lt; 0.001", ROUND(K137, 3))</f>
        <v>0.42199999999999999</v>
      </c>
    </row>
  </sheetData>
  <sortState ref="A26:E43">
    <sortCondition ref="E25:E42"/>
    <sortCondition ref="B25:B42"/>
    <sortCondition ref="D25:D42"/>
  </sortState>
  <mergeCells count="12">
    <mergeCell ref="Q13:S13"/>
    <mergeCell ref="U13:W13"/>
    <mergeCell ref="Q1:S1"/>
    <mergeCell ref="U1:W1"/>
    <mergeCell ref="Q31:S31"/>
    <mergeCell ref="U31:W31"/>
    <mergeCell ref="Q52:S52"/>
    <mergeCell ref="U52:W52"/>
    <mergeCell ref="Q103:S103"/>
    <mergeCell ref="U103:W103"/>
    <mergeCell ref="Q76:S76"/>
    <mergeCell ref="U76:W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50" zoomScaleNormal="100" workbookViewId="0">
      <selection activeCell="B60" sqref="B60"/>
    </sheetView>
  </sheetViews>
  <sheetFormatPr defaultRowHeight="14.4" x14ac:dyDescent="0.3"/>
  <cols>
    <col min="1" max="1" width="18.88671875" style="7" bestFit="1" customWidth="1"/>
    <col min="2" max="2" width="7" style="7" bestFit="1" customWidth="1"/>
    <col min="3" max="3" width="16.109375" style="7" bestFit="1" customWidth="1"/>
    <col min="4" max="4" width="7.6640625" style="7" bestFit="1" customWidth="1"/>
    <col min="5" max="5" width="7" style="7" bestFit="1" customWidth="1"/>
    <col min="6" max="6" width="8" style="7" bestFit="1" customWidth="1"/>
    <col min="7" max="7" width="8.21875" style="7" bestFit="1" customWidth="1"/>
    <col min="8" max="8" width="9" style="7" bestFit="1" customWidth="1"/>
    <col min="9" max="9" width="7" style="7" bestFit="1" customWidth="1"/>
    <col min="10" max="10" width="8.21875" style="7" bestFit="1" customWidth="1"/>
    <col min="11" max="11" width="8.88671875" style="7"/>
    <col min="12" max="12" width="22.109375" style="7" bestFit="1" customWidth="1"/>
    <col min="13" max="14" width="12" style="7" bestFit="1" customWidth="1"/>
    <col min="15" max="15" width="8.88671875" style="7" customWidth="1"/>
    <col min="16" max="16" width="12.88671875" style="7" bestFit="1" customWidth="1"/>
    <col min="17" max="18" width="12" style="7" bestFit="1" customWidth="1"/>
    <col min="19" max="19" width="9" style="7" bestFit="1" customWidth="1"/>
    <col min="20" max="20" width="10" style="7" bestFit="1" customWidth="1"/>
    <col min="21" max="21" width="13.5546875" style="7" bestFit="1" customWidth="1"/>
    <col min="22" max="22" width="12" style="7" bestFit="1" customWidth="1"/>
    <col min="23" max="23" width="8.88671875" style="7" customWidth="1"/>
    <col min="24" max="24" width="11.21875" style="7" bestFit="1" customWidth="1"/>
    <col min="25" max="25" width="12" style="7" bestFit="1" customWidth="1"/>
    <col min="26" max="16384" width="8.88671875" style="7"/>
  </cols>
  <sheetData>
    <row r="1" spans="1:25" x14ac:dyDescent="0.3">
      <c r="A1" s="16" t="s">
        <v>437</v>
      </c>
    </row>
    <row r="2" spans="1:25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25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25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26.1477</v>
      </c>
      <c r="I4" s="3">
        <v>2</v>
      </c>
      <c r="J4" s="5">
        <v>2.0999999999999998E-6</v>
      </c>
      <c r="L4" s="7" t="s">
        <v>271</v>
      </c>
      <c r="M4" s="7">
        <f>EXP(D4+D7+D13)</f>
        <v>1</v>
      </c>
      <c r="N4" s="7">
        <f>M4/SUM(M4:M6)</f>
        <v>0.39919894117148491</v>
      </c>
      <c r="P4" s="7" t="s">
        <v>273</v>
      </c>
      <c r="Q4" s="7">
        <f>EXP(D4+D7+D16)</f>
        <v>1</v>
      </c>
      <c r="R4" s="7">
        <f>Q4/SUM(Q4:Q6)</f>
        <v>0.44354044659924557</v>
      </c>
    </row>
    <row r="5" spans="1:25" x14ac:dyDescent="0.3">
      <c r="A5" s="1" t="s">
        <v>5</v>
      </c>
      <c r="B5" s="2" t="s">
        <v>1</v>
      </c>
      <c r="C5" s="1">
        <v>1</v>
      </c>
      <c r="D5" s="3">
        <v>5.5E-2</v>
      </c>
      <c r="E5" s="3">
        <v>0.1583</v>
      </c>
      <c r="F5" s="3">
        <v>0.3473</v>
      </c>
      <c r="G5" s="3">
        <v>0.73</v>
      </c>
      <c r="H5" s="3"/>
      <c r="I5" s="3"/>
      <c r="J5" s="3"/>
      <c r="L5" s="7" t="s">
        <v>275</v>
      </c>
      <c r="M5" s="7">
        <f>EXP(D5+D8+D14)</f>
        <v>1.0565406146754943</v>
      </c>
      <c r="N5" s="7">
        <f>M5/SUM(M4:M6)</f>
        <v>0.4217698946831272</v>
      </c>
      <c r="P5" s="7" t="s">
        <v>280</v>
      </c>
      <c r="Q5" s="7">
        <f>EXP(D5+D8+D17)</f>
        <v>1.028807124977819</v>
      </c>
      <c r="R5" s="7">
        <f>Q5/SUM(Q4:Q6)</f>
        <v>0.4563175716771477</v>
      </c>
    </row>
    <row r="6" spans="1:25" x14ac:dyDescent="0.3">
      <c r="A6" s="1" t="s">
        <v>6</v>
      </c>
      <c r="B6" s="2" t="s">
        <v>1</v>
      </c>
      <c r="C6" s="1">
        <v>1</v>
      </c>
      <c r="D6" s="3">
        <v>-0.80189999999999995</v>
      </c>
      <c r="E6" s="3">
        <v>0.22289999999999999</v>
      </c>
      <c r="F6" s="3">
        <v>-3.5981000000000001</v>
      </c>
      <c r="G6" s="3">
        <v>3.2000000000000003E-4</v>
      </c>
      <c r="H6" s="3"/>
      <c r="I6" s="3"/>
      <c r="J6" s="3"/>
      <c r="L6" s="7" t="s">
        <v>276</v>
      </c>
      <c r="M6" s="7">
        <f>EXP(D6+D9+D15)</f>
        <v>0.44847604961076515</v>
      </c>
      <c r="N6" s="7">
        <f>M6/SUM(M4:M6)</f>
        <v>0.17903116414538781</v>
      </c>
      <c r="P6" s="7" t="s">
        <v>279</v>
      </c>
      <c r="Q6" s="7">
        <f>EXP(D6+D9+D18)</f>
        <v>0.22577869164227254</v>
      </c>
      <c r="R6" s="7">
        <f>Q6/SUM(Q4:Q6)</f>
        <v>0.10014198172360692</v>
      </c>
    </row>
    <row r="7" spans="1:25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37.810699999999997</v>
      </c>
      <c r="I7" s="3">
        <v>2</v>
      </c>
      <c r="J7" s="5">
        <v>6.2000000000000001E-9</v>
      </c>
    </row>
    <row r="8" spans="1:25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0.46133313572456025</v>
      </c>
      <c r="P8" s="7" t="s">
        <v>274</v>
      </c>
      <c r="Q8" s="7">
        <f>EXP(D4+D10+D16)</f>
        <v>1</v>
      </c>
      <c r="R8" s="7">
        <f>Q8/SUM(Q8:Q10)</f>
        <v>0.50249018987261074</v>
      </c>
    </row>
    <row r="9" spans="1:25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0.85530256111022096</v>
      </c>
      <c r="N9" s="7">
        <f>M9/SUM(M8:M10)</f>
        <v>0.39457941251022555</v>
      </c>
      <c r="P9" s="7" t="s">
        <v>282</v>
      </c>
      <c r="Q9" s="7">
        <f>EXP(D5+D11+D17)</f>
        <v>0.83285143671664419</v>
      </c>
      <c r="R9" s="7">
        <f>Q9/SUM(Q8:Q10)</f>
        <v>0.41849967657142323</v>
      </c>
    </row>
    <row r="10" spans="1:25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0.31232842518219145</v>
      </c>
      <c r="N10" s="7">
        <f>M10/SUM(M8:M10)</f>
        <v>0.14408745176521409</v>
      </c>
      <c r="P10" s="7" t="s">
        <v>281</v>
      </c>
      <c r="Q10" s="7">
        <f>EXP(D6+D12+D18)</f>
        <v>0.15723716631362761</v>
      </c>
      <c r="R10" s="7">
        <f>Q10/SUM(Q8:Q10)</f>
        <v>7.901013355596602E-2</v>
      </c>
    </row>
    <row r="11" spans="1:25" x14ac:dyDescent="0.3">
      <c r="A11" s="1" t="s">
        <v>5</v>
      </c>
      <c r="B11" s="2" t="s">
        <v>1</v>
      </c>
      <c r="C11" s="1" t="s">
        <v>22</v>
      </c>
      <c r="D11" s="3">
        <v>-0.21129999999999999</v>
      </c>
      <c r="E11" s="3">
        <v>3.9199999999999999E-2</v>
      </c>
      <c r="F11" s="3">
        <v>-5.3856000000000002</v>
      </c>
      <c r="G11" s="5">
        <v>7.1999999999999996E-8</v>
      </c>
      <c r="H11" s="3"/>
      <c r="I11" s="3"/>
      <c r="J11" s="3"/>
    </row>
    <row r="12" spans="1:25" x14ac:dyDescent="0.3">
      <c r="A12" s="1" t="s">
        <v>6</v>
      </c>
      <c r="B12" s="2" t="s">
        <v>1</v>
      </c>
      <c r="C12" s="1" t="s">
        <v>22</v>
      </c>
      <c r="D12" s="3">
        <v>-0.36180000000000001</v>
      </c>
      <c r="E12" s="3">
        <v>7.6700000000000004E-2</v>
      </c>
      <c r="F12" s="3">
        <v>-4.7154999999999996</v>
      </c>
      <c r="G12" s="5">
        <v>2.3999999999999999E-6</v>
      </c>
      <c r="H12" s="3"/>
      <c r="I12" s="3"/>
      <c r="J12" s="3"/>
      <c r="L12" s="15" t="s">
        <v>283</v>
      </c>
      <c r="P12" s="15" t="s">
        <v>283</v>
      </c>
      <c r="S12" s="15" t="s">
        <v>283</v>
      </c>
      <c r="U12" s="15" t="s">
        <v>388</v>
      </c>
      <c r="X12" s="15" t="s">
        <v>389</v>
      </c>
    </row>
    <row r="13" spans="1:25" x14ac:dyDescent="0.3">
      <c r="A13" s="1" t="s">
        <v>4</v>
      </c>
      <c r="B13" s="2" t="s">
        <v>1</v>
      </c>
      <c r="C13" s="1" t="s">
        <v>252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68.510599999999997</v>
      </c>
      <c r="I13" s="3">
        <v>2</v>
      </c>
      <c r="J13" s="5">
        <v>1.3E-15</v>
      </c>
      <c r="L13" s="7" t="s">
        <v>284</v>
      </c>
      <c r="M13" s="7">
        <v>0.51334729999999995</v>
      </c>
      <c r="P13" s="7" t="s">
        <v>285</v>
      </c>
      <c r="Q13" s="7">
        <v>0.29480869999999998</v>
      </c>
      <c r="S13" s="7" t="s">
        <v>380</v>
      </c>
      <c r="T13" s="7">
        <v>0.12849060000000001</v>
      </c>
      <c r="U13" s="7" t="s">
        <v>385</v>
      </c>
      <c r="V13" s="7">
        <f>T13/Q13</f>
        <v>0.43584398967873073</v>
      </c>
      <c r="X13" s="7" t="s">
        <v>288</v>
      </c>
      <c r="Y13" s="7">
        <f>N4*V13+N8*V14</f>
        <v>0.43425232047507345</v>
      </c>
    </row>
    <row r="14" spans="1:25" x14ac:dyDescent="0.3">
      <c r="A14" s="1" t="s">
        <v>5</v>
      </c>
      <c r="B14" s="2" t="s">
        <v>1</v>
      </c>
      <c r="C14" s="1" t="s">
        <v>252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P14" s="7" t="s">
        <v>286</v>
      </c>
      <c r="Q14" s="7">
        <v>0.70519129999999997</v>
      </c>
      <c r="S14" s="7" t="s">
        <v>381</v>
      </c>
      <c r="T14" s="7">
        <v>0.1663181</v>
      </c>
      <c r="U14" s="7" t="s">
        <v>384</v>
      </c>
      <c r="V14" s="7">
        <f>T14/Q13</f>
        <v>0.56415601032126939</v>
      </c>
      <c r="X14" s="7" t="s">
        <v>300</v>
      </c>
      <c r="Y14" s="7">
        <f>N5*V13+N9*V14</f>
        <v>0.40643022074175145</v>
      </c>
    </row>
    <row r="15" spans="1:25" x14ac:dyDescent="0.3">
      <c r="A15" s="1" t="s">
        <v>6</v>
      </c>
      <c r="B15" s="2" t="s">
        <v>1</v>
      </c>
      <c r="C15" s="1" t="s">
        <v>252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L15" s="18" t="s">
        <v>404</v>
      </c>
      <c r="S15" s="7" t="s">
        <v>383</v>
      </c>
      <c r="T15" s="7">
        <v>0.3848567</v>
      </c>
      <c r="U15" s="7" t="s">
        <v>386</v>
      </c>
      <c r="V15" s="7">
        <f>T15/Q14</f>
        <v>0.54574794101969215</v>
      </c>
      <c r="X15" s="7" t="s">
        <v>299</v>
      </c>
      <c r="Y15" s="7">
        <f>N6*V13+N10*V14</f>
        <v>0.15931745878317508</v>
      </c>
    </row>
    <row r="16" spans="1:25" x14ac:dyDescent="0.3">
      <c r="A16" s="1" t="s">
        <v>4</v>
      </c>
      <c r="B16" s="2" t="s">
        <v>1</v>
      </c>
      <c r="C16" s="1" t="s">
        <v>253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L16" s="17" t="s">
        <v>288</v>
      </c>
      <c r="M16" s="17">
        <f>N4*M13+N8*M14</f>
        <v>0.42943671471306433</v>
      </c>
      <c r="N16" s="17"/>
      <c r="O16" s="17"/>
      <c r="P16" s="17" t="s">
        <v>289</v>
      </c>
      <c r="Q16" s="17">
        <f>R4*$M$13+R8*$M$14</f>
        <v>0.47222849832753555</v>
      </c>
      <c r="S16" s="7" t="s">
        <v>382</v>
      </c>
      <c r="T16" s="7">
        <v>0.32033460000000002</v>
      </c>
      <c r="U16" s="7" t="s">
        <v>387</v>
      </c>
      <c r="V16" s="7">
        <f>T16/Q14</f>
        <v>0.45425205898030796</v>
      </c>
    </row>
    <row r="17" spans="1:17" x14ac:dyDescent="0.3">
      <c r="A17" s="1" t="s">
        <v>5</v>
      </c>
      <c r="B17" s="2" t="s">
        <v>1</v>
      </c>
      <c r="C17" s="1" t="s">
        <v>253</v>
      </c>
      <c r="D17" s="3">
        <v>-2.6599999999999999E-2</v>
      </c>
      <c r="E17" s="3">
        <v>0.05</v>
      </c>
      <c r="F17" s="3">
        <v>-0.53220000000000001</v>
      </c>
      <c r="G17" s="3">
        <v>0.59</v>
      </c>
      <c r="H17" s="3"/>
      <c r="I17" s="3"/>
      <c r="J17" s="3"/>
      <c r="L17" s="17" t="s">
        <v>300</v>
      </c>
      <c r="M17" s="17">
        <f>N5*M13+N9*M14</f>
        <v>0.40853757311938271</v>
      </c>
      <c r="N17" s="17"/>
      <c r="O17" s="17"/>
      <c r="P17" s="17" t="s">
        <v>292</v>
      </c>
      <c r="Q17" s="17">
        <f>R5*$M$13+R9*$M$14</f>
        <v>0.43791339091563009</v>
      </c>
    </row>
    <row r="18" spans="1:17" x14ac:dyDescent="0.3">
      <c r="A18" s="1" t="s">
        <v>6</v>
      </c>
      <c r="B18" s="2" t="s">
        <v>1</v>
      </c>
      <c r="C18" s="1" t="s">
        <v>253</v>
      </c>
      <c r="D18" s="3">
        <v>-0.68630000000000002</v>
      </c>
      <c r="E18" s="3">
        <v>8.48E-2</v>
      </c>
      <c r="F18" s="3">
        <v>-8.0907999999999998</v>
      </c>
      <c r="G18" s="5">
        <v>5.9000000000000002E-16</v>
      </c>
      <c r="H18" s="3"/>
      <c r="I18" s="3"/>
      <c r="J18" s="3"/>
      <c r="L18" s="17" t="s">
        <v>299</v>
      </c>
      <c r="M18" s="17">
        <f>N6*M13+N10*M14</f>
        <v>0.16202571216755285</v>
      </c>
      <c r="N18" s="17"/>
      <c r="O18" s="17"/>
      <c r="P18" s="17" t="s">
        <v>291</v>
      </c>
      <c r="Q18" s="17">
        <f>R6*$M$13+R10*$M$14</f>
        <v>8.985811075683442E-2</v>
      </c>
    </row>
    <row r="19" spans="1:17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7" x14ac:dyDescent="0.3">
      <c r="A20" s="1" t="s">
        <v>0</v>
      </c>
      <c r="B20" s="2" t="s">
        <v>1</v>
      </c>
      <c r="C20" s="1">
        <v>1</v>
      </c>
      <c r="D20" s="3">
        <v>0</v>
      </c>
      <c r="E20" s="3" t="s">
        <v>46</v>
      </c>
      <c r="F20" s="3" t="s">
        <v>46</v>
      </c>
      <c r="G20" s="3" t="s">
        <v>46</v>
      </c>
      <c r="H20" s="3">
        <v>165.09020000000001</v>
      </c>
      <c r="I20" s="3">
        <v>2</v>
      </c>
      <c r="J20" s="5">
        <v>1.4000000000000001E-36</v>
      </c>
    </row>
    <row r="21" spans="1:17" x14ac:dyDescent="0.3">
      <c r="A21" s="1" t="s">
        <v>2</v>
      </c>
      <c r="B21" s="2" t="s">
        <v>1</v>
      </c>
      <c r="C21" s="1">
        <v>1</v>
      </c>
      <c r="D21" s="3">
        <v>2.4464999999999999</v>
      </c>
      <c r="E21" s="3">
        <v>0.191</v>
      </c>
      <c r="F21" s="3">
        <v>12.811999999999999</v>
      </c>
      <c r="G21" s="5">
        <v>1.4000000000000001E-37</v>
      </c>
      <c r="H21" s="3"/>
      <c r="I21" s="3"/>
      <c r="J21" s="3"/>
    </row>
    <row r="22" spans="1:17" x14ac:dyDescent="0.3">
      <c r="A22" s="1" t="s">
        <v>3</v>
      </c>
      <c r="B22" s="2" t="s">
        <v>1</v>
      </c>
      <c r="C22" s="1">
        <v>1</v>
      </c>
      <c r="D22" s="3">
        <v>-1.1433</v>
      </c>
      <c r="E22" s="3">
        <v>1.3877999999999999</v>
      </c>
      <c r="F22" s="3">
        <v>-0.82379999999999998</v>
      </c>
      <c r="G22" s="3">
        <v>0.41</v>
      </c>
      <c r="H22" s="3"/>
      <c r="I22" s="3"/>
      <c r="J22" s="3"/>
    </row>
    <row r="23" spans="1:17" x14ac:dyDescent="0.3">
      <c r="A23" s="1" t="s">
        <v>0</v>
      </c>
      <c r="B23" s="2" t="s">
        <v>1</v>
      </c>
      <c r="C23" s="1" t="s">
        <v>4</v>
      </c>
      <c r="D23" s="3">
        <v>0</v>
      </c>
      <c r="E23" s="3" t="s">
        <v>46</v>
      </c>
      <c r="F23" s="3" t="s">
        <v>46</v>
      </c>
      <c r="G23" s="3" t="s">
        <v>46</v>
      </c>
      <c r="H23" s="3">
        <v>211.68969999999999</v>
      </c>
      <c r="I23" s="3">
        <v>4</v>
      </c>
      <c r="J23" s="5">
        <v>1.2E-44</v>
      </c>
    </row>
    <row r="24" spans="1:17" x14ac:dyDescent="0.3">
      <c r="A24" s="1" t="s">
        <v>2</v>
      </c>
      <c r="B24" s="2" t="s">
        <v>1</v>
      </c>
      <c r="C24" s="1" t="s">
        <v>4</v>
      </c>
      <c r="D24" s="3">
        <v>0</v>
      </c>
      <c r="E24" s="3" t="s">
        <v>46</v>
      </c>
      <c r="F24" s="3" t="s">
        <v>46</v>
      </c>
      <c r="G24" s="3" t="s">
        <v>46</v>
      </c>
      <c r="H24" s="3"/>
      <c r="I24" s="3"/>
      <c r="J24" s="3"/>
    </row>
    <row r="25" spans="1:17" x14ac:dyDescent="0.3">
      <c r="A25" s="1" t="s">
        <v>3</v>
      </c>
      <c r="B25" s="2" t="s">
        <v>1</v>
      </c>
      <c r="C25" s="1" t="s">
        <v>4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</row>
    <row r="26" spans="1:17" x14ac:dyDescent="0.3">
      <c r="A26" s="1" t="s">
        <v>0</v>
      </c>
      <c r="B26" s="2" t="s">
        <v>1</v>
      </c>
      <c r="C26" s="1" t="s">
        <v>5</v>
      </c>
      <c r="D26" s="3">
        <v>0</v>
      </c>
      <c r="E26" s="3" t="s">
        <v>46</v>
      </c>
      <c r="F26" s="3" t="s">
        <v>46</v>
      </c>
      <c r="G26" s="3" t="s">
        <v>46</v>
      </c>
      <c r="H26" s="3"/>
      <c r="I26" s="3"/>
      <c r="J26" s="3"/>
    </row>
    <row r="27" spans="1:17" x14ac:dyDescent="0.3">
      <c r="A27" s="1" t="s">
        <v>2</v>
      </c>
      <c r="B27" s="2" t="s">
        <v>1</v>
      </c>
      <c r="C27" s="1" t="s">
        <v>5</v>
      </c>
      <c r="D27" s="3">
        <v>-0.49969999999999998</v>
      </c>
      <c r="E27" s="3">
        <v>0.44829999999999998</v>
      </c>
      <c r="F27" s="3">
        <v>-1.1145</v>
      </c>
      <c r="G27" s="3">
        <v>0.27</v>
      </c>
      <c r="H27" s="3"/>
      <c r="I27" s="3"/>
      <c r="J27" s="3"/>
    </row>
    <row r="28" spans="1:17" x14ac:dyDescent="0.3">
      <c r="A28" s="1" t="s">
        <v>3</v>
      </c>
      <c r="B28" s="2" t="s">
        <v>1</v>
      </c>
      <c r="C28" s="1" t="s">
        <v>5</v>
      </c>
      <c r="D28" s="3">
        <v>5.1536999999999997</v>
      </c>
      <c r="E28" s="3">
        <v>1.4528000000000001</v>
      </c>
      <c r="F28" s="3">
        <v>3.5474999999999999</v>
      </c>
      <c r="G28" s="3">
        <v>3.8999999999999999E-4</v>
      </c>
      <c r="H28" s="3"/>
      <c r="I28" s="3"/>
      <c r="J28" s="3"/>
    </row>
    <row r="29" spans="1:17" x14ac:dyDescent="0.3">
      <c r="A29" s="1" t="s">
        <v>0</v>
      </c>
      <c r="B29" s="2" t="s">
        <v>1</v>
      </c>
      <c r="C29" s="1" t="s">
        <v>6</v>
      </c>
      <c r="D29" s="3">
        <v>0</v>
      </c>
      <c r="E29" s="3" t="s">
        <v>46</v>
      </c>
      <c r="F29" s="3" t="s">
        <v>46</v>
      </c>
      <c r="G29" s="3" t="s">
        <v>46</v>
      </c>
      <c r="H29" s="3"/>
      <c r="I29" s="3"/>
      <c r="J29" s="3"/>
    </row>
    <row r="30" spans="1:17" x14ac:dyDescent="0.3">
      <c r="A30" s="1" t="s">
        <v>2</v>
      </c>
      <c r="B30" s="2" t="s">
        <v>1</v>
      </c>
      <c r="C30" s="1" t="s">
        <v>6</v>
      </c>
      <c r="D30" s="3">
        <v>-3.3170999999999999</v>
      </c>
      <c r="E30" s="3">
        <v>0.37340000000000001</v>
      </c>
      <c r="F30" s="3">
        <v>-8.8840000000000003</v>
      </c>
      <c r="G30" s="5">
        <v>6.5000000000000001E-19</v>
      </c>
      <c r="H30" s="3"/>
      <c r="I30" s="3"/>
      <c r="J30" s="3"/>
    </row>
    <row r="31" spans="1:17" x14ac:dyDescent="0.3">
      <c r="A31" s="1" t="s">
        <v>3</v>
      </c>
      <c r="B31" s="2" t="s">
        <v>1</v>
      </c>
      <c r="C31" s="1" t="s">
        <v>6</v>
      </c>
      <c r="D31" s="3">
        <v>-0.82050000000000001</v>
      </c>
      <c r="E31" s="3">
        <v>1.4523999999999999</v>
      </c>
      <c r="F31" s="3">
        <v>-0.56489999999999996</v>
      </c>
      <c r="G31" s="3">
        <v>0.56999999999999995</v>
      </c>
      <c r="H31" s="3"/>
      <c r="I31" s="3"/>
      <c r="J31" s="3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">
      <c r="A33" s="1" t="s">
        <v>41</v>
      </c>
      <c r="B33" s="2" t="s">
        <v>1</v>
      </c>
      <c r="C33" s="1">
        <v>1</v>
      </c>
      <c r="D33" s="3">
        <v>0</v>
      </c>
      <c r="E33" s="3" t="s">
        <v>46</v>
      </c>
      <c r="F33" s="3" t="s">
        <v>46</v>
      </c>
      <c r="G33" s="3" t="s">
        <v>46</v>
      </c>
      <c r="H33" s="3">
        <v>164.6867</v>
      </c>
      <c r="I33" s="3">
        <v>2</v>
      </c>
      <c r="J33" s="5">
        <v>1.7000000000000001E-36</v>
      </c>
    </row>
    <row r="34" spans="1:10" x14ac:dyDescent="0.3">
      <c r="A34" s="1" t="s">
        <v>42</v>
      </c>
      <c r="B34" s="2" t="s">
        <v>1</v>
      </c>
      <c r="C34" s="1">
        <v>1</v>
      </c>
      <c r="D34" s="3">
        <v>1.3704000000000001</v>
      </c>
      <c r="E34" s="3">
        <v>0.112</v>
      </c>
      <c r="F34" s="3">
        <v>12.2392</v>
      </c>
      <c r="G34" s="5">
        <v>1.9000000000000001E-34</v>
      </c>
      <c r="H34" s="3"/>
      <c r="I34" s="3"/>
      <c r="J34" s="3"/>
    </row>
    <row r="35" spans="1:10" x14ac:dyDescent="0.3">
      <c r="A35" s="1" t="s">
        <v>43</v>
      </c>
      <c r="B35" s="2" t="s">
        <v>1</v>
      </c>
      <c r="C35" s="1">
        <v>1</v>
      </c>
      <c r="D35" s="3">
        <v>-1.1633</v>
      </c>
      <c r="E35" s="3">
        <v>0.7954</v>
      </c>
      <c r="F35" s="3">
        <v>-1.4625999999999999</v>
      </c>
      <c r="G35" s="3">
        <v>0.14000000000000001</v>
      </c>
      <c r="H35" s="3"/>
      <c r="I35" s="3"/>
      <c r="J35" s="3"/>
    </row>
    <row r="36" spans="1:10" x14ac:dyDescent="0.3">
      <c r="A36" s="1" t="s">
        <v>41</v>
      </c>
      <c r="B36" s="2" t="s">
        <v>1</v>
      </c>
      <c r="C36" s="1" t="s">
        <v>4</v>
      </c>
      <c r="D36" s="3">
        <v>0</v>
      </c>
      <c r="E36" s="3" t="s">
        <v>46</v>
      </c>
      <c r="F36" s="3" t="s">
        <v>46</v>
      </c>
      <c r="G36" s="3" t="s">
        <v>46</v>
      </c>
      <c r="H36" s="3">
        <v>110.74079999999999</v>
      </c>
      <c r="I36" s="3">
        <v>4</v>
      </c>
      <c r="J36" s="5">
        <v>5.1000000000000001E-23</v>
      </c>
    </row>
    <row r="37" spans="1:10" x14ac:dyDescent="0.3">
      <c r="A37" s="1" t="s">
        <v>42</v>
      </c>
      <c r="B37" s="2" t="s">
        <v>1</v>
      </c>
      <c r="C37" s="1" t="s">
        <v>4</v>
      </c>
      <c r="D37" s="3">
        <v>0</v>
      </c>
      <c r="E37" s="3" t="s">
        <v>46</v>
      </c>
      <c r="F37" s="3" t="s">
        <v>46</v>
      </c>
      <c r="G37" s="3" t="s">
        <v>46</v>
      </c>
      <c r="H37" s="3"/>
      <c r="I37" s="3"/>
      <c r="J37" s="3"/>
    </row>
    <row r="38" spans="1:10" x14ac:dyDescent="0.3">
      <c r="A38" s="1" t="s">
        <v>43</v>
      </c>
      <c r="B38" s="2" t="s">
        <v>1</v>
      </c>
      <c r="C38" s="1" t="s">
        <v>4</v>
      </c>
      <c r="D38" s="3">
        <v>0</v>
      </c>
      <c r="E38" s="3" t="s">
        <v>46</v>
      </c>
      <c r="F38" s="3" t="s">
        <v>46</v>
      </c>
      <c r="G38" s="3" t="s">
        <v>46</v>
      </c>
      <c r="H38" s="3"/>
      <c r="I38" s="3"/>
      <c r="J38" s="3"/>
    </row>
    <row r="39" spans="1:10" x14ac:dyDescent="0.3">
      <c r="A39" s="1" t="s">
        <v>41</v>
      </c>
      <c r="B39" s="2" t="s">
        <v>1</v>
      </c>
      <c r="C39" s="1" t="s">
        <v>5</v>
      </c>
      <c r="D39" s="3">
        <v>0</v>
      </c>
      <c r="E39" s="3" t="s">
        <v>46</v>
      </c>
      <c r="F39" s="3" t="s">
        <v>46</v>
      </c>
      <c r="G39" s="3" t="s">
        <v>46</v>
      </c>
      <c r="H39" s="3"/>
      <c r="I39" s="3"/>
      <c r="J39" s="3"/>
    </row>
    <row r="40" spans="1:10" x14ac:dyDescent="0.3">
      <c r="A40" s="1" t="s">
        <v>42</v>
      </c>
      <c r="B40" s="2" t="s">
        <v>1</v>
      </c>
      <c r="C40" s="1" t="s">
        <v>5</v>
      </c>
      <c r="D40" s="3">
        <v>1.5869</v>
      </c>
      <c r="E40" s="3">
        <v>2.1741999999999999</v>
      </c>
      <c r="F40" s="3">
        <v>0.72989999999999999</v>
      </c>
      <c r="G40" s="3">
        <v>0.47</v>
      </c>
      <c r="H40" s="3"/>
      <c r="I40" s="3"/>
      <c r="J40" s="3"/>
    </row>
    <row r="41" spans="1:10" x14ac:dyDescent="0.3">
      <c r="A41" s="1" t="s">
        <v>43</v>
      </c>
      <c r="B41" s="2" t="s">
        <v>1</v>
      </c>
      <c r="C41" s="1" t="s">
        <v>5</v>
      </c>
      <c r="D41" s="3">
        <v>6.5368000000000004</v>
      </c>
      <c r="E41" s="3">
        <v>2.5728</v>
      </c>
      <c r="F41" s="3">
        <v>2.5407000000000002</v>
      </c>
      <c r="G41" s="3">
        <v>1.0999999999999999E-2</v>
      </c>
      <c r="H41" s="3"/>
      <c r="I41" s="3"/>
      <c r="J41" s="3"/>
    </row>
    <row r="42" spans="1:10" x14ac:dyDescent="0.3">
      <c r="A42" s="1" t="s">
        <v>41</v>
      </c>
      <c r="B42" s="2" t="s">
        <v>1</v>
      </c>
      <c r="C42" s="1" t="s">
        <v>6</v>
      </c>
      <c r="D42" s="3">
        <v>0</v>
      </c>
      <c r="E42" s="3" t="s">
        <v>46</v>
      </c>
      <c r="F42" s="3" t="s">
        <v>46</v>
      </c>
      <c r="G42" s="3" t="s">
        <v>46</v>
      </c>
      <c r="H42" s="3"/>
      <c r="I42" s="3"/>
      <c r="J42" s="3"/>
    </row>
    <row r="43" spans="1:10" x14ac:dyDescent="0.3">
      <c r="A43" s="1" t="s">
        <v>42</v>
      </c>
      <c r="B43" s="2" t="s">
        <v>1</v>
      </c>
      <c r="C43" s="1" t="s">
        <v>6</v>
      </c>
      <c r="D43" s="3">
        <v>-2.8027000000000002</v>
      </c>
      <c r="E43" s="3">
        <v>0.35489999999999999</v>
      </c>
      <c r="F43" s="3">
        <v>-7.8979999999999997</v>
      </c>
      <c r="G43" s="5">
        <v>2.8000000000000001E-15</v>
      </c>
      <c r="H43" s="3"/>
      <c r="I43" s="3"/>
      <c r="J43" s="3"/>
    </row>
    <row r="44" spans="1:10" x14ac:dyDescent="0.3">
      <c r="A44" s="1" t="s">
        <v>43</v>
      </c>
      <c r="B44" s="2" t="s">
        <v>1</v>
      </c>
      <c r="C44" s="1" t="s">
        <v>6</v>
      </c>
      <c r="D44" s="3">
        <v>-2.4906999999999999</v>
      </c>
      <c r="E44" s="3">
        <v>1.5577000000000001</v>
      </c>
      <c r="F44" s="3">
        <v>-1.599</v>
      </c>
      <c r="G44" s="3">
        <v>0.11</v>
      </c>
      <c r="H44" s="3"/>
      <c r="I44" s="3"/>
      <c r="J44" s="3"/>
    </row>
    <row r="46" spans="1:10" x14ac:dyDescent="0.3">
      <c r="A46" s="16" t="s">
        <v>395</v>
      </c>
    </row>
    <row r="47" spans="1:10" x14ac:dyDescent="0.3">
      <c r="A47" s="1"/>
      <c r="B47" s="4" t="s">
        <v>70</v>
      </c>
      <c r="C47" s="1"/>
      <c r="D47" s="1"/>
      <c r="E47" s="1"/>
      <c r="F47" s="1"/>
      <c r="G47" s="1"/>
      <c r="H47" s="1"/>
      <c r="I47" s="1"/>
    </row>
    <row r="48" spans="1:10" x14ac:dyDescent="0.3">
      <c r="A48" s="1"/>
      <c r="B48" s="4">
        <v>1</v>
      </c>
      <c r="C48" s="4" t="s">
        <v>44</v>
      </c>
      <c r="D48" s="4">
        <v>2</v>
      </c>
      <c r="E48" s="4" t="s">
        <v>44</v>
      </c>
      <c r="F48" s="4">
        <v>3</v>
      </c>
      <c r="G48" s="4" t="s">
        <v>44</v>
      </c>
      <c r="H48" s="4" t="s">
        <v>71</v>
      </c>
      <c r="I48" s="4" t="s">
        <v>44</v>
      </c>
    </row>
    <row r="49" spans="1:9" x14ac:dyDescent="0.3">
      <c r="A49" s="4" t="s">
        <v>72</v>
      </c>
      <c r="B49" s="3">
        <v>0.4597</v>
      </c>
      <c r="C49" s="3">
        <v>3.6200000000000003E-2</v>
      </c>
      <c r="D49" s="3">
        <v>0.42949999999999999</v>
      </c>
      <c r="E49" s="3">
        <v>3.0499999999999999E-2</v>
      </c>
      <c r="F49" s="3">
        <v>0.1108</v>
      </c>
      <c r="G49" s="3">
        <v>1.95E-2</v>
      </c>
      <c r="H49" s="3"/>
      <c r="I49" s="3"/>
    </row>
    <row r="50" spans="1:9" x14ac:dyDescent="0.3">
      <c r="A50" s="1" t="s">
        <v>73</v>
      </c>
      <c r="B50" s="54"/>
      <c r="C50" s="54"/>
      <c r="D50" s="54"/>
      <c r="E50" s="54"/>
      <c r="F50" s="54"/>
      <c r="G50" s="54"/>
      <c r="H50" s="54"/>
      <c r="I50" s="54"/>
    </row>
    <row r="51" spans="1:9" x14ac:dyDescent="0.3">
      <c r="A51" s="4" t="s">
        <v>74</v>
      </c>
      <c r="B51" s="3">
        <v>7.7700000000000005E-2</v>
      </c>
      <c r="C51" s="3">
        <v>1.3599999999999999E-2</v>
      </c>
      <c r="D51" s="3">
        <v>1.5800000000000002E-2</v>
      </c>
      <c r="E51" s="3">
        <v>6.4999999999999997E-3</v>
      </c>
      <c r="F51" s="3">
        <v>0.64139999999999997</v>
      </c>
      <c r="G51" s="3">
        <v>7.0400000000000004E-2</v>
      </c>
      <c r="H51" s="3">
        <v>0.11360000000000001</v>
      </c>
      <c r="I51" s="3">
        <v>2.5000000000000001E-3</v>
      </c>
    </row>
    <row r="52" spans="1:9" x14ac:dyDescent="0.3">
      <c r="A52" s="4" t="s">
        <v>75</v>
      </c>
      <c r="B52" s="3">
        <v>0.89749999999999996</v>
      </c>
      <c r="C52" s="3">
        <v>3.5299999999999998E-2</v>
      </c>
      <c r="D52" s="3">
        <v>0.1109</v>
      </c>
      <c r="E52" s="3">
        <v>4.3400000000000001E-2</v>
      </c>
      <c r="F52" s="3">
        <v>0.26860000000000001</v>
      </c>
      <c r="G52" s="3">
        <v>7.2499999999999995E-2</v>
      </c>
      <c r="H52" s="3">
        <v>0.49</v>
      </c>
      <c r="I52" s="3">
        <v>3.8999999999999998E-3</v>
      </c>
    </row>
    <row r="53" spans="1:9" x14ac:dyDescent="0.3">
      <c r="A53" s="4" t="s">
        <v>76</v>
      </c>
      <c r="B53" s="3">
        <v>2.4799999999999999E-2</v>
      </c>
      <c r="C53" s="3">
        <v>3.3700000000000001E-2</v>
      </c>
      <c r="D53" s="3">
        <v>0.87329999999999997</v>
      </c>
      <c r="E53" s="3">
        <v>4.7399999999999998E-2</v>
      </c>
      <c r="F53" s="3">
        <v>0.09</v>
      </c>
      <c r="G53" s="3">
        <v>2.8899999999999999E-2</v>
      </c>
      <c r="H53" s="3">
        <v>0.39639999999999997</v>
      </c>
      <c r="I53" s="3">
        <v>3.8E-3</v>
      </c>
    </row>
    <row r="54" spans="1:9" x14ac:dyDescent="0.3">
      <c r="A54" s="1" t="s">
        <v>77</v>
      </c>
      <c r="B54" s="54"/>
      <c r="C54" s="54"/>
      <c r="D54" s="54"/>
      <c r="E54" s="54"/>
      <c r="F54" s="54"/>
      <c r="G54" s="54"/>
      <c r="H54" s="54"/>
      <c r="I54" s="54"/>
    </row>
    <row r="55" spans="1:9" x14ac:dyDescent="0.3">
      <c r="A55" s="4" t="s">
        <v>74</v>
      </c>
      <c r="B55" s="3">
        <v>0.1905</v>
      </c>
      <c r="C55" s="3">
        <v>1.9800000000000002E-2</v>
      </c>
      <c r="D55" s="3">
        <v>4.1999999999999997E-3</v>
      </c>
      <c r="E55" s="3">
        <v>1.0200000000000001E-2</v>
      </c>
      <c r="F55" s="3">
        <v>0.79069999999999996</v>
      </c>
      <c r="G55" s="3">
        <v>5.9299999999999999E-2</v>
      </c>
      <c r="H55" s="3">
        <v>0.17699999999999999</v>
      </c>
      <c r="I55" s="3">
        <v>3.0000000000000001E-3</v>
      </c>
    </row>
    <row r="56" spans="1:9" x14ac:dyDescent="0.3">
      <c r="A56" s="4" t="s">
        <v>75</v>
      </c>
      <c r="B56" s="3">
        <v>0.75</v>
      </c>
      <c r="C56" s="3">
        <v>3.7699999999999997E-2</v>
      </c>
      <c r="D56" s="3">
        <v>8.1600000000000006E-2</v>
      </c>
      <c r="E56" s="3">
        <v>2.8500000000000001E-2</v>
      </c>
      <c r="F56" s="3">
        <v>0.1888</v>
      </c>
      <c r="G56" s="3">
        <v>5.6000000000000001E-2</v>
      </c>
      <c r="H56" s="3">
        <v>0.4007</v>
      </c>
      <c r="I56" s="3">
        <v>3.8E-3</v>
      </c>
    </row>
    <row r="57" spans="1:9" x14ac:dyDescent="0.3">
      <c r="A57" s="4" t="s">
        <v>76</v>
      </c>
      <c r="B57" s="3">
        <v>5.9499999999999997E-2</v>
      </c>
      <c r="C57" s="3">
        <v>4.3799999999999999E-2</v>
      </c>
      <c r="D57" s="3">
        <v>0.91420000000000001</v>
      </c>
      <c r="E57" s="3">
        <v>3.6700000000000003E-2</v>
      </c>
      <c r="F57" s="3">
        <v>2.0500000000000001E-2</v>
      </c>
      <c r="G57" s="3">
        <v>2.7699999999999999E-2</v>
      </c>
      <c r="H57" s="3">
        <v>0.42230000000000001</v>
      </c>
      <c r="I57" s="3">
        <v>3.8999999999999998E-3</v>
      </c>
    </row>
    <row r="59" spans="1:9" x14ac:dyDescent="0.3">
      <c r="A59" s="16" t="s">
        <v>396</v>
      </c>
    </row>
    <row r="60" spans="1:9" x14ac:dyDescent="0.3">
      <c r="A60" s="3"/>
      <c r="B60" s="14" t="s">
        <v>70</v>
      </c>
      <c r="C60" s="3"/>
      <c r="D60" s="3"/>
    </row>
    <row r="61" spans="1:9" x14ac:dyDescent="0.3">
      <c r="A61" s="3"/>
      <c r="B61" s="4">
        <v>1</v>
      </c>
      <c r="C61" s="4">
        <v>2</v>
      </c>
      <c r="D61" s="4">
        <v>3</v>
      </c>
    </row>
    <row r="62" spans="1:9" x14ac:dyDescent="0.3">
      <c r="A62" s="4" t="s">
        <v>71</v>
      </c>
      <c r="B62" s="3">
        <v>0.4597</v>
      </c>
      <c r="C62" s="3">
        <v>0.42949999999999999</v>
      </c>
      <c r="D62" s="3">
        <v>0.1108</v>
      </c>
    </row>
    <row r="63" spans="1:9" x14ac:dyDescent="0.3">
      <c r="A63" s="14" t="s">
        <v>390</v>
      </c>
      <c r="B63" s="3"/>
      <c r="C63" s="3"/>
      <c r="D63" s="3"/>
    </row>
    <row r="64" spans="1:9" x14ac:dyDescent="0.3">
      <c r="A64" s="14" t="s">
        <v>73</v>
      </c>
      <c r="B64" s="3"/>
      <c r="C64" s="3"/>
      <c r="D64" s="3"/>
    </row>
    <row r="65" spans="1:4" x14ac:dyDescent="0.3">
      <c r="A65" s="4">
        <v>1</v>
      </c>
      <c r="B65" s="3">
        <v>0.3145</v>
      </c>
      <c r="C65" s="3">
        <v>5.9799999999999999E-2</v>
      </c>
      <c r="D65" s="3">
        <v>0.62570000000000003</v>
      </c>
    </row>
    <row r="66" spans="1:4" x14ac:dyDescent="0.3">
      <c r="A66" s="4">
        <v>2</v>
      </c>
      <c r="B66" s="3">
        <v>0.84209999999999996</v>
      </c>
      <c r="C66" s="3">
        <v>9.7199999999999995E-2</v>
      </c>
      <c r="D66" s="3">
        <v>6.0699999999999997E-2</v>
      </c>
    </row>
    <row r="67" spans="1:4" x14ac:dyDescent="0.3">
      <c r="A67" s="4">
        <v>3</v>
      </c>
      <c r="B67" s="3">
        <v>2.87E-2</v>
      </c>
      <c r="C67" s="3">
        <v>0.94620000000000004</v>
      </c>
      <c r="D67" s="3">
        <v>2.5100000000000001E-2</v>
      </c>
    </row>
    <row r="68" spans="1:4" x14ac:dyDescent="0.3">
      <c r="A68" s="14" t="s">
        <v>77</v>
      </c>
      <c r="B68" s="3"/>
      <c r="C68" s="3"/>
      <c r="D68" s="3"/>
    </row>
    <row r="69" spans="1:4" x14ac:dyDescent="0.3">
      <c r="A69" s="4">
        <v>1</v>
      </c>
      <c r="B69" s="3">
        <v>0.49469999999999997</v>
      </c>
      <c r="C69" s="3">
        <v>1.03E-2</v>
      </c>
      <c r="D69" s="3">
        <v>0.495</v>
      </c>
    </row>
    <row r="70" spans="1:4" x14ac:dyDescent="0.3">
      <c r="A70" s="4">
        <v>2</v>
      </c>
      <c r="B70" s="3">
        <v>0.86040000000000005</v>
      </c>
      <c r="C70" s="3">
        <v>8.7400000000000005E-2</v>
      </c>
      <c r="D70" s="3">
        <v>5.2200000000000003E-2</v>
      </c>
    </row>
    <row r="71" spans="1:4" x14ac:dyDescent="0.3">
      <c r="A71" s="4">
        <v>3</v>
      </c>
      <c r="B71" s="3">
        <v>6.4799999999999996E-2</v>
      </c>
      <c r="C71" s="3">
        <v>0.92989999999999995</v>
      </c>
      <c r="D71" s="3">
        <v>5.4000000000000003E-3</v>
      </c>
    </row>
    <row r="72" spans="1:4" x14ac:dyDescent="0.3">
      <c r="A72" s="14" t="s">
        <v>391</v>
      </c>
      <c r="B72" s="3"/>
      <c r="C72" s="3"/>
      <c r="D72" s="3"/>
    </row>
    <row r="73" spans="1:4" x14ac:dyDescent="0.3">
      <c r="A73" s="14" t="s">
        <v>392</v>
      </c>
      <c r="B73" s="3"/>
      <c r="C73" s="3"/>
      <c r="D73" s="3"/>
    </row>
    <row r="74" spans="1:4" x14ac:dyDescent="0.3">
      <c r="A74" s="4">
        <v>1</v>
      </c>
      <c r="B74" s="3">
        <v>0.4325</v>
      </c>
      <c r="C74" s="3">
        <v>0.44769999999999999</v>
      </c>
      <c r="D74" s="3">
        <v>0.11990000000000001</v>
      </c>
    </row>
    <row r="75" spans="1:4" x14ac:dyDescent="0.3">
      <c r="A75" s="4">
        <v>2</v>
      </c>
      <c r="B75" s="3">
        <v>0.4884</v>
      </c>
      <c r="C75" s="3">
        <v>0.4103</v>
      </c>
      <c r="D75" s="3">
        <v>0.1012</v>
      </c>
    </row>
    <row r="76" spans="1:4" x14ac:dyDescent="0.3">
      <c r="A76" s="14" t="s">
        <v>393</v>
      </c>
      <c r="B76" s="3"/>
      <c r="C76" s="3"/>
      <c r="D76" s="3"/>
    </row>
    <row r="77" spans="1:4" x14ac:dyDescent="0.3">
      <c r="A77" s="4">
        <v>1</v>
      </c>
      <c r="B77" s="3">
        <v>0.43430000000000002</v>
      </c>
      <c r="C77" s="3">
        <v>0.40639999999999998</v>
      </c>
      <c r="D77" s="3">
        <v>0.1593</v>
      </c>
    </row>
    <row r="78" spans="1:4" x14ac:dyDescent="0.3">
      <c r="A78" s="4">
        <v>2</v>
      </c>
      <c r="B78" s="3">
        <v>0.4703</v>
      </c>
      <c r="C78" s="3">
        <v>0.43909999999999999</v>
      </c>
      <c r="D78" s="3">
        <v>9.0499999999999997E-2</v>
      </c>
    </row>
  </sheetData>
  <mergeCells count="4">
    <mergeCell ref="A3:C3"/>
    <mergeCell ref="B50:I50"/>
    <mergeCell ref="B54:I54"/>
    <mergeCell ref="A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tabSelected="1" topLeftCell="A60" zoomScale="50" zoomScaleNormal="50" workbookViewId="0">
      <selection activeCell="Q97" sqref="Q97"/>
    </sheetView>
  </sheetViews>
  <sheetFormatPr defaultRowHeight="14.4" x14ac:dyDescent="0.3"/>
  <cols>
    <col min="1" max="30" width="8.88671875" style="7" customWidth="1"/>
    <col min="31" max="31" width="8.88671875" style="50" customWidth="1"/>
    <col min="32" max="41" width="8.88671875" style="7" customWidth="1"/>
    <col min="42" max="42" width="8.88671875" style="7"/>
    <col min="43" max="46" width="8.88671875" style="7" customWidth="1"/>
    <col min="47" max="16384" width="8.88671875" style="7"/>
  </cols>
  <sheetData>
    <row r="1" spans="1:26" x14ac:dyDescent="0.3">
      <c r="A1" s="16" t="s">
        <v>437</v>
      </c>
    </row>
    <row r="2" spans="1:26" ht="14.4" customHeight="1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6"/>
    </row>
    <row r="3" spans="1:26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  <c r="K3" s="3"/>
    </row>
    <row r="4" spans="1:26" x14ac:dyDescent="0.3">
      <c r="A4" s="14" t="s">
        <v>4</v>
      </c>
      <c r="B4" s="13" t="s">
        <v>1</v>
      </c>
      <c r="C4" s="14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5.4896000000000003</v>
      </c>
      <c r="I4" s="3">
        <v>2</v>
      </c>
      <c r="J4" s="3">
        <v>6.4000000000000001E-2</v>
      </c>
      <c r="K4" s="8"/>
      <c r="L4" s="7" t="s">
        <v>271</v>
      </c>
      <c r="M4" s="7">
        <f>EXP(D4+D7+D13)</f>
        <v>1</v>
      </c>
      <c r="N4" s="7">
        <f>M4/SUM(M4:M6)</f>
        <v>0.65983299966514009</v>
      </c>
      <c r="P4" s="7" t="s">
        <v>273</v>
      </c>
      <c r="Q4" s="7">
        <f>EXP(D4+D7+D16)</f>
        <v>1</v>
      </c>
      <c r="R4" s="7">
        <f>Q4/SUM(Q4:Q6)</f>
        <v>0.48457545845193833</v>
      </c>
      <c r="T4" s="7" t="s">
        <v>301</v>
      </c>
      <c r="U4" s="7">
        <f>EXP(D4+D7+D19)</f>
        <v>1</v>
      </c>
      <c r="V4" s="7">
        <f>U4/SUM(U4:U6)</f>
        <v>4.7348885682185315E-2</v>
      </c>
      <c r="X4" s="7" t="s">
        <v>332</v>
      </c>
      <c r="Y4" s="7">
        <f>EXP(D4+D7+D22)</f>
        <v>1</v>
      </c>
      <c r="Z4" s="7">
        <f>Y4/SUM(Y4:Y6)</f>
        <v>0.61648415146103241</v>
      </c>
    </row>
    <row r="5" spans="1:26" x14ac:dyDescent="0.3">
      <c r="A5" s="14" t="s">
        <v>5</v>
      </c>
      <c r="B5" s="13" t="s">
        <v>1</v>
      </c>
      <c r="C5" s="14">
        <v>1</v>
      </c>
      <c r="D5" s="3">
        <v>-1.0415000000000001</v>
      </c>
      <c r="E5" s="3">
        <v>0.72009999999999996</v>
      </c>
      <c r="F5" s="3">
        <v>-1.4463999999999999</v>
      </c>
      <c r="G5" s="3">
        <v>0.15</v>
      </c>
      <c r="H5" s="3"/>
      <c r="I5" s="3"/>
      <c r="J5" s="3"/>
      <c r="K5" s="3"/>
      <c r="L5" s="7" t="s">
        <v>275</v>
      </c>
      <c r="M5" s="7">
        <f>EXP(D5+D8+D14)</f>
        <v>0.35292489737361543</v>
      </c>
      <c r="N5" s="7">
        <f>M5/SUM(M4:M6)</f>
        <v>0.23287149369054441</v>
      </c>
      <c r="P5" s="7" t="s">
        <v>280</v>
      </c>
      <c r="Q5" s="7">
        <f>EXP(D5+D8+D17)</f>
        <v>0.22319710923833572</v>
      </c>
      <c r="R5" s="7">
        <f>Q5/SUM(Q4:Q6)</f>
        <v>0.10815584153431389</v>
      </c>
      <c r="T5" s="7" t="s">
        <v>302</v>
      </c>
      <c r="U5" s="7">
        <f>EXP(D5+D8+D20)</f>
        <v>2.0254664100739608</v>
      </c>
      <c r="V5" s="7">
        <f>U5/SUM(U4:U6)</f>
        <v>9.5903577503698254E-2</v>
      </c>
      <c r="X5" s="7" t="s">
        <v>331</v>
      </c>
      <c r="Y5" s="7">
        <f>EXP(D5+D8+D23)</f>
        <v>0.60598502769013229</v>
      </c>
      <c r="Z5" s="7">
        <f>Y5/SUM(Y4:Y6)</f>
        <v>0.37358016559364143</v>
      </c>
    </row>
    <row r="6" spans="1:26" x14ac:dyDescent="0.3">
      <c r="A6" s="14" t="s">
        <v>6</v>
      </c>
      <c r="B6" s="13" t="s">
        <v>1</v>
      </c>
      <c r="C6" s="14">
        <v>1</v>
      </c>
      <c r="D6" s="3">
        <v>-1.8164</v>
      </c>
      <c r="E6" s="3">
        <v>0.90039999999999998</v>
      </c>
      <c r="F6" s="3">
        <v>-2.0173999999999999</v>
      </c>
      <c r="G6" s="3">
        <v>4.3999999999999997E-2</v>
      </c>
      <c r="H6" s="3"/>
      <c r="I6" s="3"/>
      <c r="J6" s="3"/>
      <c r="K6" s="3"/>
      <c r="L6" s="7" t="s">
        <v>276</v>
      </c>
      <c r="M6" s="7">
        <f>EXP(D6+D9+D15)</f>
        <v>0.16261009482515576</v>
      </c>
      <c r="N6" s="7">
        <f>M6/SUM(M4:M6)</f>
        <v>0.10729550664431541</v>
      </c>
      <c r="P6" s="7" t="s">
        <v>279</v>
      </c>
      <c r="Q6" s="7">
        <f>EXP(D6+D9+D18)</f>
        <v>0.84046497384502161</v>
      </c>
      <c r="R6" s="7">
        <f>Q6/SUM(Q4:Q6)</f>
        <v>0.40726870001374771</v>
      </c>
      <c r="T6" s="7" t="s">
        <v>303</v>
      </c>
      <c r="U6" s="7">
        <f>EXP(D6+D9+D21)</f>
        <v>18.094354797803863</v>
      </c>
      <c r="V6" s="7">
        <f>U6/SUM(U4:U6)</f>
        <v>0.85674753681411642</v>
      </c>
      <c r="X6" s="7" t="s">
        <v>330</v>
      </c>
      <c r="Y6" s="7">
        <f>EXP(D6+D9+D24)</f>
        <v>1.6116688355700626E-2</v>
      </c>
      <c r="Z6" s="7">
        <f>Y6/SUM(Y4:Y6)</f>
        <v>9.9356829453260027E-3</v>
      </c>
    </row>
    <row r="7" spans="1:26" x14ac:dyDescent="0.3">
      <c r="A7" s="14" t="s">
        <v>4</v>
      </c>
      <c r="B7" s="13" t="s">
        <v>1</v>
      </c>
      <c r="C7" s="14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6.2919</v>
      </c>
      <c r="I7" s="3">
        <v>2</v>
      </c>
      <c r="J7" s="3">
        <v>4.2999999999999997E-2</v>
      </c>
      <c r="K7" s="3"/>
    </row>
    <row r="8" spans="1:26" x14ac:dyDescent="0.3">
      <c r="A8" s="14" t="s">
        <v>5</v>
      </c>
      <c r="B8" s="13" t="s">
        <v>1</v>
      </c>
      <c r="C8" s="14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K8" s="3"/>
      <c r="L8" s="7" t="s">
        <v>272</v>
      </c>
      <c r="M8" s="7">
        <f>EXP(D4+D10+D13)</f>
        <v>1</v>
      </c>
      <c r="N8" s="7">
        <f>M8/SUM(M8:M10)</f>
        <v>0.61807213804127825</v>
      </c>
      <c r="P8" s="7" t="s">
        <v>274</v>
      </c>
      <c r="Q8" s="7">
        <f>EXP(D4+D10+D16)</f>
        <v>1</v>
      </c>
      <c r="R8" s="7">
        <f>Q8/SUM(Q8:Q10)</f>
        <v>0.37409331111911576</v>
      </c>
      <c r="T8" s="7" t="s">
        <v>304</v>
      </c>
      <c r="U8" s="7">
        <f>EXP(D4+D10+D19)</f>
        <v>1</v>
      </c>
      <c r="V8" s="7">
        <f>U8/SUM(U8:U10)</f>
        <v>2.9086415699717368E-2</v>
      </c>
      <c r="X8" s="7" t="s">
        <v>329</v>
      </c>
      <c r="Y8" s="7">
        <f>EXP(D4+D10+D22)</f>
        <v>1</v>
      </c>
      <c r="Z8" s="7">
        <f>Y8/SUM(Y8:Y10)</f>
        <v>0.62358034990694122</v>
      </c>
    </row>
    <row r="9" spans="1:26" x14ac:dyDescent="0.3">
      <c r="A9" s="14" t="s">
        <v>6</v>
      </c>
      <c r="B9" s="13" t="s">
        <v>1</v>
      </c>
      <c r="C9" s="14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K9" s="3"/>
      <c r="L9" s="7" t="s">
        <v>278</v>
      </c>
      <c r="M9" s="7">
        <f>EXP(D5+D11+D14)</f>
        <v>0.33524287829966604</v>
      </c>
      <c r="N9" s="7">
        <f>M9/SUM(M8:M10)</f>
        <v>0.20720428255378662</v>
      </c>
      <c r="P9" s="7" t="s">
        <v>282</v>
      </c>
      <c r="Q9" s="7">
        <f>EXP(D5+D11+D17)</f>
        <v>0.21201462941848703</v>
      </c>
      <c r="R9" s="7">
        <f>Q9/SUM(Q8:Q10)</f>
        <v>7.9313254724854107E-2</v>
      </c>
      <c r="T9" s="7" t="s">
        <v>305</v>
      </c>
      <c r="U9" s="7">
        <f>EXP(D5+D11+D20)</f>
        <v>1.923987778322295</v>
      </c>
      <c r="V9" s="7">
        <f>U9/SUM(U8:U10)</f>
        <v>5.5961908321457941E-2</v>
      </c>
      <c r="X9" s="7" t="s">
        <v>328</v>
      </c>
      <c r="Y9" s="7">
        <f>EXP(D5+D11+D23)</f>
        <v>0.57562435067957429</v>
      </c>
      <c r="Z9" s="7">
        <f>Y9/SUM(Y8:Y10)</f>
        <v>0.35894803401172476</v>
      </c>
    </row>
    <row r="10" spans="1:26" x14ac:dyDescent="0.3">
      <c r="A10" s="14" t="s">
        <v>4</v>
      </c>
      <c r="B10" s="13" t="s">
        <v>1</v>
      </c>
      <c r="C10" s="14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K10" s="3"/>
      <c r="L10" s="7" t="s">
        <v>277</v>
      </c>
      <c r="M10" s="7">
        <f>EXP(D6+D12+D15)</f>
        <v>0.28269124047339972</v>
      </c>
      <c r="N10" s="7">
        <f>M10/SUM(M8:M10)</f>
        <v>0.17472357940493527</v>
      </c>
      <c r="P10" s="7" t="s">
        <v>281</v>
      </c>
      <c r="Q10" s="7">
        <f>EXP(D6+D12+D18)</f>
        <v>1.4611152295689893</v>
      </c>
      <c r="R10" s="7">
        <f>Q10/SUM(Q8:Q10)</f>
        <v>0.54659343415603023</v>
      </c>
      <c r="T10" s="7" t="s">
        <v>306</v>
      </c>
      <c r="U10" s="7">
        <f>EXP(D6+D12+D21)</f>
        <v>31.456322615499005</v>
      </c>
      <c r="V10" s="7">
        <f>U10/SUM(U8:U10)</f>
        <v>0.91495167597882476</v>
      </c>
      <c r="X10" s="7" t="s">
        <v>327</v>
      </c>
      <c r="Y10" s="7">
        <f>EXP(D6+D12+D24)</f>
        <v>2.8018227456881036E-2</v>
      </c>
      <c r="Z10" s="7">
        <f>Y10/SUM(Y8:Y10)</f>
        <v>1.7471616081334143E-2</v>
      </c>
    </row>
    <row r="11" spans="1:26" x14ac:dyDescent="0.3">
      <c r="A11" s="14" t="s">
        <v>5</v>
      </c>
      <c r="B11" s="13" t="s">
        <v>1</v>
      </c>
      <c r="C11" s="14" t="s">
        <v>22</v>
      </c>
      <c r="D11" s="3">
        <v>-5.1400000000000001E-2</v>
      </c>
      <c r="E11" s="3">
        <v>0.1076</v>
      </c>
      <c r="F11" s="3">
        <v>-0.47720000000000001</v>
      </c>
      <c r="G11" s="3">
        <v>0.63</v>
      </c>
      <c r="H11" s="3"/>
      <c r="I11" s="3"/>
      <c r="J11" s="3"/>
      <c r="K11" s="3"/>
    </row>
    <row r="12" spans="1:26" x14ac:dyDescent="0.3">
      <c r="A12" s="14" t="s">
        <v>6</v>
      </c>
      <c r="B12" s="13" t="s">
        <v>1</v>
      </c>
      <c r="C12" s="14" t="s">
        <v>22</v>
      </c>
      <c r="D12" s="3">
        <v>0.55300000000000005</v>
      </c>
      <c r="E12" s="3">
        <v>0.25800000000000001</v>
      </c>
      <c r="F12" s="3">
        <v>2.1436999999999999</v>
      </c>
      <c r="G12" s="3">
        <v>3.2000000000000001E-2</v>
      </c>
      <c r="H12" s="3"/>
      <c r="I12" s="3"/>
      <c r="J12" s="3"/>
      <c r="L12" s="15" t="s">
        <v>283</v>
      </c>
      <c r="O12" s="15" t="s">
        <v>283</v>
      </c>
    </row>
    <row r="13" spans="1:26" x14ac:dyDescent="0.3">
      <c r="A13" s="14" t="s">
        <v>4</v>
      </c>
      <c r="B13" s="13" t="s">
        <v>1</v>
      </c>
      <c r="C13" s="14" t="s">
        <v>48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24.386099999999999</v>
      </c>
      <c r="I13" s="3">
        <v>6</v>
      </c>
      <c r="J13" s="3">
        <v>4.4000000000000002E-4</v>
      </c>
      <c r="L13" s="7" t="s">
        <v>284</v>
      </c>
      <c r="M13" s="7">
        <v>0.51334729999999995</v>
      </c>
      <c r="O13" s="7" t="s">
        <v>380</v>
      </c>
      <c r="P13" s="7">
        <v>0.15106409000000001</v>
      </c>
    </row>
    <row r="14" spans="1:26" x14ac:dyDescent="0.3">
      <c r="A14" s="14" t="s">
        <v>5</v>
      </c>
      <c r="B14" s="13" t="s">
        <v>1</v>
      </c>
      <c r="C14" s="14" t="s">
        <v>48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O14" s="7" t="s">
        <v>383</v>
      </c>
      <c r="P14" s="7">
        <v>9.6383319999999995E-2</v>
      </c>
    </row>
    <row r="15" spans="1:26" x14ac:dyDescent="0.3">
      <c r="A15" s="14" t="s">
        <v>6</v>
      </c>
      <c r="B15" s="13" t="s">
        <v>1</v>
      </c>
      <c r="C15" s="14" t="s">
        <v>48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O15" s="7" t="s">
        <v>408</v>
      </c>
      <c r="P15" s="7">
        <v>5.4803789999999998E-2</v>
      </c>
    </row>
    <row r="16" spans="1:26" x14ac:dyDescent="0.3">
      <c r="A16" s="14" t="s">
        <v>4</v>
      </c>
      <c r="B16" s="13" t="s">
        <v>1</v>
      </c>
      <c r="C16" s="14" t="s">
        <v>49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L16" s="15" t="s">
        <v>283</v>
      </c>
      <c r="O16" s="7" t="s">
        <v>407</v>
      </c>
      <c r="P16" s="7">
        <v>0.21109607999999999</v>
      </c>
    </row>
    <row r="17" spans="1:32" x14ac:dyDescent="0.3">
      <c r="A17" s="14" t="s">
        <v>5</v>
      </c>
      <c r="B17" s="13" t="s">
        <v>1</v>
      </c>
      <c r="C17" s="14" t="s">
        <v>49</v>
      </c>
      <c r="D17" s="3">
        <v>-0.4582</v>
      </c>
      <c r="E17" s="3">
        <v>1.022</v>
      </c>
      <c r="F17" s="3">
        <v>-0.44829999999999998</v>
      </c>
      <c r="G17" s="3">
        <v>0.65</v>
      </c>
      <c r="H17" s="3"/>
      <c r="I17" s="3"/>
      <c r="J17" s="3"/>
      <c r="L17" s="7" t="s">
        <v>285</v>
      </c>
      <c r="M17" s="7">
        <v>0.32396360000000002</v>
      </c>
      <c r="O17" s="7" t="s">
        <v>381</v>
      </c>
      <c r="P17" s="7">
        <v>0.17289950000000001</v>
      </c>
    </row>
    <row r="18" spans="1:32" x14ac:dyDescent="0.3">
      <c r="A18" s="14" t="s">
        <v>6</v>
      </c>
      <c r="B18" s="13" t="s">
        <v>1</v>
      </c>
      <c r="C18" s="14" t="s">
        <v>49</v>
      </c>
      <c r="D18" s="3">
        <v>1.6426000000000001</v>
      </c>
      <c r="E18" s="3">
        <v>1.0808</v>
      </c>
      <c r="F18" s="3">
        <v>1.5198</v>
      </c>
      <c r="G18" s="3">
        <v>0.13</v>
      </c>
      <c r="H18" s="3"/>
      <c r="I18" s="3"/>
      <c r="J18" s="3"/>
      <c r="L18" s="7" t="s">
        <v>286</v>
      </c>
      <c r="M18" s="7">
        <v>0.1687169</v>
      </c>
      <c r="O18" s="7" t="s">
        <v>382</v>
      </c>
      <c r="P18" s="7">
        <v>7.2333620000000001E-2</v>
      </c>
    </row>
    <row r="19" spans="1:32" x14ac:dyDescent="0.3">
      <c r="A19" s="14" t="s">
        <v>4</v>
      </c>
      <c r="B19" s="13" t="s">
        <v>1</v>
      </c>
      <c r="C19" s="14" t="s">
        <v>50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L19" s="7" t="s">
        <v>372</v>
      </c>
      <c r="M19" s="7">
        <v>0.1113913</v>
      </c>
      <c r="O19" s="7" t="s">
        <v>415</v>
      </c>
      <c r="P19" s="7">
        <v>5.6587529999999997E-2</v>
      </c>
    </row>
    <row r="20" spans="1:32" x14ac:dyDescent="0.3">
      <c r="A20" s="14" t="s">
        <v>5</v>
      </c>
      <c r="B20" s="13" t="s">
        <v>1</v>
      </c>
      <c r="C20" s="14" t="s">
        <v>50</v>
      </c>
      <c r="D20" s="3">
        <v>1.7473000000000001</v>
      </c>
      <c r="E20" s="3">
        <v>1.2726999999999999</v>
      </c>
      <c r="F20" s="3">
        <v>1.3728</v>
      </c>
      <c r="G20" s="3">
        <v>0.17</v>
      </c>
      <c r="H20" s="3"/>
      <c r="I20" s="3"/>
      <c r="J20" s="3"/>
      <c r="L20" s="7" t="s">
        <v>373</v>
      </c>
      <c r="M20" s="7">
        <v>0.39592820000000001</v>
      </c>
      <c r="O20" s="7" t="s">
        <v>416</v>
      </c>
      <c r="P20" s="7">
        <v>0.18483208000000001</v>
      </c>
    </row>
    <row r="21" spans="1:32" x14ac:dyDescent="0.3">
      <c r="A21" s="14" t="s">
        <v>6</v>
      </c>
      <c r="B21" s="13" t="s">
        <v>1</v>
      </c>
      <c r="C21" s="14" t="s">
        <v>50</v>
      </c>
      <c r="D21" s="3">
        <v>4.7119999999999997</v>
      </c>
      <c r="E21" s="3">
        <v>1.4728000000000001</v>
      </c>
      <c r="F21" s="3">
        <v>3.1993</v>
      </c>
      <c r="G21" s="3">
        <v>1.4E-3</v>
      </c>
      <c r="H21" s="3"/>
      <c r="I21" s="3"/>
      <c r="J21" s="3"/>
    </row>
    <row r="22" spans="1:32" x14ac:dyDescent="0.3">
      <c r="A22" s="14" t="s">
        <v>4</v>
      </c>
      <c r="B22" s="13" t="s">
        <v>1</v>
      </c>
      <c r="C22" s="14" t="s">
        <v>51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</row>
    <row r="23" spans="1:32" x14ac:dyDescent="0.3">
      <c r="A23" s="14" t="s">
        <v>5</v>
      </c>
      <c r="B23" s="13" t="s">
        <v>1</v>
      </c>
      <c r="C23" s="14" t="s">
        <v>51</v>
      </c>
      <c r="D23" s="3">
        <v>0.54059999999999997</v>
      </c>
      <c r="E23" s="3">
        <v>10.663</v>
      </c>
      <c r="F23" s="3">
        <v>5.0700000000000002E-2</v>
      </c>
      <c r="G23" s="3">
        <v>0.96</v>
      </c>
      <c r="H23" s="3"/>
      <c r="I23" s="3"/>
      <c r="J23" s="3"/>
    </row>
    <row r="24" spans="1:32" x14ac:dyDescent="0.3">
      <c r="A24" s="14" t="s">
        <v>6</v>
      </c>
      <c r="B24" s="13" t="s">
        <v>1</v>
      </c>
      <c r="C24" s="14" t="s">
        <v>51</v>
      </c>
      <c r="D24" s="3">
        <v>-2.3115000000000001</v>
      </c>
      <c r="E24" s="3">
        <v>4.5461999999999998</v>
      </c>
      <c r="F24" s="3">
        <v>-0.50839999999999996</v>
      </c>
      <c r="G24" s="3">
        <v>0.61</v>
      </c>
      <c r="H24" s="3"/>
      <c r="I24" s="3"/>
      <c r="J24" s="3"/>
      <c r="K24" s="3"/>
    </row>
    <row r="25" spans="1:3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X25" s="15" t="s">
        <v>438</v>
      </c>
      <c r="Y25" s="15" t="s">
        <v>439</v>
      </c>
      <c r="Z25" s="15" t="s">
        <v>440</v>
      </c>
    </row>
    <row r="26" spans="1:32" x14ac:dyDescent="0.3">
      <c r="A26" s="14" t="s">
        <v>0</v>
      </c>
      <c r="B26" s="13" t="s">
        <v>1</v>
      </c>
      <c r="C26" s="14">
        <v>1</v>
      </c>
      <c r="D26" s="3">
        <v>0</v>
      </c>
      <c r="E26" s="3" t="s">
        <v>46</v>
      </c>
      <c r="F26" s="3" t="s">
        <v>46</v>
      </c>
      <c r="G26" s="3" t="s">
        <v>46</v>
      </c>
      <c r="H26" s="3">
        <v>13.538399999999999</v>
      </c>
      <c r="I26" s="3">
        <v>2</v>
      </c>
      <c r="J26" s="3">
        <v>1.1000000000000001E-3</v>
      </c>
      <c r="K26" s="3"/>
      <c r="L26" s="7" t="s">
        <v>15</v>
      </c>
      <c r="M26" s="3">
        <f>EXP(D26+D29+D38)</f>
        <v>1</v>
      </c>
      <c r="N26" s="7">
        <f>M26/SUM(M26:M28)</f>
        <v>4.6477011499632742E-3</v>
      </c>
      <c r="P26" s="7" t="s">
        <v>23</v>
      </c>
      <c r="Q26" s="7">
        <f>EXP(D26+D32+D38)</f>
        <v>1</v>
      </c>
      <c r="R26" s="7">
        <f>Q26/SUM(Q26:Q28)</f>
        <v>0.60435846424509021</v>
      </c>
      <c r="T26" s="7" t="s">
        <v>29</v>
      </c>
      <c r="U26" s="7">
        <f>EXP(D26+D35+D38)</f>
        <v>1</v>
      </c>
      <c r="V26" s="7">
        <f>U26/SUM(U26:U28)</f>
        <v>4.9337983978386141E-3</v>
      </c>
      <c r="X26" s="19"/>
      <c r="Z26" s="14"/>
      <c r="AA26" s="14"/>
      <c r="AB26" s="14"/>
      <c r="AC26" s="14"/>
      <c r="AD26" s="14"/>
      <c r="AE26" s="51"/>
      <c r="AF26" s="14"/>
    </row>
    <row r="27" spans="1:32" x14ac:dyDescent="0.3">
      <c r="A27" s="14" t="s">
        <v>2</v>
      </c>
      <c r="B27" s="13" t="s">
        <v>1</v>
      </c>
      <c r="C27" s="14">
        <v>1</v>
      </c>
      <c r="D27" s="3">
        <v>5.3666999999999998</v>
      </c>
      <c r="E27" s="3">
        <v>2.6223999999999998</v>
      </c>
      <c r="F27" s="3">
        <v>2.0465</v>
      </c>
      <c r="G27" s="3">
        <v>4.1000000000000002E-2</v>
      </c>
      <c r="H27" s="3"/>
      <c r="I27" s="3"/>
      <c r="J27" s="3"/>
      <c r="K27" s="3"/>
      <c r="L27" s="7" t="s">
        <v>17</v>
      </c>
      <c r="M27" s="3">
        <f t="shared" ref="M27:M28" si="0">EXP(D27+D30+D39)</f>
        <v>214.15498888336558</v>
      </c>
      <c r="N27" s="7">
        <f>M27/SUM(M26:M28)</f>
        <v>0.99532838810359037</v>
      </c>
      <c r="P27" s="7" t="s">
        <v>24</v>
      </c>
      <c r="Q27" s="7">
        <f t="shared" ref="Q27:Q28" si="1">EXP(D27+D33+D39)</f>
        <v>0.65462023852545093</v>
      </c>
      <c r="R27" s="7">
        <f>Q27/SUM(Q26:Q28)</f>
        <v>0.39562528201899616</v>
      </c>
      <c r="T27" s="7" t="s">
        <v>31</v>
      </c>
      <c r="U27" s="7">
        <f t="shared" ref="U27:U28" si="2">EXP(D27+D36+D39)</f>
        <v>201.68357322048283</v>
      </c>
      <c r="V27" s="7">
        <f>U27/SUM(U26:U28)</f>
        <v>0.99506609042558491</v>
      </c>
    </row>
    <row r="28" spans="1:32" x14ac:dyDescent="0.3">
      <c r="A28" s="14" t="s">
        <v>3</v>
      </c>
      <c r="B28" s="13" t="s">
        <v>1</v>
      </c>
      <c r="C28" s="14">
        <v>1</v>
      </c>
      <c r="D28" s="3">
        <v>-5.2698</v>
      </c>
      <c r="E28" s="3">
        <v>3.9459</v>
      </c>
      <c r="F28" s="3">
        <v>-1.3354999999999999</v>
      </c>
      <c r="G28" s="3">
        <v>0.18</v>
      </c>
      <c r="H28" s="3"/>
      <c r="I28" s="3"/>
      <c r="J28" s="3"/>
      <c r="K28" s="3"/>
      <c r="L28" s="7" t="s">
        <v>16</v>
      </c>
      <c r="M28" s="3">
        <f t="shared" si="0"/>
        <v>5.1446393980240568E-3</v>
      </c>
      <c r="N28" s="7">
        <f>M28/SUM(M26:M28)</f>
        <v>2.3910746446342775E-5</v>
      </c>
      <c r="P28" s="7" t="s">
        <v>25</v>
      </c>
      <c r="Q28" s="7">
        <f t="shared" si="1"/>
        <v>2.6894197525391819E-5</v>
      </c>
      <c r="R28" s="7">
        <f>Q28/SUM(Q26:Q28)</f>
        <v>1.6253735913549905E-5</v>
      </c>
      <c r="T28" s="7" t="s">
        <v>30</v>
      </c>
      <c r="U28" s="7">
        <f t="shared" si="2"/>
        <v>2.2533668261903204E-5</v>
      </c>
      <c r="V28" s="7">
        <f>U28/SUM(U26:U28)</f>
        <v>1.1117657636800485E-7</v>
      </c>
    </row>
    <row r="29" spans="1:32" x14ac:dyDescent="0.3">
      <c r="A29" s="14" t="s">
        <v>0</v>
      </c>
      <c r="B29" s="13" t="s">
        <v>1</v>
      </c>
      <c r="C29" s="14" t="s">
        <v>4</v>
      </c>
      <c r="D29" s="3">
        <v>0</v>
      </c>
      <c r="E29" s="3" t="s">
        <v>46</v>
      </c>
      <c r="F29" s="3" t="s">
        <v>46</v>
      </c>
      <c r="G29" s="3" t="s">
        <v>46</v>
      </c>
      <c r="H29" s="3">
        <v>8.7523</v>
      </c>
      <c r="I29" s="3">
        <v>4</v>
      </c>
      <c r="J29" s="3">
        <v>6.8000000000000005E-2</v>
      </c>
      <c r="K29" s="3"/>
      <c r="M29" s="3"/>
    </row>
    <row r="30" spans="1:32" x14ac:dyDescent="0.3">
      <c r="A30" s="14" t="s">
        <v>2</v>
      </c>
      <c r="B30" s="13" t="s">
        <v>1</v>
      </c>
      <c r="C30" s="14" t="s">
        <v>4</v>
      </c>
      <c r="D30" s="3">
        <v>0</v>
      </c>
      <c r="E30" s="3" t="s">
        <v>46</v>
      </c>
      <c r="F30" s="3" t="s">
        <v>46</v>
      </c>
      <c r="G30" s="3" t="s">
        <v>46</v>
      </c>
      <c r="H30" s="3"/>
      <c r="I30" s="3"/>
      <c r="J30" s="3"/>
      <c r="K30" s="3"/>
      <c r="L30" s="7" t="s">
        <v>18</v>
      </c>
      <c r="M30" s="3">
        <f>EXP(D26+D29+D41)</f>
        <v>1</v>
      </c>
      <c r="N30" s="7">
        <f>M30/SUM(M30:M32)</f>
        <v>0.14401993493520265</v>
      </c>
      <c r="P30" s="7" t="s">
        <v>26</v>
      </c>
      <c r="Q30" s="7">
        <f>EXP(D26+D32+D41)</f>
        <v>1</v>
      </c>
      <c r="R30" s="7">
        <f>Q30/SUM(Q30:Q32)</f>
        <v>0.98215519527697848</v>
      </c>
      <c r="T30" s="7" t="s">
        <v>32</v>
      </c>
      <c r="U30" s="7">
        <f>EXP(D26+D35+D41)</f>
        <v>1</v>
      </c>
      <c r="V30" s="7">
        <f>U30/SUM(U30:U32)</f>
        <v>0.15158794970479275</v>
      </c>
    </row>
    <row r="31" spans="1:32" x14ac:dyDescent="0.3">
      <c r="A31" s="14" t="s">
        <v>3</v>
      </c>
      <c r="B31" s="13" t="s">
        <v>1</v>
      </c>
      <c r="C31" s="14" t="s">
        <v>4</v>
      </c>
      <c r="D31" s="3">
        <v>0</v>
      </c>
      <c r="E31" s="3" t="s">
        <v>46</v>
      </c>
      <c r="F31" s="3" t="s">
        <v>46</v>
      </c>
      <c r="G31" s="3" t="s">
        <v>46</v>
      </c>
      <c r="H31" s="3"/>
      <c r="I31" s="3"/>
      <c r="J31" s="3"/>
      <c r="K31" s="3"/>
      <c r="L31" s="7" t="s">
        <v>19</v>
      </c>
      <c r="M31" s="3">
        <f t="shared" ref="M31:M32" si="3">EXP(D27+D30+D42)</f>
        <v>5.9429164634938889</v>
      </c>
      <c r="N31" s="7">
        <f>M31/SUM(M30:M32)</f>
        <v>0.8558984423977346</v>
      </c>
      <c r="P31" s="7" t="s">
        <v>27</v>
      </c>
      <c r="Q31" s="7">
        <f t="shared" ref="Q31:Q32" si="4">EXP(D27+D33+D42)</f>
        <v>1.8166064741961186E-2</v>
      </c>
      <c r="R31" s="7">
        <f>Q31/SUM(Q30:Q32)</f>
        <v>1.7841894864055123E-2</v>
      </c>
      <c r="T31" s="7" t="s">
        <v>33</v>
      </c>
      <c r="U31" s="7">
        <f t="shared" ref="U31:U32" si="5">EXP(D27+D36+D42)</f>
        <v>5.596827951372477</v>
      </c>
      <c r="V31" s="7">
        <f>U31/SUM(U30:U32)</f>
        <v>0.84841167399902928</v>
      </c>
    </row>
    <row r="32" spans="1:32" x14ac:dyDescent="0.3">
      <c r="A32" s="14" t="s">
        <v>0</v>
      </c>
      <c r="B32" s="13" t="s">
        <v>1</v>
      </c>
      <c r="C32" s="14" t="s">
        <v>5</v>
      </c>
      <c r="D32" s="3">
        <v>0</v>
      </c>
      <c r="E32" s="3" t="s">
        <v>46</v>
      </c>
      <c r="F32" s="3" t="s">
        <v>46</v>
      </c>
      <c r="G32" s="3" t="s">
        <v>46</v>
      </c>
      <c r="H32" s="3"/>
      <c r="I32" s="3"/>
      <c r="J32" s="3"/>
      <c r="K32" s="3"/>
      <c r="L32" s="7" t="s">
        <v>20</v>
      </c>
      <c r="M32" s="3">
        <f t="shared" si="3"/>
        <v>5.6674561823274691E-4</v>
      </c>
      <c r="N32" s="7">
        <f>M32/SUM(M30:M32)</f>
        <v>8.1622667062691419E-5</v>
      </c>
      <c r="P32" s="7" t="s">
        <v>28</v>
      </c>
      <c r="Q32" s="7">
        <f t="shared" si="4"/>
        <v>2.9627282738720196E-6</v>
      </c>
      <c r="R32" s="7">
        <f>Q32/SUM(Q30:Q32)</f>
        <v>2.9098589663773988E-6</v>
      </c>
      <c r="T32" s="7" t="s">
        <v>34</v>
      </c>
      <c r="U32" s="7">
        <f t="shared" si="5"/>
        <v>2.4823620786811538E-6</v>
      </c>
      <c r="V32" s="7">
        <f>U32/SUM(U30:U32)</f>
        <v>3.7629617793220354E-7</v>
      </c>
    </row>
    <row r="33" spans="1:26" x14ac:dyDescent="0.3">
      <c r="A33" s="14" t="s">
        <v>2</v>
      </c>
      <c r="B33" s="13" t="s">
        <v>1</v>
      </c>
      <c r="C33" s="14" t="s">
        <v>5</v>
      </c>
      <c r="D33" s="3">
        <v>-5.7904</v>
      </c>
      <c r="E33" s="3">
        <v>2.8651</v>
      </c>
      <c r="F33" s="3">
        <v>-2.0209999999999999</v>
      </c>
      <c r="G33" s="3">
        <v>4.2999999999999997E-2</v>
      </c>
      <c r="H33" s="3"/>
      <c r="I33" s="3"/>
      <c r="J33" s="3"/>
      <c r="K33" s="3"/>
      <c r="M33" s="3"/>
    </row>
    <row r="34" spans="1:26" x14ac:dyDescent="0.3">
      <c r="A34" s="14" t="s">
        <v>3</v>
      </c>
      <c r="B34" s="13" t="s">
        <v>1</v>
      </c>
      <c r="C34" s="14" t="s">
        <v>5</v>
      </c>
      <c r="D34" s="3">
        <v>-5.2538</v>
      </c>
      <c r="E34" s="3">
        <v>3.3382999999999998</v>
      </c>
      <c r="F34" s="3">
        <v>-1.5738000000000001</v>
      </c>
      <c r="G34" s="3">
        <v>0.12</v>
      </c>
      <c r="H34" s="3"/>
      <c r="I34" s="3"/>
      <c r="J34" s="3"/>
      <c r="K34" s="3"/>
      <c r="L34" s="7" t="s">
        <v>52</v>
      </c>
      <c r="M34" s="3">
        <f>EXP(D26+D29+D44)</f>
        <v>1</v>
      </c>
      <c r="N34" s="7">
        <f>M34/SUM(M34:M36)</f>
        <v>0.1909129403277553</v>
      </c>
      <c r="P34" s="7" t="s">
        <v>53</v>
      </c>
      <c r="Q34" s="7">
        <f>EXP(D26+D32+D44)</f>
        <v>1</v>
      </c>
      <c r="R34" s="7">
        <f>Q34/SUM(Q34:Q36)</f>
        <v>0.98610216330446676</v>
      </c>
      <c r="T34" s="7" t="s">
        <v>54</v>
      </c>
      <c r="U34" s="7">
        <f>EXP(D26+D35+D44)</f>
        <v>1</v>
      </c>
      <c r="V34" s="7">
        <f>U34/SUM(U34:U36)</f>
        <v>0.22225781262296238</v>
      </c>
    </row>
    <row r="35" spans="1:26" x14ac:dyDescent="0.3">
      <c r="A35" s="14" t="s">
        <v>0</v>
      </c>
      <c r="B35" s="13" t="s">
        <v>1</v>
      </c>
      <c r="C35" s="14" t="s">
        <v>6</v>
      </c>
      <c r="D35" s="3">
        <v>0</v>
      </c>
      <c r="E35" s="3" t="s">
        <v>46</v>
      </c>
      <c r="F35" s="3" t="s">
        <v>46</v>
      </c>
      <c r="G35" s="3" t="s">
        <v>46</v>
      </c>
      <c r="H35" s="3"/>
      <c r="I35" s="3"/>
      <c r="J35" s="3"/>
      <c r="K35" s="3"/>
      <c r="L35" s="7" t="s">
        <v>55</v>
      </c>
      <c r="M35" s="3">
        <f t="shared" ref="M35:M36" si="6">EXP(D27+D30+D45)</f>
        <v>3.7132221361457347</v>
      </c>
      <c r="N35" s="7">
        <f>M35/SUM(M34:M36)</f>
        <v>0.70890215610169072</v>
      </c>
      <c r="P35" s="7" t="s">
        <v>56</v>
      </c>
      <c r="Q35" s="7">
        <f t="shared" ref="Q35:Q36" si="7">EXP(D27+D33+D45)</f>
        <v>1.1350426030866625E-2</v>
      </c>
      <c r="R35" s="7">
        <f>Q35/SUM(Q34:Q36)</f>
        <v>1.119267966346491E-2</v>
      </c>
      <c r="T35" s="7" t="s">
        <v>57</v>
      </c>
      <c r="U35" s="7">
        <f t="shared" ref="U35:U36" si="8">EXP(D27+D36+D45)</f>
        <v>3.4969809131419969</v>
      </c>
      <c r="V35" s="7">
        <f>U35/SUM(U34:U36)</f>
        <v>0.77723132853918986</v>
      </c>
    </row>
    <row r="36" spans="1:26" x14ac:dyDescent="0.3">
      <c r="A36" s="14" t="s">
        <v>2</v>
      </c>
      <c r="B36" s="13" t="s">
        <v>1</v>
      </c>
      <c r="C36" s="14" t="s">
        <v>6</v>
      </c>
      <c r="D36" s="3">
        <v>-0.06</v>
      </c>
      <c r="E36" s="3">
        <v>0.36320000000000002</v>
      </c>
      <c r="F36" s="3">
        <v>-0.16520000000000001</v>
      </c>
      <c r="G36" s="3">
        <v>0.87</v>
      </c>
      <c r="H36" s="3"/>
      <c r="I36" s="3"/>
      <c r="J36" s="3"/>
      <c r="K36" s="3"/>
      <c r="L36" s="7" t="s">
        <v>58</v>
      </c>
      <c r="M36" s="3">
        <f t="shared" si="6"/>
        <v>0.52476748510896465</v>
      </c>
      <c r="N36" s="7">
        <f>M36/SUM(M34:M36)</f>
        <v>0.100184903570554</v>
      </c>
      <c r="P36" s="7" t="s">
        <v>59</v>
      </c>
      <c r="Q36" s="7">
        <f t="shared" si="7"/>
        <v>2.7432827274238452E-3</v>
      </c>
      <c r="R36" s="7">
        <f>Q36/SUM(Q34:Q36)</f>
        <v>2.7051570320684314E-3</v>
      </c>
      <c r="T36" s="7" t="s">
        <v>60</v>
      </c>
      <c r="U36" s="7">
        <f t="shared" si="8"/>
        <v>2.2984966504397443E-3</v>
      </c>
      <c r="V36" s="7">
        <f>U36/SUM(U34:U36)</f>
        <v>5.1085883784794336E-4</v>
      </c>
    </row>
    <row r="37" spans="1:26" x14ac:dyDescent="0.3">
      <c r="A37" s="14" t="s">
        <v>3</v>
      </c>
      <c r="B37" s="13" t="s">
        <v>1</v>
      </c>
      <c r="C37" s="14" t="s">
        <v>6</v>
      </c>
      <c r="D37" s="3">
        <v>-5.4306999999999999</v>
      </c>
      <c r="E37" s="3">
        <v>2.3961999999999999</v>
      </c>
      <c r="F37" s="3">
        <v>-2.2664</v>
      </c>
      <c r="G37" s="3">
        <v>2.3E-2</v>
      </c>
      <c r="H37" s="3"/>
      <c r="I37" s="3"/>
      <c r="J37" s="3"/>
      <c r="K37" s="3"/>
      <c r="L37" s="3"/>
      <c r="M37" s="3"/>
    </row>
    <row r="38" spans="1:26" x14ac:dyDescent="0.3">
      <c r="A38" s="14" t="s">
        <v>0</v>
      </c>
      <c r="B38" s="13" t="s">
        <v>1</v>
      </c>
      <c r="C38" s="14" t="s">
        <v>48</v>
      </c>
      <c r="D38" s="3">
        <v>0</v>
      </c>
      <c r="E38" s="3" t="s">
        <v>46</v>
      </c>
      <c r="F38" s="3" t="s">
        <v>46</v>
      </c>
      <c r="G38" s="3" t="s">
        <v>46</v>
      </c>
      <c r="H38" s="3">
        <v>40.463999999999999</v>
      </c>
      <c r="I38" s="3">
        <v>6</v>
      </c>
      <c r="J38" s="5">
        <v>3.7E-7</v>
      </c>
      <c r="K38" s="3"/>
      <c r="L38" s="7" t="s">
        <v>61</v>
      </c>
      <c r="M38" s="3">
        <f>EXP(D26+D29+D47)</f>
        <v>1</v>
      </c>
      <c r="N38" s="7">
        <f>M38/SUM(M38:M40)</f>
        <v>5.9024974744085032E-8</v>
      </c>
      <c r="P38" s="7" t="s">
        <v>62</v>
      </c>
      <c r="Q38" s="7">
        <f>EXP(D26+D32+D47)</f>
        <v>1</v>
      </c>
      <c r="R38" s="7">
        <f>Q38/SUM(Q38:Q40)</f>
        <v>1.1290890741108828E-5</v>
      </c>
      <c r="T38" s="7" t="s">
        <v>63</v>
      </c>
      <c r="U38" s="7">
        <f>EXP(D26+D35+D47)</f>
        <v>1</v>
      </c>
      <c r="V38" s="7">
        <f>U38/SUM(U38:U40)</f>
        <v>1.3460994707095831E-5</v>
      </c>
    </row>
    <row r="39" spans="1:26" x14ac:dyDescent="0.3">
      <c r="A39" s="14" t="s">
        <v>2</v>
      </c>
      <c r="B39" s="13" t="s">
        <v>1</v>
      </c>
      <c r="C39" s="14" t="s">
        <v>48</v>
      </c>
      <c r="D39" s="3">
        <v>0</v>
      </c>
      <c r="E39" s="3" t="s">
        <v>46</v>
      </c>
      <c r="F39" s="3" t="s">
        <v>46</v>
      </c>
      <c r="G39" s="3" t="s">
        <v>46</v>
      </c>
      <c r="H39" s="3"/>
      <c r="I39" s="3"/>
      <c r="J39" s="3"/>
      <c r="K39" s="3"/>
      <c r="L39" s="7" t="s">
        <v>64</v>
      </c>
      <c r="M39" s="3">
        <f t="shared" ref="M39:M40" si="9">EXP(D27+D30+D48)</f>
        <v>86.790745732726222</v>
      </c>
      <c r="N39" s="7">
        <f>M39/SUM(M38:M40)</f>
        <v>5.122821574894471E-6</v>
      </c>
      <c r="P39" s="7" t="s">
        <v>65</v>
      </c>
      <c r="Q39" s="7">
        <f t="shared" ref="Q39" si="10">EXP(D27+D33+D48)</f>
        <v>0.26529841293728595</v>
      </c>
      <c r="R39" s="7">
        <f>Q39/SUM(Q38:Q40)</f>
        <v>2.9954553942644684E-6</v>
      </c>
      <c r="T39" s="7" t="s">
        <v>66</v>
      </c>
      <c r="U39" s="7">
        <f t="shared" ref="U39:U40" si="11">EXP(D27+D36+D48)</f>
        <v>81.736446174410062</v>
      </c>
      <c r="V39" s="7">
        <f>U39/SUM(U38:U40)</f>
        <v>1.1002538693305572E-3</v>
      </c>
    </row>
    <row r="40" spans="1:26" x14ac:dyDescent="0.3">
      <c r="A40" s="14" t="s">
        <v>3</v>
      </c>
      <c r="B40" s="13" t="s">
        <v>1</v>
      </c>
      <c r="C40" s="14" t="s">
        <v>48</v>
      </c>
      <c r="D40" s="3">
        <v>0</v>
      </c>
      <c r="E40" s="3" t="s">
        <v>46</v>
      </c>
      <c r="F40" s="3" t="s">
        <v>46</v>
      </c>
      <c r="G40" s="3" t="s">
        <v>46</v>
      </c>
      <c r="H40" s="3"/>
      <c r="I40" s="3"/>
      <c r="J40" s="3"/>
      <c r="K40" s="3"/>
      <c r="L40" s="7" t="s">
        <v>67</v>
      </c>
      <c r="M40" s="3">
        <f t="shared" si="9"/>
        <v>16941893.198415324</v>
      </c>
      <c r="N40" s="7">
        <f>M40/SUM(M38:M40)</f>
        <v>0.99999481815345048</v>
      </c>
      <c r="P40" s="7" t="s">
        <v>68</v>
      </c>
      <c r="Q40" s="7">
        <f>EXP(D28+D34+D49)</f>
        <v>88565.70633643918</v>
      </c>
      <c r="R40" s="7">
        <f>Q40/SUM(Q38:Q40)</f>
        <v>0.99998571365386457</v>
      </c>
      <c r="T40" s="7" t="s">
        <v>69</v>
      </c>
      <c r="U40" s="7">
        <f t="shared" si="11"/>
        <v>74205.978597511014</v>
      </c>
      <c r="V40" s="7">
        <f>U40/SUM(U38:U40)</f>
        <v>0.99888628513596234</v>
      </c>
    </row>
    <row r="41" spans="1:26" x14ac:dyDescent="0.3">
      <c r="A41" s="14" t="s">
        <v>0</v>
      </c>
      <c r="B41" s="13" t="s">
        <v>1</v>
      </c>
      <c r="C41" s="14" t="s">
        <v>49</v>
      </c>
      <c r="D41" s="3">
        <v>0</v>
      </c>
      <c r="E41" s="3" t="s">
        <v>46</v>
      </c>
      <c r="F41" s="3" t="s">
        <v>46</v>
      </c>
      <c r="G41" s="3" t="s">
        <v>46</v>
      </c>
      <c r="H41" s="3"/>
      <c r="I41" s="3"/>
      <c r="J41" s="3"/>
      <c r="K41" s="3"/>
      <c r="L41" s="3"/>
      <c r="M41" s="3"/>
    </row>
    <row r="42" spans="1:26" x14ac:dyDescent="0.3">
      <c r="A42" s="14" t="s">
        <v>2</v>
      </c>
      <c r="B42" s="13" t="s">
        <v>1</v>
      </c>
      <c r="C42" s="14" t="s">
        <v>49</v>
      </c>
      <c r="D42" s="3">
        <v>-3.5844999999999998</v>
      </c>
      <c r="E42" s="3">
        <v>2.5871</v>
      </c>
      <c r="F42" s="3">
        <v>-1.3855</v>
      </c>
      <c r="G42" s="3">
        <v>0.17</v>
      </c>
      <c r="H42" s="3"/>
      <c r="I42" s="3"/>
      <c r="J42" s="3"/>
      <c r="K42" s="3"/>
      <c r="L42" s="3"/>
      <c r="M42" s="3"/>
      <c r="X42" s="7" t="b">
        <f>G42 &lt;= 0.05</f>
        <v>0</v>
      </c>
      <c r="Y42" s="7" t="b">
        <f>OR(D42 &lt;= -LN(1.25), D42 &gt;= LN(1.25))</f>
        <v>1</v>
      </c>
      <c r="Z42" s="7" t="b">
        <f>AND(X42, Y42)</f>
        <v>0</v>
      </c>
    </row>
    <row r="43" spans="1:26" x14ac:dyDescent="0.3">
      <c r="A43" s="14" t="s">
        <v>3</v>
      </c>
      <c r="B43" s="13" t="s">
        <v>1</v>
      </c>
      <c r="C43" s="14" t="s">
        <v>49</v>
      </c>
      <c r="D43" s="3">
        <v>-2.2058</v>
      </c>
      <c r="E43" s="3">
        <v>5.0740999999999996</v>
      </c>
      <c r="F43" s="3">
        <v>-0.43469999999999998</v>
      </c>
      <c r="G43" s="3">
        <v>0.66</v>
      </c>
      <c r="H43" s="3"/>
      <c r="I43" s="3"/>
      <c r="J43" s="3"/>
      <c r="K43" s="3"/>
      <c r="L43" s="3"/>
      <c r="M43" s="3"/>
      <c r="X43" s="7" t="b">
        <f>G43 &lt;= 0.05</f>
        <v>0</v>
      </c>
      <c r="Y43" s="7" t="b">
        <f>OR(D43 &lt;= -LN(1.25), D43 &gt;= LN(1.25))</f>
        <v>1</v>
      </c>
      <c r="Z43" s="7" t="b">
        <f>AND(X43, Y43)</f>
        <v>0</v>
      </c>
    </row>
    <row r="44" spans="1:26" x14ac:dyDescent="0.3">
      <c r="A44" s="14" t="s">
        <v>0</v>
      </c>
      <c r="B44" s="13" t="s">
        <v>1</v>
      </c>
      <c r="C44" s="14" t="s">
        <v>50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  <c r="K44" s="3"/>
      <c r="L44" s="3"/>
      <c r="M44" s="3"/>
    </row>
    <row r="45" spans="1:26" x14ac:dyDescent="0.3">
      <c r="A45" s="14" t="s">
        <v>2</v>
      </c>
      <c r="B45" s="13" t="s">
        <v>1</v>
      </c>
      <c r="C45" s="14" t="s">
        <v>50</v>
      </c>
      <c r="D45" s="3">
        <v>-4.0548000000000002</v>
      </c>
      <c r="E45" s="3">
        <v>2.5870000000000002</v>
      </c>
      <c r="F45" s="3">
        <v>-1.5673999999999999</v>
      </c>
      <c r="G45" s="3">
        <v>0.12</v>
      </c>
      <c r="H45" s="3"/>
      <c r="I45" s="3"/>
      <c r="J45" s="3"/>
      <c r="K45" s="3"/>
      <c r="L45" s="3"/>
      <c r="M45" s="3"/>
      <c r="X45" s="7" t="b">
        <f>G45 &lt;= 0.05</f>
        <v>0</v>
      </c>
      <c r="Y45" s="7" t="b">
        <f>OR(D45 &lt;= -LN(1.25), D45 &gt;= LN(1.25))</f>
        <v>1</v>
      </c>
      <c r="Z45" s="7" t="b">
        <f>AND(X45, Y45)</f>
        <v>0</v>
      </c>
    </row>
    <row r="46" spans="1:26" x14ac:dyDescent="0.3">
      <c r="A46" s="14" t="s">
        <v>3</v>
      </c>
      <c r="B46" s="13" t="s">
        <v>1</v>
      </c>
      <c r="C46" s="14" t="s">
        <v>50</v>
      </c>
      <c r="D46" s="3">
        <v>4.625</v>
      </c>
      <c r="E46" s="3">
        <v>4.0155000000000003</v>
      </c>
      <c r="F46" s="3">
        <v>1.1517999999999999</v>
      </c>
      <c r="G46" s="3">
        <v>0.25</v>
      </c>
      <c r="H46" s="3"/>
      <c r="I46" s="3"/>
      <c r="J46" s="3"/>
      <c r="K46" s="3"/>
      <c r="L46" s="3"/>
      <c r="M46" s="3"/>
      <c r="X46" s="7" t="b">
        <f>G46 &lt;= 0.05</f>
        <v>0</v>
      </c>
      <c r="Y46" s="7" t="b">
        <f>OR(D46 &lt;= -LN(1.25), D46 &gt;= LN(1.25))</f>
        <v>1</v>
      </c>
      <c r="Z46" s="7" t="b">
        <f>AND(X46, Y46)</f>
        <v>0</v>
      </c>
    </row>
    <row r="47" spans="1:26" x14ac:dyDescent="0.3">
      <c r="A47" s="14" t="s">
        <v>0</v>
      </c>
      <c r="B47" s="13" t="s">
        <v>1</v>
      </c>
      <c r="C47" s="14" t="s">
        <v>51</v>
      </c>
      <c r="D47" s="3">
        <v>0</v>
      </c>
      <c r="E47" s="3" t="s">
        <v>46</v>
      </c>
      <c r="F47" s="3" t="s">
        <v>46</v>
      </c>
      <c r="G47" s="3" t="s">
        <v>46</v>
      </c>
      <c r="H47" s="3"/>
      <c r="I47" s="3"/>
      <c r="J47" s="3"/>
      <c r="K47" s="3"/>
      <c r="L47" s="3"/>
      <c r="M47" s="3"/>
    </row>
    <row r="48" spans="1:26" x14ac:dyDescent="0.3">
      <c r="A48" s="14" t="s">
        <v>2</v>
      </c>
      <c r="B48" s="13" t="s">
        <v>1</v>
      </c>
      <c r="C48" s="14" t="s">
        <v>51</v>
      </c>
      <c r="D48" s="3">
        <v>-0.9032</v>
      </c>
      <c r="E48" s="3">
        <v>9.6638999999999999</v>
      </c>
      <c r="F48" s="3">
        <v>-9.35E-2</v>
      </c>
      <c r="G48" s="3">
        <v>0.93</v>
      </c>
      <c r="H48" s="3"/>
      <c r="I48" s="3"/>
      <c r="J48" s="3"/>
      <c r="K48" s="3"/>
      <c r="L48" s="3"/>
      <c r="M48" s="3"/>
      <c r="X48" s="7" t="b">
        <f>G48 &lt;= 0.05</f>
        <v>0</v>
      </c>
      <c r="Y48" s="7" t="b">
        <f>OR(D48 &lt;= -LN(1.25), D48 &gt;= LN(1.25))</f>
        <v>1</v>
      </c>
      <c r="Z48" s="7" t="b">
        <f>AND(X48, Y48)</f>
        <v>0</v>
      </c>
    </row>
    <row r="49" spans="1:26" x14ac:dyDescent="0.3">
      <c r="A49" s="14" t="s">
        <v>3</v>
      </c>
      <c r="B49" s="13" t="s">
        <v>1</v>
      </c>
      <c r="C49" s="14" t="s">
        <v>51</v>
      </c>
      <c r="D49" s="3">
        <v>21.915099999999999</v>
      </c>
      <c r="E49" s="3">
        <v>9.3242999999999991</v>
      </c>
      <c r="F49" s="3">
        <v>2.3502999999999998</v>
      </c>
      <c r="G49" s="3">
        <v>1.9E-2</v>
      </c>
      <c r="H49" s="3"/>
      <c r="I49" s="3"/>
      <c r="J49" s="3"/>
      <c r="K49" s="3"/>
      <c r="L49" s="3"/>
      <c r="M49" s="3"/>
      <c r="X49" s="7" t="b">
        <f>G49 &lt;= 0.05</f>
        <v>1</v>
      </c>
      <c r="Y49" s="7" t="b">
        <f>OR(D49 &lt;= -LN(1.25), D49 &gt;= LN(1.25))</f>
        <v>1</v>
      </c>
      <c r="Z49" s="7" t="b">
        <f>AND(X49, Y49)</f>
        <v>1</v>
      </c>
    </row>
    <row r="50" spans="1:2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26" x14ac:dyDescent="0.3">
      <c r="A51" s="14" t="s">
        <v>41</v>
      </c>
      <c r="B51" s="13" t="s">
        <v>1</v>
      </c>
      <c r="C51" s="14">
        <v>1</v>
      </c>
      <c r="D51" s="3">
        <v>0</v>
      </c>
      <c r="E51" s="3" t="s">
        <v>46</v>
      </c>
      <c r="F51" s="3" t="s">
        <v>46</v>
      </c>
      <c r="G51" s="3" t="s">
        <v>46</v>
      </c>
      <c r="H51" s="3">
        <v>30.435700000000001</v>
      </c>
      <c r="I51" s="3">
        <v>2</v>
      </c>
      <c r="J51" s="5">
        <v>2.4999999999999999E-7</v>
      </c>
      <c r="K51" s="3"/>
      <c r="L51" s="7" t="s">
        <v>47</v>
      </c>
      <c r="M51" s="3">
        <f>EXP(D51+D54+D63)</f>
        <v>1</v>
      </c>
      <c r="N51" s="7">
        <f>M51/SUM(M51:M53)</f>
        <v>0.14126528371714889</v>
      </c>
      <c r="P51" s="7" t="s">
        <v>89</v>
      </c>
      <c r="Q51" s="7">
        <f>EXP(D51+D57+D63)</f>
        <v>1</v>
      </c>
      <c r="R51" s="7">
        <f>Q51/SUM(Q51:Q53)</f>
        <v>0.73003535605119407</v>
      </c>
      <c r="T51" s="7" t="s">
        <v>90</v>
      </c>
      <c r="U51" s="7">
        <f>EXP(D51+D60+D63)</f>
        <v>1</v>
      </c>
      <c r="V51" s="7">
        <f>U51/SUM(U51:U53)</f>
        <v>4.6214531758296866E-2</v>
      </c>
    </row>
    <row r="52" spans="1:26" x14ac:dyDescent="0.3">
      <c r="A52" s="14" t="s">
        <v>42</v>
      </c>
      <c r="B52" s="13" t="s">
        <v>1</v>
      </c>
      <c r="C52" s="14">
        <v>1</v>
      </c>
      <c r="D52" s="3">
        <v>1.5417000000000001</v>
      </c>
      <c r="E52" s="3">
        <v>0.89700000000000002</v>
      </c>
      <c r="F52" s="3">
        <v>1.7186999999999999</v>
      </c>
      <c r="G52" s="3">
        <v>8.5999999999999993E-2</v>
      </c>
      <c r="H52" s="3"/>
      <c r="I52" s="3"/>
      <c r="J52" s="3"/>
      <c r="K52" s="3"/>
      <c r="L52" s="7" t="s">
        <v>78</v>
      </c>
      <c r="M52" s="3">
        <f t="shared" ref="M52:M53" si="12">EXP(D52+D55+D64)</f>
        <v>4.6725268186028934</v>
      </c>
      <c r="N52" s="7">
        <f>M52/SUM(M51:M53)</f>
        <v>0.66006582670592484</v>
      </c>
      <c r="P52" s="7" t="s">
        <v>91</v>
      </c>
      <c r="Q52" s="7">
        <f t="shared" ref="Q52:Q53" si="13">EXP(D52+D58+D64)</f>
        <v>0.31101939668055101</v>
      </c>
      <c r="R52" s="7">
        <f>Q52/SUM(Q51:Q53)</f>
        <v>0.22705515599451362</v>
      </c>
      <c r="T52" s="7" t="s">
        <v>92</v>
      </c>
      <c r="U52" s="7">
        <f t="shared" ref="U52:U53" si="14">EXP(D52+D61+D64)</f>
        <v>20.540529846395334</v>
      </c>
      <c r="V52" s="7">
        <f>U52/SUM(U51:U53)</f>
        <v>0.94927096891848184</v>
      </c>
    </row>
    <row r="53" spans="1:26" x14ac:dyDescent="0.3">
      <c r="A53" s="14" t="s">
        <v>43</v>
      </c>
      <c r="B53" s="13" t="s">
        <v>1</v>
      </c>
      <c r="C53" s="14">
        <v>1</v>
      </c>
      <c r="D53" s="3">
        <v>0.34100000000000003</v>
      </c>
      <c r="E53" s="3">
        <v>0.86240000000000006</v>
      </c>
      <c r="F53" s="3">
        <v>0.39539999999999997</v>
      </c>
      <c r="G53" s="3">
        <v>0.69</v>
      </c>
      <c r="H53" s="3"/>
      <c r="I53" s="3"/>
      <c r="J53" s="3"/>
      <c r="K53" s="3"/>
      <c r="L53" s="7" t="s">
        <v>79</v>
      </c>
      <c r="M53" s="3">
        <f t="shared" si="12"/>
        <v>1.4063532408621693</v>
      </c>
      <c r="N53" s="7">
        <f>M53/SUM(M51:M53)</f>
        <v>0.19866888957692619</v>
      </c>
      <c r="P53" s="7" t="s">
        <v>93</v>
      </c>
      <c r="Q53" s="7">
        <f t="shared" si="13"/>
        <v>5.8777273728757955E-2</v>
      </c>
      <c r="R53" s="7">
        <f>Q53/SUM(Q51:Q53)</f>
        <v>4.2909487954292308E-2</v>
      </c>
      <c r="T53" s="7" t="s">
        <v>94</v>
      </c>
      <c r="U53" s="7">
        <f t="shared" si="14"/>
        <v>9.7685709482727603E-2</v>
      </c>
      <c r="V53" s="7">
        <f>U53/SUM(U51:U53)</f>
        <v>4.5144993232212761E-3</v>
      </c>
    </row>
    <row r="54" spans="1:26" x14ac:dyDescent="0.3">
      <c r="A54" s="14" t="s">
        <v>41</v>
      </c>
      <c r="B54" s="13" t="s">
        <v>1</v>
      </c>
      <c r="C54" s="14" t="s">
        <v>4</v>
      </c>
      <c r="D54" s="3">
        <v>0</v>
      </c>
      <c r="E54" s="3" t="s">
        <v>46</v>
      </c>
      <c r="F54" s="3" t="s">
        <v>46</v>
      </c>
      <c r="G54" s="3" t="s">
        <v>46</v>
      </c>
      <c r="H54" s="3">
        <v>17.2837</v>
      </c>
      <c r="I54" s="3">
        <v>4</v>
      </c>
      <c r="J54" s="3">
        <v>1.6999999999999999E-3</v>
      </c>
      <c r="K54" s="3"/>
      <c r="M54" s="3"/>
    </row>
    <row r="55" spans="1:26" x14ac:dyDescent="0.3">
      <c r="A55" s="14" t="s">
        <v>42</v>
      </c>
      <c r="B55" s="13" t="s">
        <v>1</v>
      </c>
      <c r="C55" s="14" t="s">
        <v>4</v>
      </c>
      <c r="D55" s="3">
        <v>0</v>
      </c>
      <c r="E55" s="3" t="s">
        <v>46</v>
      </c>
      <c r="F55" s="3" t="s">
        <v>46</v>
      </c>
      <c r="G55" s="3" t="s">
        <v>46</v>
      </c>
      <c r="H55" s="3"/>
      <c r="I55" s="3"/>
      <c r="J55" s="3"/>
      <c r="K55" s="3"/>
      <c r="L55" s="7" t="s">
        <v>80</v>
      </c>
      <c r="M55" s="3">
        <f>EXP(D51+D54+D66)</f>
        <v>1</v>
      </c>
      <c r="N55" s="7">
        <f>M55/SUM(M55:M57)</f>
        <v>0.32145433162578951</v>
      </c>
      <c r="P55" s="7" t="s">
        <v>95</v>
      </c>
      <c r="Q55" s="7">
        <f>EXP(D51+D57+D66)</f>
        <v>1</v>
      </c>
      <c r="R55" s="7">
        <f>Q55/SUM(Q55:Q57)</f>
        <v>0.89066137850478055</v>
      </c>
      <c r="T55" s="7" t="s">
        <v>96</v>
      </c>
      <c r="U55" s="7">
        <f>EXP(D51+D60+D66)</f>
        <v>1</v>
      </c>
      <c r="V55" s="7">
        <f>U55/SUM(U55:U57)</f>
        <v>0.13927975500521947</v>
      </c>
    </row>
    <row r="56" spans="1:26" x14ac:dyDescent="0.3">
      <c r="A56" s="14" t="s">
        <v>43</v>
      </c>
      <c r="B56" s="13" t="s">
        <v>1</v>
      </c>
      <c r="C56" s="14" t="s">
        <v>4</v>
      </c>
      <c r="D56" s="3">
        <v>0</v>
      </c>
      <c r="E56" s="3" t="s">
        <v>46</v>
      </c>
      <c r="F56" s="3" t="s">
        <v>46</v>
      </c>
      <c r="G56" s="3" t="s">
        <v>46</v>
      </c>
      <c r="H56" s="3"/>
      <c r="I56" s="3"/>
      <c r="J56" s="3"/>
      <c r="K56" s="3"/>
      <c r="L56" s="7" t="s">
        <v>81</v>
      </c>
      <c r="M56" s="3">
        <f t="shared" ref="M56:M57" si="15">EXP(D52+D55+D67)</f>
        <v>1.394449899184919</v>
      </c>
      <c r="N56" s="7">
        <f>M56/SUM(M55:M57)</f>
        <v>0.44825196032813774</v>
      </c>
      <c r="P56" s="7" t="s">
        <v>97</v>
      </c>
      <c r="Q56" s="7">
        <f t="shared" ref="Q56:Q57" si="16">EXP(D52+D58+D67)</f>
        <v>9.281936373677728E-2</v>
      </c>
      <c r="R56" s="7">
        <f>Q56/SUM(Q55:Q57)</f>
        <v>8.2670622457734697E-2</v>
      </c>
      <c r="T56" s="7" t="s">
        <v>98</v>
      </c>
      <c r="U56" s="7">
        <f t="shared" ref="U56:U57" si="17">EXP(D52+D61+D67)</f>
        <v>6.1300321829025064</v>
      </c>
      <c r="V56" s="7">
        <f>U56/SUM(U55:U57)</f>
        <v>0.85378938060877174</v>
      </c>
    </row>
    <row r="57" spans="1:26" x14ac:dyDescent="0.3">
      <c r="A57" s="14" t="s">
        <v>41</v>
      </c>
      <c r="B57" s="13" t="s">
        <v>1</v>
      </c>
      <c r="C57" s="14" t="s">
        <v>5</v>
      </c>
      <c r="D57" s="3">
        <v>0</v>
      </c>
      <c r="E57" s="3" t="s">
        <v>46</v>
      </c>
      <c r="F57" s="3" t="s">
        <v>46</v>
      </c>
      <c r="G57" s="3" t="s">
        <v>46</v>
      </c>
      <c r="H57" s="3"/>
      <c r="I57" s="3"/>
      <c r="J57" s="3"/>
      <c r="K57" s="3"/>
      <c r="L57" s="7" t="s">
        <v>82</v>
      </c>
      <c r="M57" s="3">
        <f t="shared" si="15"/>
        <v>0.71641189863996457</v>
      </c>
      <c r="N57" s="7">
        <f>M57/SUM(M55:M57)</f>
        <v>0.23029370804607269</v>
      </c>
      <c r="P57" s="7" t="s">
        <v>99</v>
      </c>
      <c r="Q57" s="7">
        <f t="shared" si="16"/>
        <v>2.9941793459433777E-2</v>
      </c>
      <c r="R57" s="7">
        <f>Q57/SUM(Q55:Q57)</f>
        <v>2.6667999037484711E-2</v>
      </c>
      <c r="T57" s="7" t="s">
        <v>100</v>
      </c>
      <c r="U57" s="7">
        <f t="shared" si="17"/>
        <v>4.9762181056026471E-2</v>
      </c>
      <c r="V57" s="7">
        <f>U57/SUM(U55:U57)</f>
        <v>6.9308643860087399E-3</v>
      </c>
    </row>
    <row r="58" spans="1:26" x14ac:dyDescent="0.3">
      <c r="A58" s="14" t="s">
        <v>42</v>
      </c>
      <c r="B58" s="13" t="s">
        <v>1</v>
      </c>
      <c r="C58" s="14" t="s">
        <v>5</v>
      </c>
      <c r="D58" s="3">
        <v>-2.7096</v>
      </c>
      <c r="E58" s="3">
        <v>0.91</v>
      </c>
      <c r="F58" s="3">
        <v>-2.9773999999999998</v>
      </c>
      <c r="G58" s="3">
        <v>2.8999999999999998E-3</v>
      </c>
      <c r="H58" s="3"/>
      <c r="I58" s="3"/>
      <c r="J58" s="3"/>
      <c r="K58" s="3"/>
      <c r="M58" s="3"/>
    </row>
    <row r="59" spans="1:26" x14ac:dyDescent="0.3">
      <c r="A59" s="14" t="s">
        <v>43</v>
      </c>
      <c r="B59" s="13" t="s">
        <v>1</v>
      </c>
      <c r="C59" s="14" t="s">
        <v>5</v>
      </c>
      <c r="D59" s="3">
        <v>-3.1749999999999998</v>
      </c>
      <c r="E59" s="3">
        <v>0.89429999999999998</v>
      </c>
      <c r="F59" s="3">
        <v>-3.5503</v>
      </c>
      <c r="G59" s="3">
        <v>3.8999999999999999E-4</v>
      </c>
      <c r="H59" s="3"/>
      <c r="I59" s="3"/>
      <c r="J59" s="3"/>
      <c r="K59" s="3"/>
      <c r="L59" s="7" t="s">
        <v>83</v>
      </c>
      <c r="M59" s="3">
        <f>EXP(D51+D54+D69)</f>
        <v>1</v>
      </c>
      <c r="N59" s="7">
        <f>M59/SUM(M59:M61)</f>
        <v>0.12770054731491179</v>
      </c>
      <c r="P59" s="7" t="s">
        <v>101</v>
      </c>
      <c r="Q59" s="7">
        <f>EXP(D51+D57+D69)</f>
        <v>1</v>
      </c>
      <c r="R59" s="7">
        <f>Q59/SUM(Q59:Q61)</f>
        <v>0.77007111180455412</v>
      </c>
      <c r="T59" s="7" t="s">
        <v>102</v>
      </c>
      <c r="U59" s="7">
        <f>EXP(D51+D60+D69)</f>
        <v>1</v>
      </c>
      <c r="V59" s="7">
        <f>U59/SUM(U59:U61)</f>
        <v>0.26584824945801661</v>
      </c>
    </row>
    <row r="60" spans="1:26" x14ac:dyDescent="0.3">
      <c r="A60" s="14" t="s">
        <v>41</v>
      </c>
      <c r="B60" s="13" t="s">
        <v>1</v>
      </c>
      <c r="C60" s="14" t="s">
        <v>6</v>
      </c>
      <c r="D60" s="3">
        <v>0</v>
      </c>
      <c r="E60" s="3" t="s">
        <v>46</v>
      </c>
      <c r="F60" s="3" t="s">
        <v>46</v>
      </c>
      <c r="G60" s="3" t="s">
        <v>46</v>
      </c>
      <c r="H60" s="3"/>
      <c r="I60" s="3"/>
      <c r="J60" s="3"/>
      <c r="K60" s="3"/>
      <c r="L60" s="7" t="s">
        <v>84</v>
      </c>
      <c r="M60" s="3">
        <f t="shared" ref="M60:M61" si="18">EXP(D52+D55+D70)</f>
        <v>0.52861230426599748</v>
      </c>
      <c r="N60" s="7">
        <f>M60/SUM(M59:M61)</f>
        <v>6.750408057216456E-2</v>
      </c>
      <c r="P60" s="7" t="s">
        <v>103</v>
      </c>
      <c r="Q60" s="7">
        <f t="shared" ref="Q60:Q61" si="19">EXP(D52+D58+D70)</f>
        <v>3.5186246400161984E-2</v>
      </c>
      <c r="R60" s="7">
        <f>Q60/SUM(Q59:Q61)</f>
        <v>2.7095911885601728E-2</v>
      </c>
      <c r="T60" s="7" t="s">
        <v>104</v>
      </c>
      <c r="U60" s="7">
        <f t="shared" ref="U60:U61" si="20">EXP(D52+D61+D70)</f>
        <v>2.3237912235662921</v>
      </c>
      <c r="V60" s="7">
        <f>U60/SUM(U59:U61)</f>
        <v>0.61777582889100136</v>
      </c>
    </row>
    <row r="61" spans="1:26" x14ac:dyDescent="0.3">
      <c r="A61" s="14" t="s">
        <v>42</v>
      </c>
      <c r="B61" s="13" t="s">
        <v>1</v>
      </c>
      <c r="C61" s="14" t="s">
        <v>6</v>
      </c>
      <c r="D61" s="3">
        <v>1.4806999999999999</v>
      </c>
      <c r="E61" s="3">
        <v>1.0245</v>
      </c>
      <c r="F61" s="3">
        <v>1.4453</v>
      </c>
      <c r="G61" s="3">
        <v>0.15</v>
      </c>
      <c r="H61" s="3"/>
      <c r="I61" s="3"/>
      <c r="J61" s="3"/>
      <c r="K61" s="3"/>
      <c r="L61" s="7" t="s">
        <v>85</v>
      </c>
      <c r="M61" s="3">
        <f t="shared" si="18"/>
        <v>6.3022076963247784</v>
      </c>
      <c r="N61" s="7">
        <f>M61/SUM(M59:M61)</f>
        <v>0.80479537211292362</v>
      </c>
      <c r="P61" s="7" t="s">
        <v>105</v>
      </c>
      <c r="Q61" s="7">
        <f t="shared" si="19"/>
        <v>0.2633951244249812</v>
      </c>
      <c r="R61" s="7">
        <f>Q61/SUM(Q59:Q61)</f>
        <v>0.20283297630984412</v>
      </c>
      <c r="T61" s="7" t="s">
        <v>106</v>
      </c>
      <c r="U61" s="7">
        <f t="shared" si="20"/>
        <v>0.43775319900822002</v>
      </c>
      <c r="V61" s="7">
        <f>U61/SUM(U59:U61)</f>
        <v>0.11637592165098207</v>
      </c>
    </row>
    <row r="62" spans="1:26" x14ac:dyDescent="0.3">
      <c r="A62" s="14" t="s">
        <v>43</v>
      </c>
      <c r="B62" s="13" t="s">
        <v>1</v>
      </c>
      <c r="C62" s="14" t="s">
        <v>6</v>
      </c>
      <c r="D62" s="3">
        <v>-2.6669999999999998</v>
      </c>
      <c r="E62" s="3">
        <v>0.94440000000000002</v>
      </c>
      <c r="F62" s="3">
        <v>-2.8239000000000001</v>
      </c>
      <c r="G62" s="3">
        <v>4.7999999999999996E-3</v>
      </c>
      <c r="H62" s="3"/>
      <c r="I62" s="3"/>
      <c r="J62" s="3"/>
      <c r="K62" s="3"/>
      <c r="L62" s="3"/>
      <c r="M62" s="3"/>
    </row>
    <row r="63" spans="1:26" x14ac:dyDescent="0.3">
      <c r="A63" s="14" t="s">
        <v>41</v>
      </c>
      <c r="B63" s="13" t="s">
        <v>1</v>
      </c>
      <c r="C63" s="14" t="s">
        <v>48</v>
      </c>
      <c r="D63" s="3">
        <v>0</v>
      </c>
      <c r="E63" s="3" t="s">
        <v>46</v>
      </c>
      <c r="F63" s="3" t="s">
        <v>46</v>
      </c>
      <c r="G63" s="3" t="s">
        <v>46</v>
      </c>
      <c r="H63" s="3">
        <v>163.4563</v>
      </c>
      <c r="I63" s="3">
        <v>6</v>
      </c>
      <c r="J63" s="5">
        <v>1.1E-32</v>
      </c>
      <c r="K63" s="3"/>
      <c r="L63" s="7" t="s">
        <v>86</v>
      </c>
      <c r="M63" s="3">
        <f>EXP(D51+D54+D72)</f>
        <v>1</v>
      </c>
      <c r="N63" s="7">
        <f>M63/SUM(M63:M65)</f>
        <v>3.443607089158919E-3</v>
      </c>
      <c r="P63" s="7" t="s">
        <v>107</v>
      </c>
      <c r="Q63" s="7">
        <f>EXP(D51+D57+D72)</f>
        <v>1</v>
      </c>
      <c r="R63" s="7">
        <f>Q63/SUM(Q63:Q65)</f>
        <v>7.3108557269797397E-2</v>
      </c>
      <c r="T63" s="7" t="s">
        <v>108</v>
      </c>
      <c r="U63" s="7">
        <f>EXP(D51+D60+D72)</f>
        <v>1</v>
      </c>
      <c r="V63" s="7">
        <f>U63/SUM(U63:U65)</f>
        <v>8.130119804918446E-3</v>
      </c>
    </row>
    <row r="64" spans="1:26" x14ac:dyDescent="0.3">
      <c r="A64" s="14" t="s">
        <v>42</v>
      </c>
      <c r="B64" s="13" t="s">
        <v>1</v>
      </c>
      <c r="C64" s="14" t="s">
        <v>48</v>
      </c>
      <c r="D64" s="3">
        <v>0</v>
      </c>
      <c r="E64" s="3" t="s">
        <v>46</v>
      </c>
      <c r="F64" s="3" t="s">
        <v>46</v>
      </c>
      <c r="G64" s="3" t="s">
        <v>46</v>
      </c>
      <c r="H64" s="3"/>
      <c r="I64" s="3"/>
      <c r="J64" s="3"/>
      <c r="K64" s="3"/>
      <c r="L64" s="7" t="s">
        <v>87</v>
      </c>
      <c r="M64" s="3">
        <f t="shared" ref="M64:M65" si="21">EXP(D52+D55+D73)</f>
        <v>23.551746992904619</v>
      </c>
      <c r="N64" s="7">
        <f>M64/SUM(M63:M65)</f>
        <v>8.1102962906843601E-2</v>
      </c>
      <c r="P64" s="7" t="s">
        <v>109</v>
      </c>
      <c r="Q64" s="7">
        <f t="shared" ref="Q64:Q65" si="22">EXP(D52+D58+D73)</f>
        <v>1.5676849860642206</v>
      </c>
      <c r="R64" s="7">
        <f>Q64/SUM(Q63:Q65)</f>
        <v>0.1146111875846776</v>
      </c>
      <c r="T64" s="7" t="s">
        <v>110</v>
      </c>
      <c r="U64" s="7">
        <f t="shared" ref="U64:U65" si="23">EXP(D52+D61+D73)</f>
        <v>103.53399366622719</v>
      </c>
      <c r="V64" s="7">
        <f>U64/SUM(U63:U65)</f>
        <v>0.84174377238809472</v>
      </c>
    </row>
    <row r="65" spans="1:26" x14ac:dyDescent="0.3">
      <c r="A65" s="14" t="s">
        <v>43</v>
      </c>
      <c r="B65" s="13" t="s">
        <v>1</v>
      </c>
      <c r="C65" s="14" t="s">
        <v>48</v>
      </c>
      <c r="D65" s="3">
        <v>0</v>
      </c>
      <c r="E65" s="3" t="s">
        <v>46</v>
      </c>
      <c r="F65" s="3" t="s">
        <v>46</v>
      </c>
      <c r="G65" s="3" t="s">
        <v>46</v>
      </c>
      <c r="H65" s="3"/>
      <c r="I65" s="3"/>
      <c r="J65" s="3"/>
      <c r="K65" s="3"/>
      <c r="L65" s="7" t="s">
        <v>88</v>
      </c>
      <c r="M65" s="3">
        <f t="shared" si="21"/>
        <v>265.84142914736293</v>
      </c>
      <c r="N65" s="7">
        <f>M65/SUM(M63:M65)</f>
        <v>0.91545343000399748</v>
      </c>
      <c r="P65" s="7" t="s">
        <v>111</v>
      </c>
      <c r="Q65" s="7">
        <f t="shared" si="22"/>
        <v>11.110604359868749</v>
      </c>
      <c r="R65" s="7">
        <f>Q65/SUM(Q63:Q65)</f>
        <v>0.81228025514552504</v>
      </c>
      <c r="T65" s="7" t="s">
        <v>112</v>
      </c>
      <c r="U65" s="7">
        <f t="shared" si="23"/>
        <v>18.465423807920466</v>
      </c>
      <c r="V65" s="7">
        <f>U65/SUM(U63:U65)</f>
        <v>0.15012610780698679</v>
      </c>
    </row>
    <row r="66" spans="1:26" x14ac:dyDescent="0.3">
      <c r="A66" s="14" t="s">
        <v>41</v>
      </c>
      <c r="B66" s="13" t="s">
        <v>1</v>
      </c>
      <c r="C66" s="14" t="s">
        <v>49</v>
      </c>
      <c r="D66" s="3">
        <v>0</v>
      </c>
      <c r="E66" s="3" t="s">
        <v>46</v>
      </c>
      <c r="F66" s="3" t="s">
        <v>46</v>
      </c>
      <c r="G66" s="3" t="s">
        <v>46</v>
      </c>
      <c r="H66" s="3"/>
      <c r="I66" s="3"/>
      <c r="J66" s="3"/>
      <c r="K66" s="3"/>
      <c r="L66" s="3"/>
      <c r="M66" s="3"/>
    </row>
    <row r="67" spans="1:26" x14ac:dyDescent="0.3">
      <c r="A67" s="14" t="s">
        <v>42</v>
      </c>
      <c r="B67" s="13" t="s">
        <v>1</v>
      </c>
      <c r="C67" s="14" t="s">
        <v>49</v>
      </c>
      <c r="D67" s="3">
        <v>-1.2092000000000001</v>
      </c>
      <c r="E67" s="3">
        <v>1.0165999999999999</v>
      </c>
      <c r="F67" s="3">
        <v>-1.1895</v>
      </c>
      <c r="G67" s="3">
        <v>0.23</v>
      </c>
      <c r="H67" s="3"/>
      <c r="I67" s="3"/>
      <c r="J67" s="3"/>
      <c r="K67" s="3"/>
      <c r="L67" s="3"/>
      <c r="M67" s="3"/>
      <c r="X67" s="7" t="b">
        <f>G67 &lt;= 0.05</f>
        <v>0</v>
      </c>
      <c r="Y67" s="7" t="b">
        <f>OR(D67 &lt;= -LN(1.25), D67 &gt;= LN(1.25))</f>
        <v>1</v>
      </c>
      <c r="Z67" s="7" t="b">
        <f>AND(X67, Y67)</f>
        <v>0</v>
      </c>
    </row>
    <row r="68" spans="1:26" x14ac:dyDescent="0.3">
      <c r="A68" s="14" t="s">
        <v>43</v>
      </c>
      <c r="B68" s="13" t="s">
        <v>1</v>
      </c>
      <c r="C68" s="14" t="s">
        <v>49</v>
      </c>
      <c r="D68" s="3">
        <v>-0.67449999999999999</v>
      </c>
      <c r="E68" s="3">
        <v>0.92510000000000003</v>
      </c>
      <c r="F68" s="3">
        <v>-0.72909999999999997</v>
      </c>
      <c r="G68" s="3">
        <v>0.47</v>
      </c>
      <c r="H68" s="3"/>
      <c r="I68" s="3"/>
      <c r="J68" s="3"/>
      <c r="K68" s="3"/>
      <c r="L68" s="3"/>
      <c r="M68" s="3"/>
      <c r="X68" s="7" t="b">
        <f>G68 &lt;= 0.05</f>
        <v>0</v>
      </c>
      <c r="Y68" s="7" t="b">
        <f>OR(D68 &lt;= -LN(1.25), D68 &gt;= LN(1.25))</f>
        <v>1</v>
      </c>
      <c r="Z68" s="7" t="b">
        <f>AND(X68, Y68)</f>
        <v>0</v>
      </c>
    </row>
    <row r="69" spans="1:26" x14ac:dyDescent="0.3">
      <c r="A69" s="14" t="s">
        <v>41</v>
      </c>
      <c r="B69" s="13" t="s">
        <v>1</v>
      </c>
      <c r="C69" s="14" t="s">
        <v>50</v>
      </c>
      <c r="D69" s="3">
        <v>0</v>
      </c>
      <c r="E69" s="3" t="s">
        <v>46</v>
      </c>
      <c r="F69" s="3" t="s">
        <v>46</v>
      </c>
      <c r="G69" s="3" t="s">
        <v>46</v>
      </c>
      <c r="H69" s="3"/>
      <c r="I69" s="3"/>
      <c r="J69" s="3"/>
      <c r="K69" s="3"/>
      <c r="L69" s="3"/>
      <c r="M69" s="3"/>
    </row>
    <row r="70" spans="1:26" x14ac:dyDescent="0.3">
      <c r="A70" s="14" t="s">
        <v>42</v>
      </c>
      <c r="B70" s="13" t="s">
        <v>1</v>
      </c>
      <c r="C70" s="14" t="s">
        <v>50</v>
      </c>
      <c r="D70" s="3">
        <v>-2.1791999999999998</v>
      </c>
      <c r="E70" s="3">
        <v>1.2232000000000001</v>
      </c>
      <c r="F70" s="3">
        <v>-1.7816000000000001</v>
      </c>
      <c r="G70" s="3">
        <v>7.4999999999999997E-2</v>
      </c>
      <c r="H70" s="3"/>
      <c r="I70" s="3"/>
      <c r="J70" s="3"/>
      <c r="K70" s="3"/>
      <c r="L70" s="3"/>
      <c r="M70" s="3"/>
      <c r="X70" s="7" t="b">
        <f>G70 &lt;= 0.05</f>
        <v>0</v>
      </c>
      <c r="Y70" s="7" t="b">
        <f>OR(D70 &lt;= -LN(1.25), D70 &gt;= LN(1.25))</f>
        <v>1</v>
      </c>
      <c r="Z70" s="7" t="b">
        <f>AND(X70, Y70)</f>
        <v>0</v>
      </c>
    </row>
    <row r="71" spans="1:26" x14ac:dyDescent="0.3">
      <c r="A71" s="14" t="s">
        <v>43</v>
      </c>
      <c r="B71" s="13" t="s">
        <v>1</v>
      </c>
      <c r="C71" s="14" t="s">
        <v>50</v>
      </c>
      <c r="D71" s="3">
        <v>1.4999</v>
      </c>
      <c r="E71" s="3">
        <v>0.49199999999999999</v>
      </c>
      <c r="F71" s="3">
        <v>3.0487000000000002</v>
      </c>
      <c r="G71" s="3">
        <v>2.3E-3</v>
      </c>
      <c r="H71" s="3"/>
      <c r="I71" s="3"/>
      <c r="J71" s="3"/>
      <c r="K71" s="3"/>
      <c r="L71" s="3"/>
      <c r="M71" s="3"/>
      <c r="X71" s="7" t="b">
        <f>G71 &lt;= 0.05</f>
        <v>1</v>
      </c>
      <c r="Y71" s="7" t="b">
        <f>OR(D71 &lt;= -LN(1.25), D71 &gt;= LN(1.25))</f>
        <v>1</v>
      </c>
      <c r="Z71" s="7" t="b">
        <f>AND(X71, Y71)</f>
        <v>1</v>
      </c>
    </row>
    <row r="72" spans="1:26" x14ac:dyDescent="0.3">
      <c r="A72" s="14" t="s">
        <v>41</v>
      </c>
      <c r="B72" s="13" t="s">
        <v>1</v>
      </c>
      <c r="C72" s="14" t="s">
        <v>51</v>
      </c>
      <c r="D72" s="3">
        <v>0</v>
      </c>
      <c r="E72" s="3" t="s">
        <v>46</v>
      </c>
      <c r="F72" s="3" t="s">
        <v>46</v>
      </c>
      <c r="G72" s="3" t="s">
        <v>46</v>
      </c>
      <c r="H72" s="3"/>
      <c r="I72" s="3"/>
      <c r="J72" s="3"/>
      <c r="K72" s="3"/>
      <c r="L72" s="3"/>
      <c r="M72" s="3"/>
    </row>
    <row r="73" spans="1:26" x14ac:dyDescent="0.3">
      <c r="A73" s="14" t="s">
        <v>42</v>
      </c>
      <c r="B73" s="13" t="s">
        <v>1</v>
      </c>
      <c r="C73" s="14" t="s">
        <v>51</v>
      </c>
      <c r="D73" s="3">
        <v>1.6174999999999999</v>
      </c>
      <c r="E73" s="3">
        <v>5.2095000000000002</v>
      </c>
      <c r="F73" s="3">
        <v>0.3105</v>
      </c>
      <c r="G73" s="3">
        <v>0.76</v>
      </c>
      <c r="H73" s="3"/>
      <c r="I73" s="3"/>
      <c r="J73" s="3"/>
      <c r="K73" s="3"/>
      <c r="L73" s="3"/>
      <c r="M73" s="3"/>
      <c r="X73" s="7" t="b">
        <f>G73 &lt;= 0.05</f>
        <v>0</v>
      </c>
      <c r="Y73" s="7" t="b">
        <f>OR(D73 &lt;= -LN(1.25), D73 &gt;= LN(1.25))</f>
        <v>1</v>
      </c>
      <c r="Z73" s="7" t="b">
        <f>AND(X73, Y73)</f>
        <v>0</v>
      </c>
    </row>
    <row r="74" spans="1:26" x14ac:dyDescent="0.3">
      <c r="A74" s="14" t="s">
        <v>43</v>
      </c>
      <c r="B74" s="13" t="s">
        <v>1</v>
      </c>
      <c r="C74" s="14" t="s">
        <v>51</v>
      </c>
      <c r="D74" s="3">
        <v>5.2419000000000002</v>
      </c>
      <c r="E74" s="3">
        <v>6.4741</v>
      </c>
      <c r="F74" s="3">
        <v>0.80969999999999998</v>
      </c>
      <c r="G74" s="3">
        <v>0.42</v>
      </c>
      <c r="H74" s="3"/>
      <c r="I74" s="3"/>
      <c r="J74" s="3"/>
      <c r="K74" s="3"/>
      <c r="L74" s="3"/>
      <c r="M74" s="3"/>
      <c r="X74" s="7" t="b">
        <f>G74 &lt;= 0.05</f>
        <v>0</v>
      </c>
      <c r="Y74" s="7" t="b">
        <f>OR(D74 &lt;= -LN(1.25), D74 &gt;= LN(1.25))</f>
        <v>1</v>
      </c>
      <c r="Z74" s="7" t="b">
        <f>AND(X74, Y74)</f>
        <v>0</v>
      </c>
    </row>
    <row r="76" spans="1:26" x14ac:dyDescent="0.3">
      <c r="A76" s="16" t="s">
        <v>395</v>
      </c>
    </row>
    <row r="77" spans="1:26" x14ac:dyDescent="0.3">
      <c r="B77" s="4" t="s">
        <v>70</v>
      </c>
    </row>
    <row r="78" spans="1:26" x14ac:dyDescent="0.3">
      <c r="A78" s="14"/>
      <c r="B78" s="4">
        <v>1</v>
      </c>
      <c r="C78" s="4" t="s">
        <v>44</v>
      </c>
      <c r="D78" s="4">
        <v>2</v>
      </c>
      <c r="E78" s="4" t="s">
        <v>44</v>
      </c>
      <c r="F78" s="4">
        <v>3</v>
      </c>
      <c r="G78" s="3" t="s">
        <v>44</v>
      </c>
      <c r="H78" s="4" t="s">
        <v>71</v>
      </c>
      <c r="I78" s="4" t="s">
        <v>44</v>
      </c>
    </row>
    <row r="79" spans="1:26" x14ac:dyDescent="0.3">
      <c r="A79" s="4" t="s">
        <v>72</v>
      </c>
      <c r="B79" s="3">
        <v>0.52990000000000004</v>
      </c>
      <c r="C79" s="3">
        <v>0.9738</v>
      </c>
      <c r="D79" s="3">
        <v>0.24079999999999999</v>
      </c>
      <c r="E79" s="3">
        <v>0.97760000000000002</v>
      </c>
      <c r="F79" s="3">
        <v>0.2293</v>
      </c>
      <c r="G79" s="3">
        <v>6.4299999999999996E-2</v>
      </c>
      <c r="H79" s="3"/>
      <c r="I79" s="3"/>
    </row>
    <row r="80" spans="1:26" x14ac:dyDescent="0.3">
      <c r="A80" s="14" t="s">
        <v>73</v>
      </c>
      <c r="B80" s="54"/>
      <c r="C80" s="54"/>
      <c r="D80" s="54"/>
      <c r="E80" s="54"/>
      <c r="F80" s="54"/>
      <c r="G80" s="54"/>
      <c r="H80" s="54"/>
      <c r="I80" s="54"/>
    </row>
    <row r="81" spans="1:9" x14ac:dyDescent="0.3">
      <c r="A81" s="4">
        <v>1</v>
      </c>
      <c r="B81" s="3">
        <v>2.3400000000000001E-2</v>
      </c>
      <c r="C81" s="3">
        <v>4.4900000000000002E-2</v>
      </c>
      <c r="D81" s="3">
        <v>0.27860000000000001</v>
      </c>
      <c r="E81" s="3">
        <v>1.1324000000000001</v>
      </c>
      <c r="F81" s="3">
        <v>0.14879999999999999</v>
      </c>
      <c r="G81" s="3">
        <v>2.4199999999999999E-2</v>
      </c>
      <c r="H81" s="3">
        <v>0.11360000000000001</v>
      </c>
      <c r="I81" s="3">
        <v>2.3999999999999998E-3</v>
      </c>
    </row>
    <row r="82" spans="1:9" x14ac:dyDescent="0.3">
      <c r="A82" s="4">
        <v>2</v>
      </c>
      <c r="B82" s="3">
        <v>0.51270000000000004</v>
      </c>
      <c r="C82" s="3">
        <v>0.94699999999999995</v>
      </c>
      <c r="D82" s="3">
        <v>0.1183</v>
      </c>
      <c r="E82" s="3">
        <v>0.48680000000000001</v>
      </c>
      <c r="F82" s="3">
        <v>0.82779999999999998</v>
      </c>
      <c r="G82" s="3">
        <v>3.6799999999999999E-2</v>
      </c>
      <c r="H82" s="3">
        <v>0.49</v>
      </c>
      <c r="I82" s="3">
        <v>2.3999999999999998E-3</v>
      </c>
    </row>
    <row r="83" spans="1:9" x14ac:dyDescent="0.3">
      <c r="A83" s="4">
        <v>3</v>
      </c>
      <c r="B83" s="3">
        <v>0.46389999999999998</v>
      </c>
      <c r="C83" s="3">
        <v>0.99</v>
      </c>
      <c r="D83" s="3">
        <v>0.60309999999999997</v>
      </c>
      <c r="E83" s="3">
        <v>1.5992</v>
      </c>
      <c r="F83" s="3">
        <v>2.3400000000000001E-2</v>
      </c>
      <c r="G83" s="3">
        <v>3.1899999999999998E-2</v>
      </c>
      <c r="H83" s="3">
        <v>0.39639999999999997</v>
      </c>
      <c r="I83" s="3">
        <v>2.0000000000000001E-4</v>
      </c>
    </row>
    <row r="84" spans="1:9" x14ac:dyDescent="0.3">
      <c r="A84" s="14" t="s">
        <v>77</v>
      </c>
      <c r="B84" s="54"/>
      <c r="C84" s="54"/>
      <c r="D84" s="54"/>
      <c r="E84" s="54"/>
      <c r="F84" s="54"/>
      <c r="G84" s="54"/>
      <c r="H84" s="54"/>
      <c r="I84" s="54"/>
    </row>
    <row r="85" spans="1:9" x14ac:dyDescent="0.3">
      <c r="A85" s="4">
        <v>1</v>
      </c>
      <c r="B85" s="3">
        <v>0.1024</v>
      </c>
      <c r="C85" s="3">
        <v>0.17560000000000001</v>
      </c>
      <c r="D85" s="3">
        <v>0.34610000000000002</v>
      </c>
      <c r="E85" s="3">
        <v>1.3581000000000001</v>
      </c>
      <c r="F85" s="3">
        <v>0.1719</v>
      </c>
      <c r="G85" s="3">
        <v>3.5999999999999997E-2</v>
      </c>
      <c r="H85" s="3">
        <v>0.17699999999999999</v>
      </c>
      <c r="I85" s="3">
        <v>2.8E-3</v>
      </c>
    </row>
    <row r="86" spans="1:9" x14ac:dyDescent="0.3">
      <c r="A86" s="4">
        <v>2</v>
      </c>
      <c r="B86" s="3">
        <v>0.35770000000000002</v>
      </c>
      <c r="C86" s="3">
        <v>0.47639999999999999</v>
      </c>
      <c r="D86" s="3">
        <v>0.1426</v>
      </c>
      <c r="E86" s="3">
        <v>0.15859999999999999</v>
      </c>
      <c r="F86" s="3">
        <v>0.7712</v>
      </c>
      <c r="G86" s="3">
        <v>5.0700000000000002E-2</v>
      </c>
      <c r="H86" s="3">
        <v>0.4007</v>
      </c>
      <c r="I86" s="3">
        <v>3.3E-3</v>
      </c>
    </row>
    <row r="87" spans="1:9" x14ac:dyDescent="0.3">
      <c r="A87" s="4">
        <v>3</v>
      </c>
      <c r="B87" s="3">
        <v>0.53979999999999995</v>
      </c>
      <c r="C87" s="3">
        <v>0.64459999999999995</v>
      </c>
      <c r="D87" s="3">
        <v>0.51139999999999997</v>
      </c>
      <c r="E87" s="3">
        <v>1.5153000000000001</v>
      </c>
      <c r="F87" s="3">
        <v>5.6899999999999999E-2</v>
      </c>
      <c r="G87" s="3">
        <v>2.4500000000000001E-2</v>
      </c>
      <c r="H87" s="3">
        <v>0.42230000000000001</v>
      </c>
      <c r="I87" s="3">
        <v>2.5999999999999999E-3</v>
      </c>
    </row>
    <row r="89" spans="1:9" x14ac:dyDescent="0.3">
      <c r="A89" s="16" t="s">
        <v>403</v>
      </c>
    </row>
    <row r="90" spans="1:9" x14ac:dyDescent="0.3">
      <c r="A90" s="3"/>
      <c r="B90" s="14" t="s">
        <v>70</v>
      </c>
      <c r="C90" s="3"/>
      <c r="D90" s="3"/>
    </row>
    <row r="91" spans="1:9" x14ac:dyDescent="0.3">
      <c r="A91" s="3"/>
      <c r="B91" s="4">
        <v>1</v>
      </c>
      <c r="C91" s="4">
        <v>2</v>
      </c>
      <c r="D91" s="4">
        <v>3</v>
      </c>
    </row>
    <row r="92" spans="1:9" x14ac:dyDescent="0.3">
      <c r="A92" s="4" t="s">
        <v>71</v>
      </c>
      <c r="B92" s="3">
        <v>0.52990000000000004</v>
      </c>
      <c r="C92" s="3">
        <v>0.24079999999999999</v>
      </c>
      <c r="D92" s="3">
        <v>0.2293</v>
      </c>
    </row>
    <row r="93" spans="1:9" x14ac:dyDescent="0.3">
      <c r="A93" s="14" t="s">
        <v>390</v>
      </c>
      <c r="B93" s="3"/>
      <c r="C93" s="3"/>
      <c r="D93" s="3"/>
    </row>
    <row r="94" spans="1:9" x14ac:dyDescent="0.3">
      <c r="A94" s="14" t="s">
        <v>73</v>
      </c>
      <c r="B94" s="3"/>
      <c r="C94" s="3"/>
      <c r="D94" s="3"/>
    </row>
    <row r="95" spans="1:9" x14ac:dyDescent="0.3">
      <c r="A95" s="4">
        <v>1</v>
      </c>
      <c r="B95" s="3">
        <v>0.1091</v>
      </c>
      <c r="C95" s="3">
        <v>0.59060000000000001</v>
      </c>
      <c r="D95" s="3">
        <v>0.30030000000000001</v>
      </c>
    </row>
    <row r="96" spans="1:9" x14ac:dyDescent="0.3">
      <c r="A96" s="4">
        <v>2</v>
      </c>
      <c r="B96" s="3">
        <v>0.55459999999999998</v>
      </c>
      <c r="C96" s="3">
        <v>5.8099999999999999E-2</v>
      </c>
      <c r="D96" s="3">
        <v>0.38729999999999998</v>
      </c>
    </row>
    <row r="97" spans="1:4" x14ac:dyDescent="0.3">
      <c r="A97" s="4">
        <v>3</v>
      </c>
      <c r="B97" s="3">
        <v>0.62009999999999998</v>
      </c>
      <c r="C97" s="3">
        <v>0.36630000000000001</v>
      </c>
      <c r="D97" s="3">
        <v>1.35E-2</v>
      </c>
    </row>
    <row r="98" spans="1:4" x14ac:dyDescent="0.3">
      <c r="A98" s="14" t="s">
        <v>77</v>
      </c>
      <c r="B98" s="3"/>
      <c r="C98" s="3"/>
      <c r="D98" s="3"/>
    </row>
    <row r="99" spans="1:4" x14ac:dyDescent="0.3">
      <c r="A99" s="4">
        <v>1</v>
      </c>
      <c r="B99" s="3">
        <v>0.30659999999999998</v>
      </c>
      <c r="C99" s="3">
        <v>0.4708</v>
      </c>
      <c r="D99" s="3">
        <v>0.22259999999999999</v>
      </c>
    </row>
    <row r="100" spans="1:4" x14ac:dyDescent="0.3">
      <c r="A100" s="4">
        <v>2</v>
      </c>
      <c r="B100" s="3">
        <v>0.47310000000000002</v>
      </c>
      <c r="C100" s="3">
        <v>8.5699999999999998E-2</v>
      </c>
      <c r="D100" s="3">
        <v>0.44119999999999998</v>
      </c>
    </row>
    <row r="101" spans="1:4" x14ac:dyDescent="0.3">
      <c r="A101" s="4">
        <v>3</v>
      </c>
      <c r="B101" s="3">
        <v>0.67749999999999999</v>
      </c>
      <c r="C101" s="3">
        <v>0.29160000000000003</v>
      </c>
      <c r="D101" s="3">
        <v>3.09E-2</v>
      </c>
    </row>
    <row r="102" spans="1:4" x14ac:dyDescent="0.3">
      <c r="A102" s="14" t="s">
        <v>391</v>
      </c>
      <c r="B102" s="3"/>
      <c r="C102" s="3"/>
      <c r="D102" s="3"/>
    </row>
    <row r="103" spans="1:4" x14ac:dyDescent="0.3">
      <c r="A103" s="14" t="s">
        <v>392</v>
      </c>
      <c r="B103" s="3"/>
      <c r="C103" s="3"/>
      <c r="D103" s="3"/>
    </row>
    <row r="104" spans="1:4" x14ac:dyDescent="0.3">
      <c r="A104" s="4">
        <v>1</v>
      </c>
      <c r="B104" s="3">
        <v>0.54369999999999996</v>
      </c>
      <c r="C104" s="3">
        <v>0.25269999999999998</v>
      </c>
      <c r="D104" s="3">
        <v>0.2036</v>
      </c>
    </row>
    <row r="105" spans="1:4" x14ac:dyDescent="0.3">
      <c r="A105" s="4">
        <v>2</v>
      </c>
      <c r="B105" s="3">
        <v>0.51539999999999997</v>
      </c>
      <c r="C105" s="3">
        <v>0.22819999999999999</v>
      </c>
      <c r="D105" s="3">
        <v>0.25629999999999997</v>
      </c>
    </row>
    <row r="106" spans="1:4" x14ac:dyDescent="0.3">
      <c r="A106" s="14" t="s">
        <v>405</v>
      </c>
      <c r="B106" s="3"/>
      <c r="C106" s="3"/>
      <c r="D106" s="3"/>
    </row>
    <row r="107" spans="1:4" x14ac:dyDescent="0.3">
      <c r="A107" s="4">
        <v>1</v>
      </c>
      <c r="B107" s="3">
        <v>0.63759999999999994</v>
      </c>
      <c r="C107" s="3">
        <v>0.21920000000000001</v>
      </c>
      <c r="D107" s="3">
        <v>0.14330000000000001</v>
      </c>
    </row>
    <row r="108" spans="1:4" x14ac:dyDescent="0.3">
      <c r="A108" s="4">
        <v>2</v>
      </c>
      <c r="B108" s="3">
        <v>0.43719999999999998</v>
      </c>
      <c r="C108" s="3">
        <v>9.5799999999999996E-2</v>
      </c>
      <c r="D108" s="3">
        <v>0.46700000000000003</v>
      </c>
    </row>
    <row r="109" spans="1:4" x14ac:dyDescent="0.3">
      <c r="A109" s="4">
        <v>3</v>
      </c>
      <c r="B109" s="3">
        <v>3.7999999999999999E-2</v>
      </c>
      <c r="C109" s="3">
        <v>7.5600000000000001E-2</v>
      </c>
      <c r="D109" s="3">
        <v>0.88639999999999997</v>
      </c>
    </row>
    <row r="110" spans="1:4" x14ac:dyDescent="0.3">
      <c r="A110" s="4">
        <v>4</v>
      </c>
      <c r="B110" s="3">
        <v>0.61980000000000002</v>
      </c>
      <c r="C110" s="3">
        <v>0.36680000000000001</v>
      </c>
      <c r="D110" s="3">
        <v>1.34E-2</v>
      </c>
    </row>
    <row r="112" spans="1:4" x14ac:dyDescent="0.3">
      <c r="A112" s="16" t="s">
        <v>441</v>
      </c>
    </row>
    <row r="113" spans="1:1" x14ac:dyDescent="0.3">
      <c r="A113" s="7" t="b">
        <f>IF(COUNTIF(Z26:Z74, TRUE) &gt; 0, TRUE, FALSE)</f>
        <v>1</v>
      </c>
    </row>
  </sheetData>
  <mergeCells count="4">
    <mergeCell ref="A3:C3"/>
    <mergeCell ref="A2:J2"/>
    <mergeCell ref="B80:I80"/>
    <mergeCell ref="B84:I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opLeftCell="A56" zoomScaleNormal="100" workbookViewId="0">
      <selection activeCell="C72" sqref="C72"/>
    </sheetView>
  </sheetViews>
  <sheetFormatPr defaultRowHeight="14.4" x14ac:dyDescent="0.3"/>
  <cols>
    <col min="1" max="1" width="18.88671875" style="7" bestFit="1" customWidth="1"/>
    <col min="2" max="2" width="7" style="7" bestFit="1" customWidth="1"/>
    <col min="3" max="3" width="16.77734375" style="7" bestFit="1" customWidth="1"/>
    <col min="4" max="4" width="7.6640625" style="7" bestFit="1" customWidth="1"/>
    <col min="5" max="5" width="7" style="7" bestFit="1" customWidth="1"/>
    <col min="6" max="6" width="8.6640625" style="7" bestFit="1" customWidth="1"/>
    <col min="7" max="7" width="8.21875" style="7" bestFit="1" customWidth="1"/>
    <col min="8" max="8" width="9" style="7" bestFit="1" customWidth="1"/>
    <col min="9" max="9" width="7" style="7" bestFit="1" customWidth="1"/>
    <col min="10" max="10" width="9.21875" style="7" bestFit="1" customWidth="1"/>
    <col min="11" max="11" width="8.88671875" style="7" customWidth="1"/>
    <col min="12" max="12" width="12.88671875" style="7" bestFit="1" customWidth="1"/>
    <col min="13" max="14" width="12" style="7" bestFit="1" customWidth="1"/>
    <col min="15" max="15" width="9" style="7" bestFit="1" customWidth="1"/>
    <col min="16" max="16" width="12.88671875" style="7" bestFit="1" customWidth="1"/>
    <col min="17" max="18" width="12" style="7" bestFit="1" customWidth="1"/>
    <col min="19" max="19" width="8.88671875" style="7" customWidth="1"/>
    <col min="20" max="20" width="12.88671875" style="7" bestFit="1" customWidth="1"/>
    <col min="21" max="22" width="12" style="7" bestFit="1" customWidth="1"/>
    <col min="23" max="23" width="8.88671875" style="7"/>
    <col min="24" max="24" width="12.88671875" style="7" bestFit="1" customWidth="1"/>
    <col min="25" max="26" width="12" style="7" bestFit="1" customWidth="1"/>
    <col min="27" max="16384" width="8.88671875" style="7"/>
  </cols>
  <sheetData>
    <row r="1" spans="1:26" x14ac:dyDescent="0.3">
      <c r="A1" s="16" t="s">
        <v>437</v>
      </c>
    </row>
    <row r="2" spans="1:26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26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26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181.66739999999999</v>
      </c>
      <c r="I4" s="3">
        <v>2</v>
      </c>
      <c r="J4" s="5">
        <v>3.6000000000000001E-40</v>
      </c>
      <c r="L4" s="7" t="s">
        <v>271</v>
      </c>
      <c r="M4" s="7">
        <f>EXP(D4+D7+D13)</f>
        <v>1</v>
      </c>
      <c r="N4" s="7">
        <f>M4/SUM(M4:M6)</f>
        <v>0.44949229561429893</v>
      </c>
      <c r="P4" s="7" t="s">
        <v>273</v>
      </c>
      <c r="Q4" s="7">
        <f>EXP(D4+D7+D16)</f>
        <v>1</v>
      </c>
      <c r="R4" s="7">
        <f>Q4/SUM(Q4:Q6)</f>
        <v>0.50258478457706801</v>
      </c>
      <c r="T4" s="7" t="s">
        <v>301</v>
      </c>
      <c r="U4" s="7">
        <f>EXP(D4+D7+D19)</f>
        <v>1</v>
      </c>
      <c r="V4" s="7">
        <f>U4/SUM(U4:U6)</f>
        <v>0.50096205471521793</v>
      </c>
      <c r="X4" s="7" t="s">
        <v>332</v>
      </c>
      <c r="Y4" s="7">
        <f>EXP(D4+D7+D22)</f>
        <v>1</v>
      </c>
      <c r="Z4" s="7">
        <f>Y4/SUM(Y4:Y6)</f>
        <v>0.38850032854846184</v>
      </c>
    </row>
    <row r="5" spans="1:26" x14ac:dyDescent="0.3">
      <c r="A5" s="1" t="s">
        <v>5</v>
      </c>
      <c r="B5" s="2" t="s">
        <v>1</v>
      </c>
      <c r="C5" s="1">
        <v>1</v>
      </c>
      <c r="D5" s="3">
        <v>9.1300000000000006E-2</v>
      </c>
      <c r="E5" s="3">
        <v>6.4399999999999999E-2</v>
      </c>
      <c r="F5" s="3">
        <v>1.4173</v>
      </c>
      <c r="G5" s="3">
        <v>0.16</v>
      </c>
      <c r="H5" s="3"/>
      <c r="I5" s="3"/>
      <c r="J5" s="3"/>
      <c r="L5" s="7" t="s">
        <v>275</v>
      </c>
      <c r="M5" s="7">
        <f>EXP(D5+D8+D14)</f>
        <v>1.0955976352520773</v>
      </c>
      <c r="N5" s="7">
        <f>M5/SUM(M4:M6)</f>
        <v>0.49246269613905358</v>
      </c>
      <c r="P5" s="7" t="s">
        <v>280</v>
      </c>
      <c r="Q5" s="7">
        <f>EXP(D5+D8+D17)</f>
        <v>0.5860207971604402</v>
      </c>
      <c r="R5" s="7">
        <f>Q5/SUM(Q4:Q6)</f>
        <v>0.29452513609856151</v>
      </c>
      <c r="T5" s="7" t="s">
        <v>302</v>
      </c>
      <c r="U5" s="7">
        <f>EXP(D5+D8+D20)</f>
        <v>0.5249249389713958</v>
      </c>
      <c r="V5" s="7">
        <f>U5/SUM(U4:U6)</f>
        <v>0.26296747599837084</v>
      </c>
      <c r="X5" s="7" t="s">
        <v>331</v>
      </c>
      <c r="Y5" s="7">
        <f t="shared" ref="Y5:Y6" si="0">EXP(D5+D8+D23)</f>
        <v>1.3475659970442611</v>
      </c>
      <c r="Z5" s="7">
        <f>Y5/SUM(Y4:Y6)</f>
        <v>0.52352983259243091</v>
      </c>
    </row>
    <row r="6" spans="1:26" x14ac:dyDescent="0.3">
      <c r="A6" s="1" t="s">
        <v>6</v>
      </c>
      <c r="B6" s="2" t="s">
        <v>1</v>
      </c>
      <c r="C6" s="1">
        <v>1</v>
      </c>
      <c r="D6" s="3">
        <v>-2.0468999999999999</v>
      </c>
      <c r="E6" s="3">
        <v>0.1762</v>
      </c>
      <c r="F6" s="3">
        <v>-11.6167</v>
      </c>
      <c r="G6" s="5">
        <v>3.4000000000000001E-31</v>
      </c>
      <c r="H6" s="3"/>
      <c r="I6" s="3"/>
      <c r="J6" s="3"/>
      <c r="L6" s="7" t="s">
        <v>276</v>
      </c>
      <c r="M6" s="7">
        <f>EXP(D6+D9+D15)</f>
        <v>0.1291346009998241</v>
      </c>
      <c r="N6" s="7">
        <f>M6/SUM(M4:M6)</f>
        <v>5.8045008246647475E-2</v>
      </c>
      <c r="P6" s="7" t="s">
        <v>279</v>
      </c>
      <c r="Q6" s="7">
        <f>EXP(D6+D9+D18)</f>
        <v>0.40369323853507638</v>
      </c>
      <c r="R6" s="7">
        <f>Q6/SUM(Q4:Q6)</f>
        <v>0.20289007932437031</v>
      </c>
      <c r="T6" s="7" t="s">
        <v>303</v>
      </c>
      <c r="U6" s="7">
        <f>EXP(D6+D9+D21)</f>
        <v>0.47123423234242834</v>
      </c>
      <c r="V6" s="7">
        <f>U6/SUM(U4:U6)</f>
        <v>0.23607046928641132</v>
      </c>
      <c r="X6" s="7" t="s">
        <v>330</v>
      </c>
      <c r="Y6" s="7">
        <f t="shared" si="0"/>
        <v>0.22643440016585195</v>
      </c>
      <c r="Z6" s="7">
        <f>Y6/SUM(Y4:Y6)</f>
        <v>8.7969838859107363E-2</v>
      </c>
    </row>
    <row r="7" spans="1:26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26.821200000000001</v>
      </c>
      <c r="I7" s="3">
        <v>2</v>
      </c>
      <c r="J7" s="5">
        <v>1.5E-6</v>
      </c>
    </row>
    <row r="8" spans="1:26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0.49569003781850934</v>
      </c>
      <c r="P8" s="7" t="s">
        <v>274</v>
      </c>
      <c r="Q8" s="7">
        <f>EXP(D4+D10+D16)</f>
        <v>1</v>
      </c>
      <c r="R8" s="7">
        <f>Q8/SUM(Q8:Q10)</f>
        <v>0.5586873876245374</v>
      </c>
      <c r="T8" s="7" t="s">
        <v>304</v>
      </c>
      <c r="U8" s="7">
        <f>EXP(D4+D10+D19)</f>
        <v>1</v>
      </c>
      <c r="V8" s="7">
        <f>U8/SUM(U8:U10)</f>
        <v>0.55926523062197042</v>
      </c>
      <c r="X8" s="7" t="s">
        <v>329</v>
      </c>
      <c r="Y8" s="7">
        <f>EXP(D4+D10+D22)</f>
        <v>1</v>
      </c>
      <c r="Z8" s="7">
        <f>Y8/SUM(Y8:Y10)</f>
        <v>0.43459119843265859</v>
      </c>
    </row>
    <row r="9" spans="1:26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0.922562642706519</v>
      </c>
      <c r="N9" s="7">
        <f>M9/SUM(M8:M10)</f>
        <v>0.45730511125313833</v>
      </c>
      <c r="P9" s="7" t="s">
        <v>282</v>
      </c>
      <c r="Q9" s="7">
        <f>EXP(D5+D11+D17)</f>
        <v>0.4934666504504866</v>
      </c>
      <c r="R9" s="7">
        <f>Q9/SUM(Q8:Q10)</f>
        <v>0.27569359382001307</v>
      </c>
      <c r="T9" s="7" t="s">
        <v>305</v>
      </c>
      <c r="U9" s="7">
        <f>EXP(D5+D11+D20)</f>
        <v>0.44202006588722315</v>
      </c>
      <c r="V9" s="7">
        <f>U9/SUM(U8:U10)</f>
        <v>0.24720645408795641</v>
      </c>
      <c r="X9" s="7" t="s">
        <v>328</v>
      </c>
      <c r="Y9" s="7">
        <f t="shared" ref="Y9:Y10" si="1">EXP(D5+D11+D23)</f>
        <v>1.1347359719050119</v>
      </c>
      <c r="Z9" s="7">
        <f>Y9/SUM(Y8:Y10)</f>
        <v>0.49314626593484673</v>
      </c>
    </row>
    <row r="10" spans="1:26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9.4827104323534167E-2</v>
      </c>
      <c r="N10" s="7">
        <f>M10/SUM(M8:M10)</f>
        <v>4.7004850928352382E-2</v>
      </c>
      <c r="P10" s="7" t="s">
        <v>281</v>
      </c>
      <c r="Q10" s="7">
        <f>EXP(D6+D12+D18)</f>
        <v>0.2964430954126942</v>
      </c>
      <c r="R10" s="7">
        <f>Q10/SUM(Q8:Q10)</f>
        <v>0.16561901855544958</v>
      </c>
      <c r="T10" s="7" t="s">
        <v>306</v>
      </c>
      <c r="U10" s="7">
        <f>EXP(D6+D12+D21)</f>
        <v>0.34604031270609542</v>
      </c>
      <c r="V10" s="7">
        <f>U10/SUM(U8:U10)</f>
        <v>0.19352831529007322</v>
      </c>
      <c r="X10" s="7" t="s">
        <v>327</v>
      </c>
      <c r="Y10" s="7">
        <f t="shared" si="1"/>
        <v>0.16627703435575239</v>
      </c>
      <c r="Z10" s="7">
        <f>Y10/SUM(Y8:Y10)</f>
        <v>7.2262535632494782E-2</v>
      </c>
    </row>
    <row r="11" spans="1:26" x14ac:dyDescent="0.3">
      <c r="A11" s="1" t="s">
        <v>5</v>
      </c>
      <c r="B11" s="2" t="s">
        <v>1</v>
      </c>
      <c r="C11" s="1" t="s">
        <v>22</v>
      </c>
      <c r="D11" s="3">
        <v>-0.1719</v>
      </c>
      <c r="E11" s="3">
        <v>3.9E-2</v>
      </c>
      <c r="F11" s="3">
        <v>-4.4066999999999998</v>
      </c>
      <c r="G11" s="5">
        <v>1.0000000000000001E-5</v>
      </c>
      <c r="H11" s="3"/>
      <c r="I11" s="3"/>
      <c r="J11" s="3"/>
    </row>
    <row r="12" spans="1:26" x14ac:dyDescent="0.3">
      <c r="A12" s="1" t="s">
        <v>6</v>
      </c>
      <c r="B12" s="2" t="s">
        <v>1</v>
      </c>
      <c r="C12" s="1" t="s">
        <v>22</v>
      </c>
      <c r="D12" s="3">
        <v>-0.30880000000000002</v>
      </c>
      <c r="E12" s="3">
        <v>7.4999999999999997E-2</v>
      </c>
      <c r="F12" s="3">
        <v>-4.1153000000000004</v>
      </c>
      <c r="G12" s="5">
        <v>3.8999999999999999E-5</v>
      </c>
      <c r="H12" s="3"/>
      <c r="I12" s="3"/>
      <c r="J12" s="3"/>
      <c r="L12" s="15" t="s">
        <v>283</v>
      </c>
      <c r="O12" s="15" t="s">
        <v>283</v>
      </c>
    </row>
    <row r="13" spans="1:26" x14ac:dyDescent="0.3">
      <c r="A13" s="1" t="s">
        <v>4</v>
      </c>
      <c r="B13" s="2" t="s">
        <v>1</v>
      </c>
      <c r="C13" s="1" t="s">
        <v>254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450.07389999999998</v>
      </c>
      <c r="I13" s="3">
        <v>6</v>
      </c>
      <c r="J13" s="5">
        <v>4.7E-94</v>
      </c>
      <c r="L13" s="7" t="s">
        <v>284</v>
      </c>
      <c r="M13" s="7">
        <v>0.51334729999999995</v>
      </c>
      <c r="O13" s="7" t="s">
        <v>380</v>
      </c>
      <c r="Q13" s="7">
        <v>0.285028909</v>
      </c>
    </row>
    <row r="14" spans="1:26" x14ac:dyDescent="0.3">
      <c r="A14" s="1" t="s">
        <v>5</v>
      </c>
      <c r="B14" s="2" t="s">
        <v>1</v>
      </c>
      <c r="C14" s="1" t="s">
        <v>254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O14" s="7" t="s">
        <v>383</v>
      </c>
      <c r="Q14" s="7">
        <v>0.18932218000000001</v>
      </c>
    </row>
    <row r="15" spans="1:26" x14ac:dyDescent="0.3">
      <c r="A15" s="1" t="s">
        <v>6</v>
      </c>
      <c r="B15" s="2" t="s">
        <v>1</v>
      </c>
      <c r="C15" s="1" t="s">
        <v>254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O15" s="7" t="s">
        <v>408</v>
      </c>
      <c r="Q15" s="7">
        <v>3.5859268999999999E-2</v>
      </c>
    </row>
    <row r="16" spans="1:26" x14ac:dyDescent="0.3">
      <c r="A16" s="1" t="s">
        <v>4</v>
      </c>
      <c r="B16" s="2" t="s">
        <v>1</v>
      </c>
      <c r="C16" s="1" t="s">
        <v>255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L16" s="15" t="s">
        <v>283</v>
      </c>
      <c r="O16" s="7" t="s">
        <v>407</v>
      </c>
      <c r="Q16" s="7">
        <v>3.1369169999999999E-3</v>
      </c>
    </row>
    <row r="17" spans="1:17" x14ac:dyDescent="0.3">
      <c r="A17" s="1" t="s">
        <v>5</v>
      </c>
      <c r="B17" s="2" t="s">
        <v>1</v>
      </c>
      <c r="C17" s="1" t="s">
        <v>255</v>
      </c>
      <c r="D17" s="3">
        <v>-0.62570000000000003</v>
      </c>
      <c r="E17" s="3">
        <v>4.5400000000000003E-2</v>
      </c>
      <c r="F17" s="3">
        <v>-13.767200000000001</v>
      </c>
      <c r="G17" s="5">
        <v>4.0000000000000003E-43</v>
      </c>
      <c r="H17" s="3"/>
      <c r="I17" s="3"/>
      <c r="J17" s="3"/>
      <c r="L17" s="7" t="s">
        <v>285</v>
      </c>
      <c r="M17" s="7">
        <v>0.53179972900000005</v>
      </c>
      <c r="O17" s="7" t="s">
        <v>380</v>
      </c>
      <c r="Q17" s="7">
        <v>0.246770821</v>
      </c>
    </row>
    <row r="18" spans="1:17" x14ac:dyDescent="0.3">
      <c r="A18" s="1" t="s">
        <v>6</v>
      </c>
      <c r="B18" s="2" t="s">
        <v>1</v>
      </c>
      <c r="C18" s="1" t="s">
        <v>255</v>
      </c>
      <c r="D18" s="3">
        <v>1.1397999999999999</v>
      </c>
      <c r="E18" s="3">
        <v>9.8799999999999999E-2</v>
      </c>
      <c r="F18" s="3">
        <v>11.5349</v>
      </c>
      <c r="G18" s="5">
        <v>8.8000000000000004E-31</v>
      </c>
      <c r="H18" s="3"/>
      <c r="I18" s="3"/>
      <c r="J18" s="3"/>
      <c r="L18" s="7" t="s">
        <v>286</v>
      </c>
      <c r="M18" s="7">
        <v>0.37126337799999998</v>
      </c>
      <c r="O18" s="7" t="s">
        <v>383</v>
      </c>
      <c r="Q18" s="7">
        <v>0.181941198</v>
      </c>
    </row>
    <row r="19" spans="1:17" x14ac:dyDescent="0.3">
      <c r="A19" s="1" t="s">
        <v>4</v>
      </c>
      <c r="B19" s="2" t="s">
        <v>1</v>
      </c>
      <c r="C19" s="1" t="s">
        <v>256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L19" s="7" t="s">
        <v>372</v>
      </c>
      <c r="M19" s="7">
        <v>9.0232501000000007E-2</v>
      </c>
      <c r="O19" s="7" t="s">
        <v>408</v>
      </c>
      <c r="Q19" s="7">
        <v>5.4373232000000001E-2</v>
      </c>
    </row>
    <row r="20" spans="1:17" x14ac:dyDescent="0.3">
      <c r="A20" s="1" t="s">
        <v>5</v>
      </c>
      <c r="B20" s="2" t="s">
        <v>1</v>
      </c>
      <c r="C20" s="1" t="s">
        <v>256</v>
      </c>
      <c r="D20" s="3">
        <v>-0.73580000000000001</v>
      </c>
      <c r="E20" s="3">
        <v>7.7100000000000002E-2</v>
      </c>
      <c r="F20" s="3">
        <v>-9.5401000000000007</v>
      </c>
      <c r="G20" s="5">
        <v>1.4E-21</v>
      </c>
      <c r="H20" s="3"/>
      <c r="I20" s="3"/>
      <c r="J20" s="3"/>
      <c r="L20" s="7" t="s">
        <v>373</v>
      </c>
      <c r="M20" s="7">
        <v>6.704392E-3</v>
      </c>
      <c r="O20" s="7" t="s">
        <v>407</v>
      </c>
      <c r="Q20" s="7">
        <v>3.5674740000000002E-3</v>
      </c>
    </row>
    <row r="21" spans="1:17" x14ac:dyDescent="0.3">
      <c r="A21" s="1" t="s">
        <v>6</v>
      </c>
      <c r="B21" s="2" t="s">
        <v>1</v>
      </c>
      <c r="C21" s="1" t="s">
        <v>256</v>
      </c>
      <c r="D21" s="3">
        <v>1.2945</v>
      </c>
      <c r="E21" s="3">
        <v>0.13109999999999999</v>
      </c>
      <c r="F21" s="3">
        <v>9.8742999999999999</v>
      </c>
      <c r="G21" s="5">
        <v>5.3999999999999997E-23</v>
      </c>
      <c r="H21" s="3"/>
      <c r="I21" s="3"/>
      <c r="J21" s="3"/>
    </row>
    <row r="22" spans="1:17" x14ac:dyDescent="0.3">
      <c r="A22" s="1" t="s">
        <v>4</v>
      </c>
      <c r="B22" s="2" t="s">
        <v>1</v>
      </c>
      <c r="C22" s="1" t="s">
        <v>257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</row>
    <row r="23" spans="1:17" x14ac:dyDescent="0.3">
      <c r="A23" s="1" t="s">
        <v>5</v>
      </c>
      <c r="B23" s="2" t="s">
        <v>1</v>
      </c>
      <c r="C23" s="1" t="s">
        <v>257</v>
      </c>
      <c r="D23" s="3">
        <v>0.20699999999999999</v>
      </c>
      <c r="E23" s="3">
        <v>0.25159999999999999</v>
      </c>
      <c r="F23" s="3">
        <v>0.82299999999999995</v>
      </c>
      <c r="G23" s="3">
        <v>0.41</v>
      </c>
      <c r="H23" s="3"/>
      <c r="I23" s="3"/>
      <c r="J23" s="3"/>
    </row>
    <row r="24" spans="1:17" x14ac:dyDescent="0.3">
      <c r="A24" s="1" t="s">
        <v>6</v>
      </c>
      <c r="B24" s="2" t="s">
        <v>1</v>
      </c>
      <c r="C24" s="1" t="s">
        <v>257</v>
      </c>
      <c r="D24" s="3">
        <v>0.56159999999999999</v>
      </c>
      <c r="E24" s="3">
        <v>0.54459999999999997</v>
      </c>
      <c r="F24" s="3">
        <v>1.0311999999999999</v>
      </c>
      <c r="G24" s="3">
        <v>0.3</v>
      </c>
      <c r="H24" s="3"/>
      <c r="I24" s="3"/>
      <c r="J24" s="3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7" x14ac:dyDescent="0.3">
      <c r="A26" s="1" t="s">
        <v>0</v>
      </c>
      <c r="B26" s="2" t="s">
        <v>1</v>
      </c>
      <c r="C26" s="1">
        <v>1</v>
      </c>
      <c r="D26" s="3">
        <v>0</v>
      </c>
      <c r="E26" s="3" t="s">
        <v>46</v>
      </c>
      <c r="F26" s="3" t="s">
        <v>46</v>
      </c>
      <c r="G26" s="3" t="s">
        <v>46</v>
      </c>
      <c r="H26" s="3">
        <v>700.67510000000004</v>
      </c>
      <c r="I26" s="3">
        <v>2</v>
      </c>
      <c r="J26" s="5">
        <v>7.1000000000000001E-153</v>
      </c>
    </row>
    <row r="27" spans="1:17" x14ac:dyDescent="0.3">
      <c r="A27" s="1" t="s">
        <v>2</v>
      </c>
      <c r="B27" s="2" t="s">
        <v>1</v>
      </c>
      <c r="C27" s="1">
        <v>1</v>
      </c>
      <c r="D27" s="3">
        <v>2.3833000000000002</v>
      </c>
      <c r="E27" s="3">
        <v>0.11840000000000001</v>
      </c>
      <c r="F27" s="3">
        <v>20.128699999999998</v>
      </c>
      <c r="G27" s="5">
        <v>4.1000000000000003E-90</v>
      </c>
      <c r="H27" s="3"/>
      <c r="I27" s="3"/>
      <c r="J27" s="3"/>
    </row>
    <row r="28" spans="1:17" x14ac:dyDescent="0.3">
      <c r="A28" s="1" t="s">
        <v>3</v>
      </c>
      <c r="B28" s="2" t="s">
        <v>1</v>
      </c>
      <c r="C28" s="1">
        <v>1</v>
      </c>
      <c r="D28" s="3">
        <v>3.2199999999999999E-2</v>
      </c>
      <c r="E28" s="3">
        <v>0.21310000000000001</v>
      </c>
      <c r="F28" s="3">
        <v>0.1512</v>
      </c>
      <c r="G28" s="3">
        <v>0.88</v>
      </c>
      <c r="H28" s="3"/>
      <c r="I28" s="3"/>
      <c r="J28" s="3"/>
    </row>
    <row r="29" spans="1:17" x14ac:dyDescent="0.3">
      <c r="A29" s="1" t="s">
        <v>0</v>
      </c>
      <c r="B29" s="2" t="s">
        <v>1</v>
      </c>
      <c r="C29" s="1" t="s">
        <v>4</v>
      </c>
      <c r="D29" s="3">
        <v>0</v>
      </c>
      <c r="E29" s="3" t="s">
        <v>46</v>
      </c>
      <c r="F29" s="3" t="s">
        <v>46</v>
      </c>
      <c r="G29" s="3" t="s">
        <v>46</v>
      </c>
      <c r="H29" s="3">
        <v>563.09619999999995</v>
      </c>
      <c r="I29" s="3">
        <v>4</v>
      </c>
      <c r="J29" s="5">
        <v>1.5000000000000001E-120</v>
      </c>
    </row>
    <row r="30" spans="1:17" x14ac:dyDescent="0.3">
      <c r="A30" s="1" t="s">
        <v>2</v>
      </c>
      <c r="B30" s="2" t="s">
        <v>1</v>
      </c>
      <c r="C30" s="1" t="s">
        <v>4</v>
      </c>
      <c r="D30" s="3">
        <v>0</v>
      </c>
      <c r="E30" s="3" t="s">
        <v>46</v>
      </c>
      <c r="F30" s="3" t="s">
        <v>46</v>
      </c>
      <c r="G30" s="3" t="s">
        <v>46</v>
      </c>
      <c r="H30" s="3"/>
      <c r="I30" s="3"/>
      <c r="J30" s="3"/>
    </row>
    <row r="31" spans="1:17" x14ac:dyDescent="0.3">
      <c r="A31" s="1" t="s">
        <v>3</v>
      </c>
      <c r="B31" s="2" t="s">
        <v>1</v>
      </c>
      <c r="C31" s="1" t="s">
        <v>4</v>
      </c>
      <c r="D31" s="3">
        <v>0</v>
      </c>
      <c r="E31" s="3" t="s">
        <v>46</v>
      </c>
      <c r="F31" s="3" t="s">
        <v>46</v>
      </c>
      <c r="G31" s="3" t="s">
        <v>46</v>
      </c>
      <c r="H31" s="3"/>
      <c r="I31" s="3"/>
      <c r="J31" s="3"/>
    </row>
    <row r="32" spans="1:17" x14ac:dyDescent="0.3">
      <c r="A32" s="1" t="s">
        <v>0</v>
      </c>
      <c r="B32" s="2" t="s">
        <v>1</v>
      </c>
      <c r="C32" s="1" t="s">
        <v>5</v>
      </c>
      <c r="D32" s="3">
        <v>0</v>
      </c>
      <c r="E32" s="3" t="s">
        <v>46</v>
      </c>
      <c r="F32" s="3" t="s">
        <v>46</v>
      </c>
      <c r="G32" s="3" t="s">
        <v>46</v>
      </c>
      <c r="H32" s="3"/>
      <c r="I32" s="3"/>
      <c r="J32" s="3"/>
    </row>
    <row r="33" spans="1:10" x14ac:dyDescent="0.3">
      <c r="A33" s="1" t="s">
        <v>2</v>
      </c>
      <c r="B33" s="2" t="s">
        <v>1</v>
      </c>
      <c r="C33" s="1" t="s">
        <v>5</v>
      </c>
      <c r="D33" s="3">
        <v>-0.21440000000000001</v>
      </c>
      <c r="E33" s="3">
        <v>0.44040000000000001</v>
      </c>
      <c r="F33" s="3">
        <v>-0.4869</v>
      </c>
      <c r="G33" s="3">
        <v>0.63</v>
      </c>
      <c r="H33" s="3"/>
      <c r="I33" s="3"/>
      <c r="J33" s="3"/>
    </row>
    <row r="34" spans="1:10" x14ac:dyDescent="0.3">
      <c r="A34" s="1" t="s">
        <v>3</v>
      </c>
      <c r="B34" s="2" t="s">
        <v>1</v>
      </c>
      <c r="C34" s="1" t="s">
        <v>5</v>
      </c>
      <c r="D34" s="3">
        <v>4.7495000000000003</v>
      </c>
      <c r="E34" s="3">
        <v>0.4446</v>
      </c>
      <c r="F34" s="3">
        <v>10.682600000000001</v>
      </c>
      <c r="G34" s="5">
        <v>1.2E-26</v>
      </c>
      <c r="H34" s="3"/>
      <c r="I34" s="3"/>
      <c r="J34" s="3"/>
    </row>
    <row r="35" spans="1:10" x14ac:dyDescent="0.3">
      <c r="A35" s="1" t="s">
        <v>0</v>
      </c>
      <c r="B35" s="2" t="s">
        <v>1</v>
      </c>
      <c r="C35" s="1" t="s">
        <v>6</v>
      </c>
      <c r="D35" s="3">
        <v>0</v>
      </c>
      <c r="E35" s="3" t="s">
        <v>46</v>
      </c>
      <c r="F35" s="3" t="s">
        <v>46</v>
      </c>
      <c r="G35" s="3" t="s">
        <v>46</v>
      </c>
      <c r="H35" s="3"/>
      <c r="I35" s="3"/>
      <c r="J35" s="3"/>
    </row>
    <row r="36" spans="1:10" x14ac:dyDescent="0.3">
      <c r="A36" s="1" t="s">
        <v>2</v>
      </c>
      <c r="B36" s="2" t="s">
        <v>1</v>
      </c>
      <c r="C36" s="1" t="s">
        <v>6</v>
      </c>
      <c r="D36" s="3">
        <v>-2.8704999999999998</v>
      </c>
      <c r="E36" s="3">
        <v>0.18279999999999999</v>
      </c>
      <c r="F36" s="3">
        <v>-15.705299999999999</v>
      </c>
      <c r="G36" s="5">
        <v>1.3999999999999999E-55</v>
      </c>
      <c r="H36" s="3"/>
      <c r="I36" s="3"/>
      <c r="J36" s="3"/>
    </row>
    <row r="37" spans="1:10" x14ac:dyDescent="0.3">
      <c r="A37" s="1" t="s">
        <v>3</v>
      </c>
      <c r="B37" s="2" t="s">
        <v>1</v>
      </c>
      <c r="C37" s="1" t="s">
        <v>6</v>
      </c>
      <c r="D37" s="3">
        <v>-6.3369</v>
      </c>
      <c r="E37" s="3">
        <v>2.6911999999999998</v>
      </c>
      <c r="F37" s="3">
        <v>-2.3546999999999998</v>
      </c>
      <c r="G37" s="3">
        <v>1.9E-2</v>
      </c>
      <c r="H37" s="3"/>
      <c r="I37" s="3"/>
      <c r="J37" s="3"/>
    </row>
    <row r="38" spans="1:10" x14ac:dyDescent="0.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s="1" t="s">
        <v>41</v>
      </c>
      <c r="B39" s="2" t="s">
        <v>1</v>
      </c>
      <c r="C39" s="1">
        <v>1</v>
      </c>
      <c r="D39" s="3">
        <v>0</v>
      </c>
      <c r="E39" s="3" t="s">
        <v>46</v>
      </c>
      <c r="F39" s="3" t="s">
        <v>46</v>
      </c>
      <c r="G39" s="3" t="s">
        <v>46</v>
      </c>
      <c r="H39" s="3">
        <v>415.6515</v>
      </c>
      <c r="I39" s="3">
        <v>2</v>
      </c>
      <c r="J39" s="5">
        <v>5.4999999999999996E-91</v>
      </c>
    </row>
    <row r="40" spans="1:10" x14ac:dyDescent="0.3">
      <c r="A40" s="1" t="s">
        <v>42</v>
      </c>
      <c r="B40" s="2" t="s">
        <v>1</v>
      </c>
      <c r="C40" s="1">
        <v>1</v>
      </c>
      <c r="D40" s="3">
        <v>1.5424</v>
      </c>
      <c r="E40" s="3">
        <v>8.8999999999999996E-2</v>
      </c>
      <c r="F40" s="3">
        <v>17.331499999999998</v>
      </c>
      <c r="G40" s="5">
        <v>2.7000000000000002E-67</v>
      </c>
      <c r="H40" s="3"/>
      <c r="I40" s="3"/>
      <c r="J40" s="3"/>
    </row>
    <row r="41" spans="1:10" x14ac:dyDescent="0.3">
      <c r="A41" s="1" t="s">
        <v>43</v>
      </c>
      <c r="B41" s="2" t="s">
        <v>1</v>
      </c>
      <c r="C41" s="1">
        <v>1</v>
      </c>
      <c r="D41" s="3">
        <v>-0.46600000000000003</v>
      </c>
      <c r="E41" s="3">
        <v>0.19539999999999999</v>
      </c>
      <c r="F41" s="3">
        <v>-2.3843999999999999</v>
      </c>
      <c r="G41" s="3">
        <v>1.7000000000000001E-2</v>
      </c>
      <c r="H41" s="3"/>
      <c r="I41" s="3"/>
      <c r="J41" s="3"/>
    </row>
    <row r="42" spans="1:10" x14ac:dyDescent="0.3">
      <c r="A42" s="1" t="s">
        <v>41</v>
      </c>
      <c r="B42" s="2" t="s">
        <v>1</v>
      </c>
      <c r="C42" s="1" t="s">
        <v>4</v>
      </c>
      <c r="D42" s="3">
        <v>0</v>
      </c>
      <c r="E42" s="3" t="s">
        <v>46</v>
      </c>
      <c r="F42" s="3" t="s">
        <v>46</v>
      </c>
      <c r="G42" s="3" t="s">
        <v>46</v>
      </c>
      <c r="H42" s="3">
        <v>530.97649999999999</v>
      </c>
      <c r="I42" s="3">
        <v>4</v>
      </c>
      <c r="J42" s="5">
        <v>1.3E-113</v>
      </c>
    </row>
    <row r="43" spans="1:10" x14ac:dyDescent="0.3">
      <c r="A43" s="1" t="s">
        <v>42</v>
      </c>
      <c r="B43" s="2" t="s">
        <v>1</v>
      </c>
      <c r="C43" s="1" t="s">
        <v>4</v>
      </c>
      <c r="D43" s="3">
        <v>0</v>
      </c>
      <c r="E43" s="3" t="s">
        <v>46</v>
      </c>
      <c r="F43" s="3" t="s">
        <v>46</v>
      </c>
      <c r="G43" s="3" t="s">
        <v>46</v>
      </c>
      <c r="H43" s="3"/>
      <c r="I43" s="3"/>
      <c r="J43" s="3"/>
    </row>
    <row r="44" spans="1:10" x14ac:dyDescent="0.3">
      <c r="A44" s="1" t="s">
        <v>43</v>
      </c>
      <c r="B44" s="2" t="s">
        <v>1</v>
      </c>
      <c r="C44" s="1" t="s">
        <v>4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</row>
    <row r="45" spans="1:10" x14ac:dyDescent="0.3">
      <c r="A45" s="1" t="s">
        <v>41</v>
      </c>
      <c r="B45" s="2" t="s">
        <v>1</v>
      </c>
      <c r="C45" s="1" t="s">
        <v>5</v>
      </c>
      <c r="D45" s="3">
        <v>0</v>
      </c>
      <c r="E45" s="3" t="s">
        <v>46</v>
      </c>
      <c r="F45" s="3" t="s">
        <v>46</v>
      </c>
      <c r="G45" s="3" t="s">
        <v>46</v>
      </c>
      <c r="H45" s="3"/>
      <c r="I45" s="3"/>
      <c r="J45" s="3"/>
    </row>
    <row r="46" spans="1:10" x14ac:dyDescent="0.3">
      <c r="A46" s="1" t="s">
        <v>42</v>
      </c>
      <c r="B46" s="2" t="s">
        <v>1</v>
      </c>
      <c r="C46" s="1" t="s">
        <v>5</v>
      </c>
      <c r="D46" s="3">
        <v>-0.81889999999999996</v>
      </c>
      <c r="E46" s="3">
        <v>0.38500000000000001</v>
      </c>
      <c r="F46" s="3">
        <v>-2.1271</v>
      </c>
      <c r="G46" s="3">
        <v>3.3000000000000002E-2</v>
      </c>
      <c r="H46" s="3"/>
      <c r="I46" s="3"/>
      <c r="J46" s="3"/>
    </row>
    <row r="47" spans="1:10" x14ac:dyDescent="0.3">
      <c r="A47" s="1" t="s">
        <v>43</v>
      </c>
      <c r="B47" s="2" t="s">
        <v>1</v>
      </c>
      <c r="C47" s="1" t="s">
        <v>5</v>
      </c>
      <c r="D47" s="3">
        <v>4.6069000000000004</v>
      </c>
      <c r="E47" s="3">
        <v>0.31340000000000001</v>
      </c>
      <c r="F47" s="3">
        <v>14.701499999999999</v>
      </c>
      <c r="G47" s="5">
        <v>6.2999999999999997E-49</v>
      </c>
      <c r="H47" s="3"/>
      <c r="I47" s="3"/>
      <c r="J47" s="3"/>
    </row>
    <row r="48" spans="1:10" x14ac:dyDescent="0.3">
      <c r="A48" s="1" t="s">
        <v>41</v>
      </c>
      <c r="B48" s="2" t="s">
        <v>1</v>
      </c>
      <c r="C48" s="1" t="s">
        <v>6</v>
      </c>
      <c r="D48" s="3">
        <v>0</v>
      </c>
      <c r="E48" s="3" t="s">
        <v>46</v>
      </c>
      <c r="F48" s="3" t="s">
        <v>46</v>
      </c>
      <c r="G48" s="3" t="s">
        <v>46</v>
      </c>
      <c r="H48" s="3"/>
      <c r="I48" s="3"/>
      <c r="J48" s="3"/>
    </row>
    <row r="49" spans="1:10" x14ac:dyDescent="0.3">
      <c r="A49" s="1" t="s">
        <v>42</v>
      </c>
      <c r="B49" s="2" t="s">
        <v>1</v>
      </c>
      <c r="C49" s="1" t="s">
        <v>6</v>
      </c>
      <c r="D49" s="3">
        <v>-3.1215999999999999</v>
      </c>
      <c r="E49" s="3">
        <v>0.27500000000000002</v>
      </c>
      <c r="F49" s="3">
        <v>-11.353400000000001</v>
      </c>
      <c r="G49" s="5">
        <v>7.1000000000000006E-30</v>
      </c>
      <c r="H49" s="3"/>
      <c r="I49" s="3"/>
      <c r="J49" s="3"/>
    </row>
    <row r="50" spans="1:10" x14ac:dyDescent="0.3">
      <c r="A50" s="1" t="s">
        <v>43</v>
      </c>
      <c r="B50" s="2" t="s">
        <v>1</v>
      </c>
      <c r="C50" s="1" t="s">
        <v>6</v>
      </c>
      <c r="D50" s="3">
        <v>-2.4239000000000002</v>
      </c>
      <c r="E50" s="3">
        <v>0.44800000000000001</v>
      </c>
      <c r="F50" s="3">
        <v>-5.4109999999999996</v>
      </c>
      <c r="G50" s="5">
        <v>6.2999999999999995E-8</v>
      </c>
      <c r="H50" s="3"/>
      <c r="I50" s="3"/>
      <c r="J50" s="3"/>
    </row>
    <row r="52" spans="1:10" x14ac:dyDescent="0.3">
      <c r="A52" s="16" t="s">
        <v>395</v>
      </c>
    </row>
    <row r="53" spans="1:10" x14ac:dyDescent="0.3">
      <c r="A53" s="1"/>
      <c r="B53" s="4" t="s">
        <v>70</v>
      </c>
      <c r="C53" s="1"/>
      <c r="D53" s="1"/>
      <c r="E53" s="1"/>
      <c r="F53" s="1"/>
      <c r="G53" s="1"/>
      <c r="H53" s="1"/>
      <c r="I53" s="1"/>
    </row>
    <row r="54" spans="1:10" x14ac:dyDescent="0.3">
      <c r="A54" s="1"/>
      <c r="B54" s="4">
        <v>1</v>
      </c>
      <c r="C54" s="4" t="s">
        <v>44</v>
      </c>
      <c r="D54" s="4">
        <v>2</v>
      </c>
      <c r="E54" s="4" t="s">
        <v>44</v>
      </c>
      <c r="F54" s="4">
        <v>3</v>
      </c>
      <c r="G54" s="4" t="s">
        <v>44</v>
      </c>
      <c r="H54" s="4" t="s">
        <v>71</v>
      </c>
      <c r="I54" s="4" t="s">
        <v>44</v>
      </c>
    </row>
    <row r="55" spans="1:10" x14ac:dyDescent="0.3">
      <c r="A55" s="4" t="s">
        <v>72</v>
      </c>
      <c r="B55" s="3">
        <v>0.49840000000000001</v>
      </c>
      <c r="C55" s="3">
        <v>1.61E-2</v>
      </c>
      <c r="D55" s="3">
        <v>0.38540000000000002</v>
      </c>
      <c r="E55" s="3">
        <v>1.1900000000000001E-2</v>
      </c>
      <c r="F55" s="3">
        <v>0.1162</v>
      </c>
      <c r="G55" s="3">
        <v>1.21E-2</v>
      </c>
      <c r="H55" s="3"/>
      <c r="I55" s="3"/>
    </row>
    <row r="56" spans="1:10" x14ac:dyDescent="0.3">
      <c r="A56" s="1" t="s">
        <v>73</v>
      </c>
      <c r="B56" s="54"/>
      <c r="C56" s="54"/>
      <c r="D56" s="54"/>
      <c r="E56" s="54"/>
      <c r="F56" s="54"/>
      <c r="G56" s="54"/>
      <c r="H56" s="54"/>
      <c r="I56" s="54"/>
    </row>
    <row r="57" spans="1:10" x14ac:dyDescent="0.3">
      <c r="A57" s="4" t="s">
        <v>74</v>
      </c>
      <c r="B57" s="3">
        <v>7.7700000000000005E-2</v>
      </c>
      <c r="C57" s="3">
        <v>8.6999999999999994E-3</v>
      </c>
      <c r="D57" s="3">
        <v>7.7000000000000002E-3</v>
      </c>
      <c r="E57" s="3">
        <v>2.8E-3</v>
      </c>
      <c r="F57" s="3">
        <v>0.61870000000000003</v>
      </c>
      <c r="G57" s="3">
        <v>3.8399999999999997E-2</v>
      </c>
      <c r="H57" s="3">
        <v>0.11360000000000001</v>
      </c>
      <c r="I57" s="3">
        <v>2.5000000000000001E-3</v>
      </c>
    </row>
    <row r="58" spans="1:10" x14ac:dyDescent="0.3">
      <c r="A58" s="4" t="s">
        <v>75</v>
      </c>
      <c r="B58" s="3">
        <v>0.84209999999999996</v>
      </c>
      <c r="C58" s="3">
        <v>1.26E-2</v>
      </c>
      <c r="D58" s="3">
        <v>6.7799999999999999E-2</v>
      </c>
      <c r="E58" s="3">
        <v>1.77E-2</v>
      </c>
      <c r="F58" s="3">
        <v>0.38009999999999999</v>
      </c>
      <c r="G58" s="3">
        <v>3.8300000000000001E-2</v>
      </c>
      <c r="H58" s="3">
        <v>0.49</v>
      </c>
      <c r="I58" s="3">
        <v>3.8999999999999998E-3</v>
      </c>
    </row>
    <row r="59" spans="1:10" x14ac:dyDescent="0.3">
      <c r="A59" s="4" t="s">
        <v>76</v>
      </c>
      <c r="B59" s="3">
        <v>8.0199999999999994E-2</v>
      </c>
      <c r="C59" s="3">
        <v>1.21E-2</v>
      </c>
      <c r="D59" s="3">
        <v>0.92449999999999999</v>
      </c>
      <c r="E59" s="3">
        <v>1.8499999999999999E-2</v>
      </c>
      <c r="F59" s="3">
        <v>1.1000000000000001E-3</v>
      </c>
      <c r="G59" s="3">
        <v>3.0000000000000001E-3</v>
      </c>
      <c r="H59" s="3">
        <v>0.39639999999999997</v>
      </c>
      <c r="I59" s="3">
        <v>3.8E-3</v>
      </c>
    </row>
    <row r="60" spans="1:10" x14ac:dyDescent="0.3">
      <c r="A60" s="1" t="s">
        <v>77</v>
      </c>
      <c r="B60" s="54"/>
      <c r="C60" s="54"/>
      <c r="D60" s="54"/>
      <c r="E60" s="54"/>
      <c r="F60" s="54"/>
      <c r="G60" s="54"/>
      <c r="H60" s="54"/>
      <c r="I60" s="54"/>
    </row>
    <row r="61" spans="1:10" x14ac:dyDescent="0.3">
      <c r="A61" s="4" t="s">
        <v>74</v>
      </c>
      <c r="B61" s="3">
        <v>0.15870000000000001</v>
      </c>
      <c r="C61" s="3">
        <v>1.21E-2</v>
      </c>
      <c r="D61" s="3">
        <v>1.52E-2</v>
      </c>
      <c r="E61" s="3">
        <v>3.3999999999999998E-3</v>
      </c>
      <c r="F61" s="3">
        <v>0.79259999999999997</v>
      </c>
      <c r="G61" s="3">
        <v>3.9800000000000002E-2</v>
      </c>
      <c r="H61" s="3">
        <v>0.17699999999999999</v>
      </c>
      <c r="I61" s="3">
        <v>3.0000000000000001E-3</v>
      </c>
    </row>
    <row r="62" spans="1:10" x14ac:dyDescent="0.3">
      <c r="A62" s="4" t="s">
        <v>75</v>
      </c>
      <c r="B62" s="3">
        <v>0.74180000000000001</v>
      </c>
      <c r="C62" s="3">
        <v>1.7000000000000001E-2</v>
      </c>
      <c r="D62" s="3">
        <v>3.1300000000000001E-2</v>
      </c>
      <c r="E62" s="3">
        <v>1.2800000000000001E-2</v>
      </c>
      <c r="F62" s="3">
        <v>0.16339999999999999</v>
      </c>
      <c r="G62" s="3">
        <v>3.7600000000000001E-2</v>
      </c>
      <c r="H62" s="3">
        <v>0.4007</v>
      </c>
      <c r="I62" s="3">
        <v>3.8E-3</v>
      </c>
    </row>
    <row r="63" spans="1:10" x14ac:dyDescent="0.3">
      <c r="A63" s="4" t="s">
        <v>76</v>
      </c>
      <c r="B63" s="3">
        <v>9.9599999999999994E-2</v>
      </c>
      <c r="C63" s="3">
        <v>1.5900000000000001E-2</v>
      </c>
      <c r="D63" s="3">
        <v>0.9536</v>
      </c>
      <c r="E63" s="3">
        <v>1.49E-2</v>
      </c>
      <c r="F63" s="3">
        <v>4.41E-2</v>
      </c>
      <c r="G63" s="3">
        <v>1.44E-2</v>
      </c>
      <c r="H63" s="3">
        <v>0.42230000000000001</v>
      </c>
      <c r="I63" s="3">
        <v>3.8E-3</v>
      </c>
    </row>
    <row r="65" spans="1:4" x14ac:dyDescent="0.3">
      <c r="A65" s="16" t="s">
        <v>396</v>
      </c>
    </row>
    <row r="66" spans="1:4" x14ac:dyDescent="0.3">
      <c r="A66" s="3"/>
      <c r="B66" s="14" t="s">
        <v>70</v>
      </c>
      <c r="C66" s="3"/>
      <c r="D66" s="3"/>
    </row>
    <row r="67" spans="1:4" x14ac:dyDescent="0.3">
      <c r="A67" s="3"/>
      <c r="B67" s="4">
        <v>1</v>
      </c>
      <c r="C67" s="4">
        <v>2</v>
      </c>
      <c r="D67" s="4">
        <v>3</v>
      </c>
    </row>
    <row r="68" spans="1:4" x14ac:dyDescent="0.3">
      <c r="A68" s="4" t="s">
        <v>71</v>
      </c>
      <c r="B68" s="3">
        <v>0.49840000000000001</v>
      </c>
      <c r="C68" s="3">
        <v>0.38540000000000002</v>
      </c>
      <c r="D68" s="3">
        <v>0.1162</v>
      </c>
    </row>
    <row r="69" spans="1:4" x14ac:dyDescent="0.3">
      <c r="A69" s="14" t="s">
        <v>390</v>
      </c>
      <c r="B69" s="3"/>
      <c r="C69" s="3"/>
      <c r="D69" s="3"/>
    </row>
    <row r="70" spans="1:4" x14ac:dyDescent="0.3">
      <c r="A70" s="14" t="s">
        <v>73</v>
      </c>
      <c r="B70" s="3"/>
      <c r="C70" s="3"/>
      <c r="D70" s="3"/>
    </row>
    <row r="71" spans="1:4" x14ac:dyDescent="0.3">
      <c r="A71" s="4">
        <v>1</v>
      </c>
      <c r="B71" s="3">
        <v>0.34079999999999999</v>
      </c>
      <c r="C71" s="3">
        <v>2.63E-2</v>
      </c>
      <c r="D71" s="3">
        <v>0.63300000000000001</v>
      </c>
    </row>
    <row r="72" spans="1:4" x14ac:dyDescent="0.3">
      <c r="A72" s="4">
        <v>2</v>
      </c>
      <c r="B72" s="3">
        <v>0.85660000000000003</v>
      </c>
      <c r="C72" s="3">
        <v>5.33E-2</v>
      </c>
      <c r="D72" s="3">
        <v>9.01E-2</v>
      </c>
    </row>
    <row r="73" spans="1:4" x14ac:dyDescent="0.3">
      <c r="A73" s="4">
        <v>3</v>
      </c>
      <c r="B73" s="3">
        <v>0.1008</v>
      </c>
      <c r="C73" s="3">
        <v>0.89880000000000004</v>
      </c>
      <c r="D73" s="3">
        <v>2.9999999999999997E-4</v>
      </c>
    </row>
    <row r="74" spans="1:4" x14ac:dyDescent="0.3">
      <c r="A74" s="14" t="s">
        <v>77</v>
      </c>
      <c r="B74" s="3"/>
      <c r="C74" s="3"/>
      <c r="D74" s="3"/>
    </row>
    <row r="75" spans="1:4" x14ac:dyDescent="0.3">
      <c r="A75" s="4">
        <v>1</v>
      </c>
      <c r="B75" s="3">
        <v>0.44669999999999999</v>
      </c>
      <c r="C75" s="3">
        <v>3.3000000000000002E-2</v>
      </c>
      <c r="D75" s="3">
        <v>0.52029999999999998</v>
      </c>
    </row>
    <row r="76" spans="1:4" x14ac:dyDescent="0.3">
      <c r="A76" s="4">
        <v>2</v>
      </c>
      <c r="B76" s="3">
        <v>0.92259999999999998</v>
      </c>
      <c r="C76" s="3">
        <v>3.0099999999999998E-2</v>
      </c>
      <c r="D76" s="3">
        <v>4.7399999999999998E-2</v>
      </c>
    </row>
    <row r="77" spans="1:4" x14ac:dyDescent="0.3">
      <c r="A77" s="4">
        <v>3</v>
      </c>
      <c r="B77" s="3">
        <v>0.11749999999999999</v>
      </c>
      <c r="C77" s="3">
        <v>0.87039999999999995</v>
      </c>
      <c r="D77" s="3">
        <v>1.21E-2</v>
      </c>
    </row>
    <row r="78" spans="1:4" x14ac:dyDescent="0.3">
      <c r="A78" s="14" t="s">
        <v>391</v>
      </c>
      <c r="B78" s="3"/>
      <c r="C78" s="3"/>
      <c r="D78" s="3"/>
    </row>
    <row r="79" spans="1:4" x14ac:dyDescent="0.3">
      <c r="A79" s="14" t="s">
        <v>392</v>
      </c>
      <c r="B79" s="3"/>
      <c r="C79" s="3"/>
      <c r="D79" s="3"/>
    </row>
    <row r="80" spans="1:4" x14ac:dyDescent="0.3">
      <c r="A80" s="4">
        <v>1</v>
      </c>
      <c r="B80" s="3">
        <v>0.4723</v>
      </c>
      <c r="C80" s="3">
        <v>0.40360000000000001</v>
      </c>
      <c r="D80" s="3">
        <v>0.1241</v>
      </c>
    </row>
    <row r="81" spans="1:4" x14ac:dyDescent="0.3">
      <c r="A81" s="4">
        <v>2</v>
      </c>
      <c r="B81" s="3">
        <v>0.52590000000000003</v>
      </c>
      <c r="C81" s="3">
        <v>0.36620000000000003</v>
      </c>
      <c r="D81" s="3">
        <v>0.1079</v>
      </c>
    </row>
    <row r="82" spans="1:4" x14ac:dyDescent="0.3">
      <c r="A82" s="14" t="s">
        <v>398</v>
      </c>
      <c r="B82" s="3"/>
      <c r="C82" s="3"/>
      <c r="D82" s="3"/>
    </row>
    <row r="83" spans="1:4" x14ac:dyDescent="0.3">
      <c r="A83" s="4">
        <v>1</v>
      </c>
      <c r="B83" s="3">
        <v>0.47089999999999999</v>
      </c>
      <c r="C83" s="3">
        <v>0.47620000000000001</v>
      </c>
      <c r="D83" s="3">
        <v>5.2900000000000003E-2</v>
      </c>
    </row>
    <row r="84" spans="1:4" x14ac:dyDescent="0.3">
      <c r="A84" s="4">
        <v>2</v>
      </c>
      <c r="B84" s="3">
        <v>0.53010000000000002</v>
      </c>
      <c r="C84" s="3">
        <v>0.2853</v>
      </c>
      <c r="D84" s="3">
        <v>0.18459999999999999</v>
      </c>
    </row>
    <row r="85" spans="1:4" x14ac:dyDescent="0.3">
      <c r="A85" s="4">
        <v>3</v>
      </c>
      <c r="B85" s="3">
        <v>0.53610000000000002</v>
      </c>
      <c r="C85" s="3">
        <v>0.2535</v>
      </c>
      <c r="D85" s="3">
        <v>0.2104</v>
      </c>
    </row>
    <row r="86" spans="1:4" x14ac:dyDescent="0.3">
      <c r="A86" s="4">
        <v>9</v>
      </c>
      <c r="B86" s="3">
        <v>0.41320000000000001</v>
      </c>
      <c r="C86" s="3">
        <v>0.50780000000000003</v>
      </c>
      <c r="D86" s="3">
        <v>7.9000000000000001E-2</v>
      </c>
    </row>
  </sheetData>
  <mergeCells count="4">
    <mergeCell ref="A3:C3"/>
    <mergeCell ref="B56:I56"/>
    <mergeCell ref="B60:I60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opLeftCell="A70" zoomScale="50" zoomScaleNormal="50" workbookViewId="0">
      <selection activeCell="A122" sqref="A122:A123"/>
    </sheetView>
  </sheetViews>
  <sheetFormatPr defaultRowHeight="14.4" x14ac:dyDescent="0.3"/>
  <cols>
    <col min="1" max="22" width="8.88671875" style="7" customWidth="1"/>
    <col min="23" max="23" width="8.88671875" style="7"/>
    <col min="24" max="30" width="8.88671875" style="7" customWidth="1"/>
    <col min="31" max="31" width="8.88671875" style="50" customWidth="1"/>
    <col min="32" max="32" width="8.88671875" style="7"/>
    <col min="33" max="41" width="8.88671875" style="7" customWidth="1"/>
    <col min="42" max="42" width="8.88671875" style="7"/>
    <col min="43" max="46" width="8.88671875" style="7" customWidth="1"/>
    <col min="47" max="16384" width="8.88671875" style="7"/>
  </cols>
  <sheetData>
    <row r="1" spans="1:30" x14ac:dyDescent="0.3">
      <c r="A1" s="16" t="s">
        <v>437</v>
      </c>
    </row>
    <row r="2" spans="1:30" ht="14.4" customHeight="1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6"/>
    </row>
    <row r="3" spans="1:30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  <c r="K3" s="3"/>
    </row>
    <row r="4" spans="1:30" x14ac:dyDescent="0.3">
      <c r="A4" s="14" t="s">
        <v>4</v>
      </c>
      <c r="B4" s="13" t="s">
        <v>1</v>
      </c>
      <c r="C4" s="14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131.05410000000001</v>
      </c>
      <c r="I4" s="3">
        <v>2</v>
      </c>
      <c r="J4" s="5">
        <v>3.4999999999999997E-29</v>
      </c>
      <c r="K4" s="3"/>
      <c r="L4" s="7" t="s">
        <v>271</v>
      </c>
      <c r="M4" s="7">
        <f>EXP(D4+D7+D13)</f>
        <v>1</v>
      </c>
      <c r="N4" s="7">
        <f>M4/SUM(M4:M6)</f>
        <v>0.79623524692431868</v>
      </c>
      <c r="P4" s="7" t="s">
        <v>273</v>
      </c>
      <c r="Q4" s="7">
        <f>EXP(D4+D7+D16)</f>
        <v>1</v>
      </c>
      <c r="R4" s="7">
        <f>Q4/SUM(Q4:Q6)</f>
        <v>0.85255080933807736</v>
      </c>
      <c r="T4" s="7" t="s">
        <v>301</v>
      </c>
      <c r="U4" s="7">
        <f>EXP(D4+D7+D19)</f>
        <v>1</v>
      </c>
      <c r="V4" s="7">
        <f>U4/SUM(U4:U6)</f>
        <v>0.71636466102779439</v>
      </c>
      <c r="X4" s="7" t="s">
        <v>332</v>
      </c>
      <c r="Y4" s="7">
        <f>EXP(D4+D7+D22)</f>
        <v>1</v>
      </c>
      <c r="Z4" s="7">
        <f>Y4/SUM(Y4:Y6)</f>
        <v>5.5578347226402335E-2</v>
      </c>
      <c r="AB4" s="7" t="s">
        <v>312</v>
      </c>
      <c r="AC4" s="7">
        <f>EXP(D4+D7+D25)</f>
        <v>1</v>
      </c>
      <c r="AD4" s="7">
        <f>AC4/SUM(AC4:AC6)</f>
        <v>0.99145670211584636</v>
      </c>
    </row>
    <row r="5" spans="1:30" x14ac:dyDescent="0.3">
      <c r="A5" s="14" t="s">
        <v>5</v>
      </c>
      <c r="B5" s="13" t="s">
        <v>1</v>
      </c>
      <c r="C5" s="14">
        <v>1</v>
      </c>
      <c r="D5" s="3">
        <v>-1.5920000000000001</v>
      </c>
      <c r="E5" s="3">
        <v>0.56069999999999998</v>
      </c>
      <c r="F5" s="3">
        <v>-2.8391000000000002</v>
      </c>
      <c r="G5" s="3">
        <v>4.4999999999999997E-3</v>
      </c>
      <c r="H5" s="3"/>
      <c r="I5" s="3"/>
      <c r="J5" s="3"/>
      <c r="K5" s="3"/>
      <c r="L5" s="7" t="s">
        <v>275</v>
      </c>
      <c r="M5" s="7">
        <f>EXP(D5+D8+D14)</f>
        <v>0.20351816809020354</v>
      </c>
      <c r="N5" s="7">
        <f>M5/SUM(M4:M6)</f>
        <v>0.16204833882288822</v>
      </c>
      <c r="P5" s="7" t="s">
        <v>280</v>
      </c>
      <c r="Q5" s="7">
        <f>EXP(D5+D8+D17)</f>
        <v>0.10805661243328483</v>
      </c>
      <c r="R5" s="7">
        <f>Q5/SUM(Q4:Q6)</f>
        <v>9.2123752384327934E-2</v>
      </c>
      <c r="T5" s="7" t="s">
        <v>302</v>
      </c>
      <c r="U5" s="7">
        <f>EXP(D5+D8+D20)</f>
        <v>1.2967617378953078E-2</v>
      </c>
      <c r="V5" s="7">
        <f>U5/SUM(U4:U6)</f>
        <v>9.2895428280118583E-3</v>
      </c>
      <c r="X5" s="7" t="s">
        <v>331</v>
      </c>
      <c r="Y5" s="7">
        <f t="shared" ref="Y5:Y6" si="0">EXP(D5+D8+D23)</f>
        <v>7.2383986428029532</v>
      </c>
      <c r="Z5" s="7">
        <f>Y5/SUM(Y4:Y6)</f>
        <v>0.40229823313282193</v>
      </c>
      <c r="AB5" s="7" t="s">
        <v>313</v>
      </c>
      <c r="AC5" s="7">
        <f t="shared" ref="AC5:AC6" si="1">EXP(D5+D8+D26)</f>
        <v>6.5939679158672033E-3</v>
      </c>
      <c r="AD5" s="7">
        <f>AC5/SUM(AC4:AC6)</f>
        <v>6.5376336837233984E-3</v>
      </c>
    </row>
    <row r="6" spans="1:30" x14ac:dyDescent="0.3">
      <c r="A6" s="14" t="s">
        <v>6</v>
      </c>
      <c r="B6" s="13" t="s">
        <v>1</v>
      </c>
      <c r="C6" s="14">
        <v>1</v>
      </c>
      <c r="D6" s="3">
        <v>-2.9489999999999998</v>
      </c>
      <c r="E6" s="3">
        <v>0.27760000000000001</v>
      </c>
      <c r="F6" s="3">
        <v>-10.624599999999999</v>
      </c>
      <c r="G6" s="5">
        <v>2.3000000000000001E-26</v>
      </c>
      <c r="H6" s="3"/>
      <c r="I6" s="3"/>
      <c r="J6" s="3"/>
      <c r="K6" s="3"/>
      <c r="L6" s="7" t="s">
        <v>276</v>
      </c>
      <c r="M6" s="7">
        <f>EXP(D6+D9+D15)</f>
        <v>5.2392071832959276E-2</v>
      </c>
      <c r="N6" s="7">
        <f>M6/SUM(M4:M6)</f>
        <v>4.1716414252792974E-2</v>
      </c>
      <c r="P6" s="7" t="s">
        <v>279</v>
      </c>
      <c r="Q6" s="7">
        <f>EXP(D6+D9+D18)</f>
        <v>6.4894007103869264E-2</v>
      </c>
      <c r="R6" s="7">
        <f>Q6/SUM(Q4:Q6)</f>
        <v>5.5325438277594681E-2</v>
      </c>
      <c r="T6" s="7" t="s">
        <v>303</v>
      </c>
      <c r="U6" s="7">
        <f>EXP(D6+D9+D21)</f>
        <v>0.3829694722106754</v>
      </c>
      <c r="V6" s="7">
        <f>U6/SUM(U4:U6)</f>
        <v>0.2743457961441938</v>
      </c>
      <c r="X6" s="7" t="s">
        <v>330</v>
      </c>
      <c r="Y6" s="7">
        <f t="shared" si="0"/>
        <v>9.7542198840925902</v>
      </c>
      <c r="Z6" s="7">
        <f>Y6/SUM(Y4:Y6)</f>
        <v>0.54212341964077593</v>
      </c>
      <c r="AB6" s="7" t="s">
        <v>314</v>
      </c>
      <c r="AC6" s="7">
        <f t="shared" si="1"/>
        <v>2.02294683786991E-3</v>
      </c>
      <c r="AD6" s="7">
        <f>AC6/SUM(AC4:AC6)</f>
        <v>2.0056642004301806E-3</v>
      </c>
    </row>
    <row r="7" spans="1:30" x14ac:dyDescent="0.3">
      <c r="A7" s="14" t="s">
        <v>4</v>
      </c>
      <c r="B7" s="13" t="s">
        <v>1</v>
      </c>
      <c r="C7" s="14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16.892399999999999</v>
      </c>
      <c r="I7" s="3">
        <v>2</v>
      </c>
      <c r="J7" s="3">
        <v>2.1000000000000001E-4</v>
      </c>
      <c r="K7" s="3"/>
    </row>
    <row r="8" spans="1:30" x14ac:dyDescent="0.3">
      <c r="A8" s="14" t="s">
        <v>5</v>
      </c>
      <c r="B8" s="13" t="s">
        <v>1</v>
      </c>
      <c r="C8" s="14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K8" s="3"/>
      <c r="L8" s="7" t="s">
        <v>272</v>
      </c>
      <c r="M8" s="7">
        <f>EXP(D4+D10+D13)</f>
        <v>1</v>
      </c>
      <c r="N8" s="7">
        <f>M8/SUM(M8:M10)</f>
        <v>0.67694118830859307</v>
      </c>
      <c r="P8" s="7" t="s">
        <v>274</v>
      </c>
      <c r="Q8" s="7">
        <f>EXP(D4+D10+D16)</f>
        <v>1</v>
      </c>
      <c r="R8" s="7">
        <f>Q8/SUM(Q8:Q10)</f>
        <v>0.76489875562635512</v>
      </c>
      <c r="T8" s="7" t="s">
        <v>304</v>
      </c>
      <c r="U8" s="7">
        <f>EXP(D4+D10+D19)</f>
        <v>1</v>
      </c>
      <c r="V8" s="7">
        <f>U8/SUM(U8:U10)</f>
        <v>0.63167218397275449</v>
      </c>
      <c r="X8" s="7" t="s">
        <v>329</v>
      </c>
      <c r="Y8" s="7">
        <f>EXP(D4+D10+D22)</f>
        <v>1</v>
      </c>
      <c r="Z8" s="7">
        <f>Y8/SUM(Y8:Y10)</f>
        <v>3.3942698520238582E-2</v>
      </c>
      <c r="AB8" s="7" t="s">
        <v>315</v>
      </c>
      <c r="AC8" s="7">
        <f>EXP(D4+D10+D25)</f>
        <v>1</v>
      </c>
      <c r="AD8" s="7">
        <f>AC8/SUM(AC8:AC10)</f>
        <v>0.98431385922991221</v>
      </c>
    </row>
    <row r="9" spans="1:30" x14ac:dyDescent="0.3">
      <c r="A9" s="14" t="s">
        <v>6</v>
      </c>
      <c r="B9" s="13" t="s">
        <v>1</v>
      </c>
      <c r="C9" s="14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K9" s="3"/>
      <c r="L9" s="7" t="s">
        <v>278</v>
      </c>
      <c r="M9" s="7">
        <f>EXP(D5+D11+D14)</f>
        <v>0.40095743678094986</v>
      </c>
      <c r="N9" s="7">
        <f>M9/SUM(M8:M10)</f>
        <v>0.27142460371566379</v>
      </c>
      <c r="P9" s="7" t="s">
        <v>282</v>
      </c>
      <c r="Q9" s="7">
        <f>EXP(D5+D11+D17)</f>
        <v>0.21288567381993811</v>
      </c>
      <c r="R9" s="7">
        <f>Q9/SUM(Q8:Q10)</f>
        <v>0.1628359869955488</v>
      </c>
      <c r="T9" s="7" t="s">
        <v>305</v>
      </c>
      <c r="U9" s="7">
        <f>EXP(D5+D11+D20)</f>
        <v>2.5547904023569112E-2</v>
      </c>
      <c r="V9" s="7">
        <f>U9/SUM(U8:U10)</f>
        <v>1.6137900330494222E-2</v>
      </c>
      <c r="X9" s="7" t="s">
        <v>328</v>
      </c>
      <c r="Y9" s="7">
        <f t="shared" ref="Y9:Y10" si="2">EXP(D5+D11+D23)</f>
        <v>14.26059301462768</v>
      </c>
      <c r="Z9" s="7">
        <f>Y9/SUM(Y8:Y10)</f>
        <v>0.48404300941532769</v>
      </c>
      <c r="AB9" s="7" t="s">
        <v>316</v>
      </c>
      <c r="AC9" s="7">
        <f t="shared" ref="AC9:AC10" si="3">EXP(D5+D11+D26)</f>
        <v>1.2990980110385538E-2</v>
      </c>
      <c r="AD9" s="7">
        <f>AC9/SUM(AC8:AC10)</f>
        <v>1.278720176763262E-2</v>
      </c>
    </row>
    <row r="10" spans="1:30" x14ac:dyDescent="0.3">
      <c r="A10" s="14" t="s">
        <v>4</v>
      </c>
      <c r="B10" s="13" t="s">
        <v>1</v>
      </c>
      <c r="C10" s="14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K10" s="3"/>
      <c r="L10" s="7" t="s">
        <v>277</v>
      </c>
      <c r="M10" s="7">
        <f>EXP(D6+D12+D15)</f>
        <v>7.6275766443989784E-2</v>
      </c>
      <c r="N10" s="7">
        <f>M10/SUM(M8:M10)</f>
        <v>5.1634207975743154E-2</v>
      </c>
      <c r="P10" s="7" t="s">
        <v>281</v>
      </c>
      <c r="Q10" s="7">
        <f>EXP(D6+D12+D18)</f>
        <v>9.4476892329259946E-2</v>
      </c>
      <c r="R10" s="7">
        <f>Q10/SUM(Q8:Q10)</f>
        <v>7.2265257378096068E-2</v>
      </c>
      <c r="T10" s="7" t="s">
        <v>306</v>
      </c>
      <c r="U10" s="7">
        <f>EXP(D6+D12+D21)</f>
        <v>0.55755172482304871</v>
      </c>
      <c r="V10" s="7">
        <f>U10/SUM(U8:U10)</f>
        <v>0.3521899156967514</v>
      </c>
      <c r="X10" s="7" t="s">
        <v>327</v>
      </c>
      <c r="Y10" s="7">
        <f t="shared" si="2"/>
        <v>14.20082412649157</v>
      </c>
      <c r="Z10" s="7">
        <f>Y10/SUM(Y8:Y10)</f>
        <v>0.4820142920644338</v>
      </c>
      <c r="AB10" s="7" t="s">
        <v>317</v>
      </c>
      <c r="AC10" s="7">
        <f t="shared" si="3"/>
        <v>2.9451368334111818E-3</v>
      </c>
      <c r="AD10" s="7">
        <f>AC10/SUM(AC8:AC10)</f>
        <v>2.898939002455123E-3</v>
      </c>
    </row>
    <row r="11" spans="1:30" x14ac:dyDescent="0.3">
      <c r="A11" s="14" t="s">
        <v>5</v>
      </c>
      <c r="B11" s="13" t="s">
        <v>1</v>
      </c>
      <c r="C11" s="14" t="s">
        <v>22</v>
      </c>
      <c r="D11" s="3">
        <v>0.67810000000000004</v>
      </c>
      <c r="E11" s="3">
        <v>0.1696</v>
      </c>
      <c r="F11" s="3">
        <v>3.9984000000000002</v>
      </c>
      <c r="G11" s="5">
        <v>6.3999999999999997E-5</v>
      </c>
      <c r="H11" s="3"/>
      <c r="I11" s="3"/>
      <c r="J11" s="3"/>
      <c r="K11" s="3"/>
    </row>
    <row r="12" spans="1:30" x14ac:dyDescent="0.3">
      <c r="A12" s="14" t="s">
        <v>6</v>
      </c>
      <c r="B12" s="13" t="s">
        <v>1</v>
      </c>
      <c r="C12" s="14" t="s">
        <v>22</v>
      </c>
      <c r="D12" s="3">
        <v>0.37559999999999999</v>
      </c>
      <c r="E12" s="3">
        <v>0.1381</v>
      </c>
      <c r="F12" s="3">
        <v>2.7189000000000001</v>
      </c>
      <c r="G12" s="3">
        <v>6.6E-3</v>
      </c>
      <c r="H12" s="3"/>
      <c r="I12" s="3"/>
      <c r="J12" s="3"/>
      <c r="K12" s="3"/>
      <c r="L12" s="15" t="s">
        <v>283</v>
      </c>
      <c r="O12" s="15" t="s">
        <v>283</v>
      </c>
    </row>
    <row r="13" spans="1:30" x14ac:dyDescent="0.3">
      <c r="A13" s="14" t="s">
        <v>4</v>
      </c>
      <c r="B13" s="13" t="s">
        <v>1</v>
      </c>
      <c r="C13" s="14" t="s">
        <v>113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101.6953</v>
      </c>
      <c r="I13" s="3">
        <v>8</v>
      </c>
      <c r="J13" s="5">
        <v>1.8999999999999999E-18</v>
      </c>
      <c r="K13" s="3"/>
      <c r="L13" s="7" t="s">
        <v>284</v>
      </c>
      <c r="M13" s="7">
        <v>0.51334729999999995</v>
      </c>
      <c r="O13" s="7" t="s">
        <v>380</v>
      </c>
      <c r="P13" s="7">
        <v>0.13058186999999999</v>
      </c>
    </row>
    <row r="14" spans="1:30" x14ac:dyDescent="0.3">
      <c r="A14" s="14" t="s">
        <v>5</v>
      </c>
      <c r="B14" s="13" t="s">
        <v>1</v>
      </c>
      <c r="C14" s="14" t="s">
        <v>113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K14" s="3"/>
      <c r="L14" s="7" t="s">
        <v>287</v>
      </c>
      <c r="M14" s="7">
        <v>0.48665269999999999</v>
      </c>
      <c r="O14" s="7" t="s">
        <v>383</v>
      </c>
      <c r="P14" s="7">
        <v>3.696642E-2</v>
      </c>
    </row>
    <row r="15" spans="1:30" x14ac:dyDescent="0.3">
      <c r="A15" s="14" t="s">
        <v>6</v>
      </c>
      <c r="B15" s="13" t="s">
        <v>1</v>
      </c>
      <c r="C15" s="14" t="s">
        <v>113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K15" s="3"/>
      <c r="O15" s="7" t="s">
        <v>408</v>
      </c>
      <c r="P15" s="7">
        <v>2.8724320000000001E-2</v>
      </c>
    </row>
    <row r="16" spans="1:30" x14ac:dyDescent="0.3">
      <c r="A16" s="14" t="s">
        <v>4</v>
      </c>
      <c r="B16" s="13" t="s">
        <v>1</v>
      </c>
      <c r="C16" s="14" t="s">
        <v>114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K16" s="3"/>
      <c r="L16" s="15" t="s">
        <v>283</v>
      </c>
      <c r="O16" s="7" t="s">
        <v>407</v>
      </c>
      <c r="P16" s="7">
        <v>0.10597860000000001</v>
      </c>
    </row>
    <row r="17" spans="1:26" x14ac:dyDescent="0.3">
      <c r="A17" s="14" t="s">
        <v>5</v>
      </c>
      <c r="B17" s="13" t="s">
        <v>1</v>
      </c>
      <c r="C17" s="14" t="s">
        <v>114</v>
      </c>
      <c r="D17" s="3">
        <v>-0.6331</v>
      </c>
      <c r="E17" s="3">
        <v>1.0278</v>
      </c>
      <c r="F17" s="3">
        <v>-0.6159</v>
      </c>
      <c r="G17" s="3">
        <v>0.54</v>
      </c>
      <c r="H17" s="3"/>
      <c r="I17" s="3"/>
      <c r="J17" s="3"/>
      <c r="K17" s="3"/>
      <c r="L17" s="7" t="s">
        <v>285</v>
      </c>
      <c r="M17" s="7">
        <v>0.27863206000000001</v>
      </c>
      <c r="O17" s="7" t="s">
        <v>411</v>
      </c>
      <c r="P17" s="7">
        <v>0.21109607999999999</v>
      </c>
    </row>
    <row r="18" spans="1:26" x14ac:dyDescent="0.3">
      <c r="A18" s="14" t="s">
        <v>6</v>
      </c>
      <c r="B18" s="13" t="s">
        <v>1</v>
      </c>
      <c r="C18" s="14" t="s">
        <v>114</v>
      </c>
      <c r="D18" s="3">
        <v>0.214</v>
      </c>
      <c r="E18" s="3">
        <v>0.29520000000000002</v>
      </c>
      <c r="F18" s="3">
        <v>0.72489999999999999</v>
      </c>
      <c r="G18" s="3">
        <v>0.47</v>
      </c>
      <c r="H18" s="3"/>
      <c r="I18" s="3"/>
      <c r="J18" s="3"/>
      <c r="K18" s="3"/>
      <c r="L18" s="7" t="s">
        <v>286</v>
      </c>
      <c r="M18" s="7">
        <v>8.7649160000000004E-2</v>
      </c>
      <c r="O18" s="7" t="s">
        <v>381</v>
      </c>
      <c r="P18" s="7">
        <v>0.14805019</v>
      </c>
    </row>
    <row r="19" spans="1:26" x14ac:dyDescent="0.3">
      <c r="A19" s="14" t="s">
        <v>4</v>
      </c>
      <c r="B19" s="13" t="s">
        <v>1</v>
      </c>
      <c r="C19" s="14" t="s">
        <v>115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K19" s="3"/>
      <c r="L19" s="7" t="s">
        <v>372</v>
      </c>
      <c r="M19" s="7">
        <v>6.9996310000000006E-2</v>
      </c>
      <c r="O19" s="7" t="s">
        <v>382</v>
      </c>
      <c r="P19" s="7">
        <v>5.0682739999999997E-2</v>
      </c>
    </row>
    <row r="20" spans="1:26" x14ac:dyDescent="0.3">
      <c r="A20" s="14" t="s">
        <v>5</v>
      </c>
      <c r="B20" s="13" t="s">
        <v>1</v>
      </c>
      <c r="C20" s="14" t="s">
        <v>115</v>
      </c>
      <c r="D20" s="3">
        <v>-2.7532999999999999</v>
      </c>
      <c r="E20" s="3">
        <v>3.6671999999999998</v>
      </c>
      <c r="F20" s="3">
        <v>-0.75080000000000002</v>
      </c>
      <c r="G20" s="3">
        <v>0.45</v>
      </c>
      <c r="H20" s="3"/>
      <c r="I20" s="3"/>
      <c r="J20" s="3"/>
      <c r="K20" s="3"/>
      <c r="L20" s="7" t="s">
        <v>373</v>
      </c>
      <c r="M20" s="7">
        <v>0.16779432</v>
      </c>
      <c r="O20" s="7" t="s">
        <v>415</v>
      </c>
      <c r="P20" s="7">
        <v>4.1271990000000001E-2</v>
      </c>
    </row>
    <row r="21" spans="1:26" x14ac:dyDescent="0.3">
      <c r="A21" s="14" t="s">
        <v>6</v>
      </c>
      <c r="B21" s="13" t="s">
        <v>1</v>
      </c>
      <c r="C21" s="14" t="s">
        <v>115</v>
      </c>
      <c r="D21" s="3">
        <v>1.9892000000000001</v>
      </c>
      <c r="E21" s="3">
        <v>0.43080000000000002</v>
      </c>
      <c r="F21" s="3">
        <v>4.6173999999999999</v>
      </c>
      <c r="G21" s="5">
        <v>3.8999999999999999E-6</v>
      </c>
      <c r="H21" s="3"/>
      <c r="I21" s="3"/>
      <c r="J21" s="3"/>
      <c r="K21" s="3"/>
      <c r="L21" s="7" t="s">
        <v>374</v>
      </c>
      <c r="M21" s="7">
        <v>0.39592815999999997</v>
      </c>
      <c r="O21" s="7" t="s">
        <v>416</v>
      </c>
      <c r="P21" s="7">
        <v>6.1815719999999998E-2</v>
      </c>
    </row>
    <row r="22" spans="1:26" x14ac:dyDescent="0.3">
      <c r="A22" s="14" t="s">
        <v>4</v>
      </c>
      <c r="B22" s="13" t="s">
        <v>1</v>
      </c>
      <c r="C22" s="14" t="s">
        <v>116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  <c r="K22" s="3"/>
      <c r="O22" s="7" t="s">
        <v>417</v>
      </c>
      <c r="P22" s="7">
        <v>0.18483208000000001</v>
      </c>
    </row>
    <row r="23" spans="1:26" x14ac:dyDescent="0.3">
      <c r="A23" s="14" t="s">
        <v>5</v>
      </c>
      <c r="B23" s="13" t="s">
        <v>1</v>
      </c>
      <c r="C23" s="14" t="s">
        <v>116</v>
      </c>
      <c r="D23" s="3">
        <v>3.5714000000000001</v>
      </c>
      <c r="E23" s="3">
        <v>0.81189999999999996</v>
      </c>
      <c r="F23" s="3">
        <v>4.399</v>
      </c>
      <c r="G23" s="5">
        <v>1.1E-5</v>
      </c>
      <c r="H23" s="3"/>
      <c r="I23" s="3"/>
      <c r="J23" s="3"/>
      <c r="K23" s="3"/>
    </row>
    <row r="24" spans="1:26" x14ac:dyDescent="0.3">
      <c r="A24" s="14" t="s">
        <v>6</v>
      </c>
      <c r="B24" s="13" t="s">
        <v>1</v>
      </c>
      <c r="C24" s="14" t="s">
        <v>116</v>
      </c>
      <c r="D24" s="3">
        <v>5.2267000000000001</v>
      </c>
      <c r="E24" s="3">
        <v>0.64490000000000003</v>
      </c>
      <c r="F24" s="3">
        <v>8.1045999999999996</v>
      </c>
      <c r="G24" s="5">
        <v>5.3000000000000003E-16</v>
      </c>
      <c r="H24" s="3"/>
      <c r="I24" s="3"/>
      <c r="J24" s="3"/>
      <c r="K24" s="3"/>
    </row>
    <row r="25" spans="1:26" x14ac:dyDescent="0.3">
      <c r="A25" s="14" t="s">
        <v>4</v>
      </c>
      <c r="B25" s="13" t="s">
        <v>1</v>
      </c>
      <c r="C25" s="14" t="s">
        <v>117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K25" s="3"/>
    </row>
    <row r="26" spans="1:26" x14ac:dyDescent="0.3">
      <c r="A26" s="14" t="s">
        <v>5</v>
      </c>
      <c r="B26" s="13" t="s">
        <v>1</v>
      </c>
      <c r="C26" s="14" t="s">
        <v>117</v>
      </c>
      <c r="D26" s="3">
        <v>-3.4296000000000002</v>
      </c>
      <c r="E26" s="3">
        <v>1.7851999999999999</v>
      </c>
      <c r="F26" s="3">
        <v>-1.9211</v>
      </c>
      <c r="G26" s="3">
        <v>5.5E-2</v>
      </c>
      <c r="H26" s="3"/>
      <c r="I26" s="3"/>
      <c r="J26" s="3"/>
      <c r="K26" s="3"/>
      <c r="M26" s="3"/>
    </row>
    <row r="27" spans="1:26" x14ac:dyDescent="0.3">
      <c r="A27" s="14" t="s">
        <v>6</v>
      </c>
      <c r="B27" s="13" t="s">
        <v>1</v>
      </c>
      <c r="C27" s="14" t="s">
        <v>117</v>
      </c>
      <c r="D27" s="3">
        <v>-3.2542</v>
      </c>
      <c r="E27" s="3">
        <v>3.3551000000000002</v>
      </c>
      <c r="F27" s="3">
        <v>-0.96989999999999998</v>
      </c>
      <c r="G27" s="3">
        <v>0.33</v>
      </c>
      <c r="H27" s="3"/>
      <c r="I27" s="3"/>
      <c r="J27" s="3"/>
      <c r="K27" s="3"/>
      <c r="M27" s="3"/>
    </row>
    <row r="28" spans="1:2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X28" s="15" t="s">
        <v>438</v>
      </c>
      <c r="Y28" s="15" t="s">
        <v>439</v>
      </c>
      <c r="Z28" s="15" t="s">
        <v>440</v>
      </c>
    </row>
    <row r="29" spans="1:26" x14ac:dyDescent="0.3">
      <c r="A29" s="14" t="s">
        <v>0</v>
      </c>
      <c r="B29" s="13" t="s">
        <v>1</v>
      </c>
      <c r="C29" s="14">
        <v>1</v>
      </c>
      <c r="D29" s="3">
        <v>0</v>
      </c>
      <c r="E29" s="3" t="s">
        <v>46</v>
      </c>
      <c r="F29" s="3" t="s">
        <v>46</v>
      </c>
      <c r="G29" s="3" t="s">
        <v>46</v>
      </c>
      <c r="H29" s="3">
        <v>368.36160000000001</v>
      </c>
      <c r="I29" s="3">
        <v>2</v>
      </c>
      <c r="J29" s="5">
        <v>9.9999999999999996E-81</v>
      </c>
      <c r="K29" s="3"/>
      <c r="L29" s="7" t="s">
        <v>15</v>
      </c>
      <c r="M29" s="3">
        <f>EXP(D29+D32+D41)</f>
        <v>1</v>
      </c>
      <c r="N29" s="7">
        <f>M29/SUM(M29:M31)</f>
        <v>0.15426433663552239</v>
      </c>
      <c r="P29" s="7" t="s">
        <v>23</v>
      </c>
      <c r="Q29" s="7">
        <f>EXP(D29+D35+D41)</f>
        <v>1</v>
      </c>
      <c r="R29" s="7">
        <f>Q29/SUM(Q29:Q31)</f>
        <v>9.6681561367354101E-3</v>
      </c>
      <c r="T29" s="7" t="s">
        <v>29</v>
      </c>
      <c r="U29" s="7">
        <f>EXP(D29+D38+D41)</f>
        <v>1</v>
      </c>
      <c r="V29" s="7">
        <f>U29/SUM(U29:U31)</f>
        <v>0.65878245014645564</v>
      </c>
    </row>
    <row r="30" spans="1:26" x14ac:dyDescent="0.3">
      <c r="A30" s="14" t="s">
        <v>2</v>
      </c>
      <c r="B30" s="13" t="s">
        <v>1</v>
      </c>
      <c r="C30" s="14">
        <v>1</v>
      </c>
      <c r="D30" s="3">
        <v>1.7008000000000001</v>
      </c>
      <c r="E30" s="3">
        <v>9.8599999999999993E-2</v>
      </c>
      <c r="F30" s="3">
        <v>17.2485</v>
      </c>
      <c r="G30" s="5">
        <v>1.1000000000000001E-66</v>
      </c>
      <c r="H30" s="3"/>
      <c r="I30" s="3"/>
      <c r="J30" s="3"/>
      <c r="K30" s="3"/>
      <c r="L30" s="7" t="s">
        <v>17</v>
      </c>
      <c r="M30" s="3">
        <f t="shared" ref="M30:M31" si="4">EXP(D30+D33+D42)</f>
        <v>5.4783283017709508</v>
      </c>
      <c r="N30" s="7">
        <f>M30/SUM(M29:M31)</f>
        <v>0.84511068134430356</v>
      </c>
      <c r="P30" s="7" t="s">
        <v>24</v>
      </c>
      <c r="Q30" s="7">
        <f t="shared" ref="Q30:Q31" si="5">EXP(D30+D36+D42)</f>
        <v>102.43208565495947</v>
      </c>
      <c r="R30" s="7">
        <f>Q30/SUM(Q29:Q31)</f>
        <v>0.99032939752360349</v>
      </c>
      <c r="T30" s="7" t="s">
        <v>31</v>
      </c>
      <c r="U30" s="7">
        <f t="shared" ref="U30:U31" si="6">EXP(D30+D39+D42)</f>
        <v>0.5179378627495036</v>
      </c>
      <c r="V30" s="7">
        <f>U30/SUM(U29:U31)</f>
        <v>0.34120837424573663</v>
      </c>
    </row>
    <row r="31" spans="1:26" x14ac:dyDescent="0.3">
      <c r="A31" s="14" t="s">
        <v>3</v>
      </c>
      <c r="B31" s="13" t="s">
        <v>1</v>
      </c>
      <c r="C31" s="14">
        <v>1</v>
      </c>
      <c r="D31" s="3">
        <v>-5.5087000000000002</v>
      </c>
      <c r="E31" s="3">
        <v>0.70089999999999997</v>
      </c>
      <c r="F31" s="3">
        <v>-7.8596000000000004</v>
      </c>
      <c r="G31" s="5">
        <v>3.9000000000000003E-15</v>
      </c>
      <c r="H31" s="3"/>
      <c r="I31" s="3"/>
      <c r="J31" s="3"/>
      <c r="K31" s="3"/>
      <c r="L31" s="7" t="s">
        <v>16</v>
      </c>
      <c r="M31" s="3">
        <f t="shared" si="4"/>
        <v>4.0513707432631562E-3</v>
      </c>
      <c r="N31" s="7">
        <f>M31/SUM(M29:M31)</f>
        <v>6.24982020174054E-4</v>
      </c>
      <c r="P31" s="7" t="s">
        <v>25</v>
      </c>
      <c r="Q31" s="7">
        <f t="shared" si="5"/>
        <v>2.5303063237118022E-4</v>
      </c>
      <c r="R31" s="7">
        <f>Q31/SUM(Q29:Q31)</f>
        <v>2.4463396611414676E-6</v>
      </c>
      <c r="T31" s="7" t="s">
        <v>30</v>
      </c>
      <c r="U31" s="7">
        <f t="shared" si="6"/>
        <v>1.3928130303991058E-5</v>
      </c>
      <c r="V31" s="7">
        <f>U31/SUM(U29:U31)</f>
        <v>9.1756078076223269E-6</v>
      </c>
    </row>
    <row r="32" spans="1:26" x14ac:dyDescent="0.3">
      <c r="A32" s="14" t="s">
        <v>0</v>
      </c>
      <c r="B32" s="13" t="s">
        <v>1</v>
      </c>
      <c r="C32" s="14" t="s">
        <v>4</v>
      </c>
      <c r="D32" s="3">
        <v>0</v>
      </c>
      <c r="E32" s="3" t="s">
        <v>46</v>
      </c>
      <c r="F32" s="3" t="s">
        <v>46</v>
      </c>
      <c r="G32" s="3" t="s">
        <v>46</v>
      </c>
      <c r="H32" s="3">
        <v>51.7196</v>
      </c>
      <c r="I32" s="3">
        <v>4</v>
      </c>
      <c r="J32" s="5">
        <v>1.5999999999999999E-10</v>
      </c>
      <c r="K32" s="3"/>
      <c r="M32" s="3"/>
    </row>
    <row r="33" spans="1:26" x14ac:dyDescent="0.3">
      <c r="A33" s="14" t="s">
        <v>2</v>
      </c>
      <c r="B33" s="13" t="s">
        <v>1</v>
      </c>
      <c r="C33" s="14" t="s">
        <v>4</v>
      </c>
      <c r="D33" s="3">
        <v>0</v>
      </c>
      <c r="E33" s="3" t="s">
        <v>46</v>
      </c>
      <c r="F33" s="3" t="s">
        <v>46</v>
      </c>
      <c r="G33" s="3" t="s">
        <v>46</v>
      </c>
      <c r="H33" s="3"/>
      <c r="I33" s="3"/>
      <c r="J33" s="3"/>
      <c r="K33" s="3"/>
      <c r="L33" s="7" t="s">
        <v>18</v>
      </c>
      <c r="M33" s="3">
        <f>EXP(D29+D32+D44)</f>
        <v>1</v>
      </c>
      <c r="N33" s="7">
        <f>M33/SUM(M33:M35)</f>
        <v>0.1337872181241001</v>
      </c>
      <c r="P33" s="7" t="s">
        <v>26</v>
      </c>
      <c r="Q33" s="7">
        <f>EXP(D29+D35+D44)</f>
        <v>1</v>
      </c>
      <c r="R33" s="7">
        <f>Q33/SUM(Q33:Q35)</f>
        <v>8.193391136920353E-3</v>
      </c>
      <c r="T33" s="7" t="s">
        <v>32</v>
      </c>
      <c r="U33" s="7">
        <f>EXP(D29+D38+D44)</f>
        <v>1</v>
      </c>
      <c r="V33" s="7">
        <f>U33/SUM(U33:U35)</f>
        <v>0.62031774148120011</v>
      </c>
    </row>
    <row r="34" spans="1:26" x14ac:dyDescent="0.3">
      <c r="A34" s="14" t="s">
        <v>3</v>
      </c>
      <c r="B34" s="13" t="s">
        <v>1</v>
      </c>
      <c r="C34" s="14" t="s">
        <v>4</v>
      </c>
      <c r="D34" s="3">
        <v>0</v>
      </c>
      <c r="E34" s="3" t="s">
        <v>46</v>
      </c>
      <c r="F34" s="3" t="s">
        <v>46</v>
      </c>
      <c r="G34" s="3" t="s">
        <v>46</v>
      </c>
      <c r="H34" s="3"/>
      <c r="I34" s="3"/>
      <c r="J34" s="3"/>
      <c r="K34" s="3"/>
      <c r="L34" s="7" t="s">
        <v>19</v>
      </c>
      <c r="M34" s="3">
        <f t="shared" ref="M34:M35" si="7">EXP(D30+D33+D45)</f>
        <v>6.4740378373773346</v>
      </c>
      <c r="N34" s="7">
        <f>M34/SUM(M33:M35)</f>
        <v>0.86614351229287878</v>
      </c>
      <c r="P34" s="7" t="s">
        <v>27</v>
      </c>
      <c r="Q34" s="7">
        <f t="shared" ref="Q34:Q35" si="8">EXP(D30+D36+D45)</f>
        <v>121.04955412717976</v>
      </c>
      <c r="R34" s="7">
        <f>Q34/SUM(Q33:Q35)</f>
        <v>0.99180634391379507</v>
      </c>
      <c r="T34" s="7" t="s">
        <v>33</v>
      </c>
      <c r="U34" s="7">
        <f t="shared" ref="U34:U35" si="9">EXP(D30+D39+D45)</f>
        <v>0.61207527846892262</v>
      </c>
      <c r="V34" s="7">
        <f>U34/SUM(U33:U35)</f>
        <v>0.37968115435631872</v>
      </c>
    </row>
    <row r="35" spans="1:26" x14ac:dyDescent="0.3">
      <c r="A35" s="14" t="s">
        <v>0</v>
      </c>
      <c r="B35" s="13" t="s">
        <v>1</v>
      </c>
      <c r="C35" s="14" t="s">
        <v>5</v>
      </c>
      <c r="D35" s="3">
        <v>0</v>
      </c>
      <c r="E35" s="3" t="s">
        <v>46</v>
      </c>
      <c r="F35" s="3" t="s">
        <v>46</v>
      </c>
      <c r="G35" s="3" t="s">
        <v>46</v>
      </c>
      <c r="H35" s="3"/>
      <c r="I35" s="3"/>
      <c r="J35" s="3"/>
      <c r="K35" s="3"/>
      <c r="L35" s="7" t="s">
        <v>20</v>
      </c>
      <c r="M35" s="3">
        <f t="shared" si="7"/>
        <v>5.1775934945267666E-4</v>
      </c>
      <c r="N35" s="7">
        <f>M35/SUM(M33:M35)</f>
        <v>6.9269583021017427E-5</v>
      </c>
      <c r="P35" s="7" t="s">
        <v>28</v>
      </c>
      <c r="Q35" s="7">
        <f t="shared" si="8"/>
        <v>3.2336950605162651E-5</v>
      </c>
      <c r="R35" s="7">
        <f>Q35/SUM(Q33:Q35)</f>
        <v>2.6494928448337089E-7</v>
      </c>
      <c r="T35" s="7" t="s">
        <v>34</v>
      </c>
      <c r="U35" s="7">
        <f t="shared" si="9"/>
        <v>1.7799950047223097E-6</v>
      </c>
      <c r="V35" s="7">
        <f>U35/SUM(U33:U35)</f>
        <v>1.1041624811771613E-6</v>
      </c>
    </row>
    <row r="36" spans="1:26" x14ac:dyDescent="0.3">
      <c r="A36" s="14" t="s">
        <v>2</v>
      </c>
      <c r="B36" s="13" t="s">
        <v>1</v>
      </c>
      <c r="C36" s="14" t="s">
        <v>5</v>
      </c>
      <c r="D36" s="3">
        <v>2.9283999999999999</v>
      </c>
      <c r="E36" s="3">
        <v>4.1638000000000002</v>
      </c>
      <c r="F36" s="3">
        <v>0.70330000000000004</v>
      </c>
      <c r="G36" s="3">
        <v>0.48</v>
      </c>
      <c r="H36" s="3"/>
      <c r="I36" s="3"/>
      <c r="J36" s="3"/>
      <c r="K36" s="3"/>
      <c r="M36" s="3"/>
    </row>
    <row r="37" spans="1:26" x14ac:dyDescent="0.3">
      <c r="A37" s="14" t="s">
        <v>3</v>
      </c>
      <c r="B37" s="13" t="s">
        <v>1</v>
      </c>
      <c r="C37" s="14" t="s">
        <v>5</v>
      </c>
      <c r="D37" s="3">
        <v>-2.7732999999999999</v>
      </c>
      <c r="E37" s="3">
        <v>4.8815</v>
      </c>
      <c r="F37" s="3">
        <v>-0.56810000000000005</v>
      </c>
      <c r="G37" s="3">
        <v>0.56999999999999995</v>
      </c>
      <c r="H37" s="3"/>
      <c r="I37" s="3"/>
      <c r="J37" s="3"/>
      <c r="K37" s="3"/>
      <c r="L37" s="7" t="s">
        <v>52</v>
      </c>
      <c r="M37" s="3">
        <f>EXP(D29+D32+D47)</f>
        <v>1</v>
      </c>
      <c r="N37" s="7">
        <f>M37/SUM(M37:M39)</f>
        <v>7.6837524373267449E-2</v>
      </c>
      <c r="P37" s="7" t="s">
        <v>53</v>
      </c>
      <c r="Q37" s="7">
        <f>EXP(D29+D35+D47)</f>
        <v>1</v>
      </c>
      <c r="R37" s="7">
        <f>Q37/SUM(Q37:Q39)</f>
        <v>4.4322740358791E-3</v>
      </c>
      <c r="T37" s="7" t="s">
        <v>54</v>
      </c>
      <c r="U37" s="7">
        <f>EXP(D29+D38+D47)</f>
        <v>1</v>
      </c>
      <c r="V37" s="7">
        <f>U37/SUM(U37:U39)</f>
        <v>0.46821689296578639</v>
      </c>
    </row>
    <row r="38" spans="1:26" x14ac:dyDescent="0.3">
      <c r="A38" s="14" t="s">
        <v>0</v>
      </c>
      <c r="B38" s="13" t="s">
        <v>1</v>
      </c>
      <c r="C38" s="14" t="s">
        <v>6</v>
      </c>
      <c r="D38" s="3">
        <v>0</v>
      </c>
      <c r="E38" s="3" t="s">
        <v>46</v>
      </c>
      <c r="F38" s="3" t="s">
        <v>46</v>
      </c>
      <c r="G38" s="3" t="s">
        <v>46</v>
      </c>
      <c r="H38" s="3"/>
      <c r="I38" s="3"/>
      <c r="J38" s="3"/>
      <c r="K38" s="3"/>
      <c r="L38" s="7" t="s">
        <v>55</v>
      </c>
      <c r="M38" s="3">
        <f t="shared" ref="M38:M39" si="10">EXP(D30+D33+D48)</f>
        <v>12.013127377646844</v>
      </c>
      <c r="N38" s="7">
        <f>M38/SUM(M37:M39)</f>
        <v>0.92305896767910589</v>
      </c>
      <c r="P38" s="7" t="s">
        <v>56</v>
      </c>
      <c r="Q38" s="7">
        <f t="shared" ref="Q38:Q39" si="11">EXP(D30+D36+D48)</f>
        <v>224.61773459857685</v>
      </c>
      <c r="R38" s="7">
        <f>Q38/SUM(Q37:Q39)</f>
        <v>0.9955673530592547</v>
      </c>
      <c r="T38" s="7" t="s">
        <v>57</v>
      </c>
      <c r="U38" s="7">
        <f t="shared" ref="U38:U39" si="12">EXP(D30+D39+D48)</f>
        <v>1.1357576939856968</v>
      </c>
      <c r="V38" s="7">
        <f>U38/SUM(U37:U39)</f>
        <v>0.53178093863996934</v>
      </c>
    </row>
    <row r="39" spans="1:26" x14ac:dyDescent="0.3">
      <c r="A39" s="14" t="s">
        <v>2</v>
      </c>
      <c r="B39" s="13" t="s">
        <v>1</v>
      </c>
      <c r="C39" s="14" t="s">
        <v>6</v>
      </c>
      <c r="D39" s="3">
        <v>-2.3586999999999998</v>
      </c>
      <c r="E39" s="3">
        <v>0.37440000000000001</v>
      </c>
      <c r="F39" s="3">
        <v>-6.3003</v>
      </c>
      <c r="G39" s="5">
        <v>3E-10</v>
      </c>
      <c r="H39" s="3"/>
      <c r="I39" s="3"/>
      <c r="J39" s="3"/>
      <c r="K39" s="3"/>
      <c r="L39" s="7" t="s">
        <v>58</v>
      </c>
      <c r="M39" s="3">
        <f t="shared" si="10"/>
        <v>1.3471015427802952E-3</v>
      </c>
      <c r="N39" s="7">
        <f>M39/SUM(M37:M39)</f>
        <v>1.0350794762664711E-4</v>
      </c>
      <c r="P39" s="7" t="s">
        <v>59</v>
      </c>
      <c r="Q39" s="7">
        <f t="shared" si="11"/>
        <v>8.4133982505720501E-5</v>
      </c>
      <c r="R39" s="7">
        <f>Q39/SUM(Q37:Q39)</f>
        <v>3.7290486619521138E-7</v>
      </c>
      <c r="T39" s="7" t="s">
        <v>60</v>
      </c>
      <c r="U39" s="7">
        <f t="shared" si="12"/>
        <v>4.6311747330828266E-6</v>
      </c>
      <c r="V39" s="7">
        <f>U39/SUM(U37:U39)</f>
        <v>2.168394244305696E-6</v>
      </c>
    </row>
    <row r="40" spans="1:26" x14ac:dyDescent="0.3">
      <c r="A40" s="14" t="s">
        <v>3</v>
      </c>
      <c r="B40" s="13" t="s">
        <v>1</v>
      </c>
      <c r="C40" s="14" t="s">
        <v>6</v>
      </c>
      <c r="D40" s="3">
        <v>-5.6729000000000003</v>
      </c>
      <c r="E40" s="3">
        <v>1.2605</v>
      </c>
      <c r="F40" s="3">
        <v>-4.5007000000000001</v>
      </c>
      <c r="G40" s="5">
        <v>6.8000000000000001E-6</v>
      </c>
      <c r="H40" s="3"/>
      <c r="I40" s="3"/>
      <c r="J40" s="3"/>
      <c r="K40" s="3"/>
      <c r="L40" s="3"/>
      <c r="M40" s="3"/>
    </row>
    <row r="41" spans="1:26" x14ac:dyDescent="0.3">
      <c r="A41" s="14" t="s">
        <v>0</v>
      </c>
      <c r="B41" s="13" t="s">
        <v>1</v>
      </c>
      <c r="C41" s="14" t="s">
        <v>113</v>
      </c>
      <c r="D41" s="3">
        <v>0</v>
      </c>
      <c r="E41" s="3" t="s">
        <v>46</v>
      </c>
      <c r="F41" s="3" t="s">
        <v>46</v>
      </c>
      <c r="G41" s="3" t="s">
        <v>46</v>
      </c>
      <c r="H41" s="3">
        <v>50.217700000000001</v>
      </c>
      <c r="I41" s="3">
        <v>8</v>
      </c>
      <c r="J41" s="5">
        <v>3.7E-8</v>
      </c>
      <c r="K41" s="3"/>
      <c r="L41" s="7" t="s">
        <v>61</v>
      </c>
      <c r="M41" s="3">
        <f>EXP(D29+D32+D50)</f>
        <v>1</v>
      </c>
      <c r="N41" s="7">
        <f>M41/SUM(M41:M43)</f>
        <v>8.7034205217633151E-2</v>
      </c>
      <c r="P41" s="7" t="s">
        <v>62</v>
      </c>
      <c r="Q41" s="7">
        <f>EXP(D29+D35+D50)</f>
        <v>1</v>
      </c>
      <c r="R41" s="7">
        <f>Q41/SUM(Q41:Q43)</f>
        <v>5.2867952227547725E-3</v>
      </c>
      <c r="T41" s="7" t="s">
        <v>63</v>
      </c>
      <c r="U41" s="7">
        <f>EXP(D29+D38+D50)</f>
        <v>1</v>
      </c>
      <c r="V41" s="7">
        <f>U41/SUM(U41:U43)</f>
        <v>0.51211085594593964</v>
      </c>
    </row>
    <row r="42" spans="1:26" x14ac:dyDescent="0.3">
      <c r="A42" s="14" t="s">
        <v>2</v>
      </c>
      <c r="B42" s="13" t="s">
        <v>1</v>
      </c>
      <c r="C42" s="14" t="s">
        <v>113</v>
      </c>
      <c r="D42" s="3">
        <v>0</v>
      </c>
      <c r="E42" s="3" t="s">
        <v>46</v>
      </c>
      <c r="F42" s="3" t="s">
        <v>46</v>
      </c>
      <c r="G42" s="3" t="s">
        <v>46</v>
      </c>
      <c r="H42" s="3"/>
      <c r="I42" s="3"/>
      <c r="J42" s="3"/>
      <c r="K42" s="3"/>
      <c r="L42" s="7" t="s">
        <v>64</v>
      </c>
      <c r="M42" s="3">
        <f t="shared" ref="M42:M43" si="13">EXP(D30+D33+D51)</f>
        <v>10.061336412163183</v>
      </c>
      <c r="N42" s="7">
        <f>M42/SUM(M41:M43)</f>
        <v>0.8756804180598553</v>
      </c>
      <c r="P42" s="7" t="s">
        <v>65</v>
      </c>
      <c r="Q42" s="7">
        <f t="shared" ref="Q42" si="14">EXP(D30+D36+D51)</f>
        <v>188.12375170011327</v>
      </c>
      <c r="R42" s="7">
        <f>Q42/SUM(Q41:Q43)</f>
        <v>0.9945717517748639</v>
      </c>
      <c r="T42" s="7" t="s">
        <v>66</v>
      </c>
      <c r="U42" s="7">
        <f t="shared" ref="U42:U43" si="15">EXP(D30+D39+D51)</f>
        <v>0.95122942450071424</v>
      </c>
      <c r="V42" s="7">
        <f>U42/SUM(U41:U43)</f>
        <v>0.48713491478202436</v>
      </c>
    </row>
    <row r="43" spans="1:26" x14ac:dyDescent="0.3">
      <c r="A43" s="14" t="s">
        <v>3</v>
      </c>
      <c r="B43" s="13" t="s">
        <v>1</v>
      </c>
      <c r="C43" s="14" t="s">
        <v>113</v>
      </c>
      <c r="D43" s="3">
        <v>0</v>
      </c>
      <c r="E43" s="3" t="s">
        <v>46</v>
      </c>
      <c r="F43" s="3" t="s">
        <v>46</v>
      </c>
      <c r="G43" s="3" t="s">
        <v>46</v>
      </c>
      <c r="H43" s="3"/>
      <c r="I43" s="3"/>
      <c r="J43" s="3"/>
      <c r="K43" s="3"/>
      <c r="L43" s="7" t="s">
        <v>67</v>
      </c>
      <c r="M43" s="3">
        <f t="shared" si="13"/>
        <v>0.42839911767192834</v>
      </c>
      <c r="N43" s="7">
        <f>M43/SUM(M41:M43)</f>
        <v>3.7285376722511587E-2</v>
      </c>
      <c r="P43" s="7" t="s">
        <v>68</v>
      </c>
      <c r="Q43" s="7">
        <f>EXP(D31+D37+D52)</f>
        <v>2.6755907203021109E-2</v>
      </c>
      <c r="R43" s="7">
        <f>Q43/SUM(Q41:Q43)</f>
        <v>1.41453002381402E-4</v>
      </c>
      <c r="T43" s="7" t="s">
        <v>69</v>
      </c>
      <c r="U43" s="7">
        <f t="shared" si="15"/>
        <v>1.4727851660999774E-3</v>
      </c>
      <c r="V43" s="7">
        <f>U43/SUM(U41:U43)</f>
        <v>7.5422927203594231E-4</v>
      </c>
    </row>
    <row r="44" spans="1:26" x14ac:dyDescent="0.3">
      <c r="A44" s="14" t="s">
        <v>0</v>
      </c>
      <c r="B44" s="13" t="s">
        <v>1</v>
      </c>
      <c r="C44" s="14" t="s">
        <v>114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  <c r="K44" s="3"/>
      <c r="L44" s="3"/>
      <c r="M44" s="3"/>
    </row>
    <row r="45" spans="1:26" x14ac:dyDescent="0.3">
      <c r="A45" s="14" t="s">
        <v>2</v>
      </c>
      <c r="B45" s="13" t="s">
        <v>1</v>
      </c>
      <c r="C45" s="14" t="s">
        <v>114</v>
      </c>
      <c r="D45" s="3">
        <v>0.16700000000000001</v>
      </c>
      <c r="E45" s="3">
        <v>0.1943</v>
      </c>
      <c r="F45" s="3">
        <v>0.85950000000000004</v>
      </c>
      <c r="G45" s="3">
        <v>0.39</v>
      </c>
      <c r="H45" s="3"/>
      <c r="I45" s="3"/>
      <c r="J45" s="3"/>
      <c r="K45" s="3"/>
      <c r="L45" s="7" t="s">
        <v>118</v>
      </c>
      <c r="M45" s="3">
        <f>EXP(D29+D32+D53)</f>
        <v>1</v>
      </c>
      <c r="N45" s="7">
        <f>M45/SUM(M45:M47)</f>
        <v>1.8913762432873527E-6</v>
      </c>
      <c r="P45" s="7" t="s">
        <v>121</v>
      </c>
      <c r="Q45" s="7">
        <f>EXP(D29+D35+D53)</f>
        <v>1</v>
      </c>
      <c r="R45" s="7">
        <f>Q45/SUM(Q45:Q47)</f>
        <v>3.0247212102983733E-5</v>
      </c>
      <c r="T45" s="7" t="s">
        <v>124</v>
      </c>
      <c r="U45" s="7">
        <f t="shared" ref="U45:U46" si="16">EXP(D29+D38+D53)</f>
        <v>1</v>
      </c>
      <c r="V45" s="7">
        <f>U45/SUM(U45:U47)</f>
        <v>5.4979885718396725E-4</v>
      </c>
      <c r="X45" s="7" t="b">
        <f>G45 &lt;= 0.05</f>
        <v>0</v>
      </c>
      <c r="Y45" s="7" t="b">
        <f>OR(D45 &lt;= -LN(1.25), D45 &gt;= LN(1.25))</f>
        <v>0</v>
      </c>
      <c r="Z45" s="7" t="b">
        <f>AND(X45, Y45)</f>
        <v>0</v>
      </c>
    </row>
    <row r="46" spans="1:26" x14ac:dyDescent="0.3">
      <c r="A46" s="14" t="s">
        <v>3</v>
      </c>
      <c r="B46" s="13" t="s">
        <v>1</v>
      </c>
      <c r="C46" s="14" t="s">
        <v>114</v>
      </c>
      <c r="D46" s="3">
        <v>-2.0573000000000001</v>
      </c>
      <c r="E46" s="3">
        <v>3.6198000000000001</v>
      </c>
      <c r="F46" s="3">
        <v>-0.56840000000000002</v>
      </c>
      <c r="G46" s="3">
        <v>0.56999999999999995</v>
      </c>
      <c r="H46" s="3"/>
      <c r="I46" s="3"/>
      <c r="J46" s="3"/>
      <c r="K46" s="3"/>
      <c r="L46" s="7" t="s">
        <v>119</v>
      </c>
      <c r="M46" s="3">
        <f t="shared" ref="M46" si="17">EXP(D30+D33+D54)</f>
        <v>2.0786112448985143</v>
      </c>
      <c r="N46" s="7">
        <f>M46/SUM(M45:M47)</f>
        <v>3.9314359276309995E-6</v>
      </c>
      <c r="P46" s="7" t="s">
        <v>122</v>
      </c>
      <c r="Q46" s="7">
        <f t="shared" ref="Q46" si="18">EXP(D30+D36+D54)</f>
        <v>38.865229199932784</v>
      </c>
      <c r="R46" s="7">
        <f>Q46/SUM(Q45:Q47)</f>
        <v>1.1755648310414436E-3</v>
      </c>
      <c r="T46" s="7" t="s">
        <v>125</v>
      </c>
      <c r="U46" s="7">
        <f t="shared" si="16"/>
        <v>0.19651824541471843</v>
      </c>
      <c r="V46" s="7">
        <f>U46/SUM(U45:U47)</f>
        <v>1.0804550674481061E-4</v>
      </c>
      <c r="X46" s="7" t="b">
        <f>G46 &lt;= 0.05</f>
        <v>0</v>
      </c>
      <c r="Y46" s="7" t="b">
        <f>OR(D46 &lt;= -LN(1.25), D46 &gt;= LN(1.25))</f>
        <v>1</v>
      </c>
      <c r="Z46" s="7" t="b">
        <f>AND(X46, Y46)</f>
        <v>0</v>
      </c>
    </row>
    <row r="47" spans="1:26" x14ac:dyDescent="0.3">
      <c r="A47" s="14" t="s">
        <v>0</v>
      </c>
      <c r="B47" s="13" t="s">
        <v>1</v>
      </c>
      <c r="C47" s="14" t="s">
        <v>115</v>
      </c>
      <c r="D47" s="3">
        <v>0</v>
      </c>
      <c r="E47" s="3" t="s">
        <v>46</v>
      </c>
      <c r="F47" s="3" t="s">
        <v>46</v>
      </c>
      <c r="G47" s="3" t="s">
        <v>46</v>
      </c>
      <c r="H47" s="3"/>
      <c r="I47" s="3"/>
      <c r="J47" s="3"/>
      <c r="K47" s="3"/>
      <c r="L47" s="7" t="s">
        <v>120</v>
      </c>
      <c r="M47" s="3">
        <f>EXP(D31+D34+D55)</f>
        <v>528712.45514312095</v>
      </c>
      <c r="N47" s="7">
        <f>M47/SUM(M45:M47)</f>
        <v>0.99999417718782901</v>
      </c>
      <c r="P47" s="7" t="s">
        <v>123</v>
      </c>
      <c r="Q47" s="7">
        <f>EXP(D31+D37+D55)</f>
        <v>33021.03296516143</v>
      </c>
      <c r="R47" s="7">
        <f>Q47/SUM(Q45:Q47)</f>
        <v>0.99879418795685559</v>
      </c>
      <c r="T47" s="7" t="s">
        <v>126</v>
      </c>
      <c r="U47" s="7">
        <f>EXP(D31+D40+D55)</f>
        <v>1817.6504781305559</v>
      </c>
      <c r="V47" s="7">
        <f>U47/SUM(U45:U47)</f>
        <v>0.99934215563607132</v>
      </c>
    </row>
    <row r="48" spans="1:26" x14ac:dyDescent="0.3">
      <c r="A48" s="14" t="s">
        <v>2</v>
      </c>
      <c r="B48" s="13" t="s">
        <v>1</v>
      </c>
      <c r="C48" s="14" t="s">
        <v>115</v>
      </c>
      <c r="D48" s="3">
        <v>0.78520000000000001</v>
      </c>
      <c r="E48" s="3">
        <v>0.31580000000000003</v>
      </c>
      <c r="F48" s="3">
        <v>2.4863</v>
      </c>
      <c r="G48" s="3">
        <v>1.2999999999999999E-2</v>
      </c>
      <c r="H48" s="3"/>
      <c r="I48" s="3"/>
      <c r="J48" s="3"/>
      <c r="K48" s="3"/>
      <c r="L48" s="3"/>
      <c r="M48" s="3"/>
      <c r="X48" s="7" t="b">
        <f>G48 &lt;= 0.05</f>
        <v>1</v>
      </c>
      <c r="Y48" s="7" t="b">
        <f>OR(D48 &lt;= -LN(1.25), D48 &gt;= LN(1.25))</f>
        <v>1</v>
      </c>
      <c r="Z48" s="7" t="b">
        <f>AND(X48, Y48)</f>
        <v>1</v>
      </c>
    </row>
    <row r="49" spans="1:26" x14ac:dyDescent="0.3">
      <c r="A49" s="14" t="s">
        <v>3</v>
      </c>
      <c r="B49" s="13" t="s">
        <v>1</v>
      </c>
      <c r="C49" s="14" t="s">
        <v>115</v>
      </c>
      <c r="D49" s="3">
        <v>-1.1011</v>
      </c>
      <c r="E49" s="3">
        <v>3.6360999999999999</v>
      </c>
      <c r="F49" s="3">
        <v>-0.30280000000000001</v>
      </c>
      <c r="G49" s="3">
        <v>0.76</v>
      </c>
      <c r="H49" s="3"/>
      <c r="I49" s="3"/>
      <c r="J49" s="3"/>
      <c r="K49" s="3"/>
      <c r="L49" s="3"/>
      <c r="M49" s="3"/>
      <c r="X49" s="7" t="b">
        <f>G49 &lt;= 0.05</f>
        <v>0</v>
      </c>
      <c r="Y49" s="7" t="b">
        <f>OR(D49 &lt;= -LN(1.25), D49 &gt;= LN(1.25))</f>
        <v>1</v>
      </c>
      <c r="Z49" s="7" t="b">
        <f>AND(X49, Y49)</f>
        <v>0</v>
      </c>
    </row>
    <row r="50" spans="1:26" x14ac:dyDescent="0.3">
      <c r="A50" s="14" t="s">
        <v>0</v>
      </c>
      <c r="B50" s="13" t="s">
        <v>1</v>
      </c>
      <c r="C50" s="14" t="s">
        <v>116</v>
      </c>
      <c r="D50" s="3">
        <v>0</v>
      </c>
      <c r="E50" s="3" t="s">
        <v>46</v>
      </c>
      <c r="F50" s="3" t="s">
        <v>46</v>
      </c>
      <c r="G50" s="3" t="s">
        <v>46</v>
      </c>
      <c r="H50" s="3"/>
      <c r="I50" s="3"/>
      <c r="J50" s="3"/>
      <c r="K50" s="3"/>
      <c r="L50" s="3"/>
      <c r="M50" s="3"/>
    </row>
    <row r="51" spans="1:26" x14ac:dyDescent="0.3">
      <c r="A51" s="14" t="s">
        <v>2</v>
      </c>
      <c r="B51" s="13" t="s">
        <v>1</v>
      </c>
      <c r="C51" s="14" t="s">
        <v>116</v>
      </c>
      <c r="D51" s="3">
        <v>0.6079</v>
      </c>
      <c r="E51" s="3">
        <v>0.3155</v>
      </c>
      <c r="F51" s="3">
        <v>1.9272</v>
      </c>
      <c r="G51" s="3">
        <v>5.3999999999999999E-2</v>
      </c>
      <c r="H51" s="3"/>
      <c r="I51" s="3"/>
      <c r="J51" s="3"/>
      <c r="K51" s="3"/>
      <c r="M51" s="3"/>
      <c r="X51" s="7" t="b">
        <f>G51 &lt;= 0.05</f>
        <v>0</v>
      </c>
      <c r="Y51" s="7" t="b">
        <f>OR(D51 &lt;= -LN(1.25), D51 &gt;= LN(1.25))</f>
        <v>1</v>
      </c>
      <c r="Z51" s="7" t="b">
        <f>AND(X51, Y51)</f>
        <v>0</v>
      </c>
    </row>
    <row r="52" spans="1:26" x14ac:dyDescent="0.3">
      <c r="A52" s="14" t="s">
        <v>3</v>
      </c>
      <c r="B52" s="13" t="s">
        <v>1</v>
      </c>
      <c r="C52" s="14" t="s">
        <v>116</v>
      </c>
      <c r="D52" s="3">
        <v>4.6609999999999996</v>
      </c>
      <c r="E52" s="3">
        <v>1.0499000000000001</v>
      </c>
      <c r="F52" s="3">
        <v>4.4393000000000002</v>
      </c>
      <c r="G52" s="5">
        <v>9.0000000000000002E-6</v>
      </c>
      <c r="H52" s="3"/>
      <c r="I52" s="3"/>
      <c r="J52" s="3"/>
      <c r="K52" s="3"/>
      <c r="M52" s="3"/>
      <c r="X52" s="7" t="b">
        <f>G52 &lt;= 0.05</f>
        <v>1</v>
      </c>
      <c r="Y52" s="7" t="b">
        <f>OR(D52 &lt;= -LN(1.25), D52 &gt;= LN(1.25))</f>
        <v>1</v>
      </c>
      <c r="Z52" s="7" t="b">
        <f>AND(X52, Y52)</f>
        <v>1</v>
      </c>
    </row>
    <row r="53" spans="1:26" x14ac:dyDescent="0.3">
      <c r="A53" s="14" t="s">
        <v>0</v>
      </c>
      <c r="B53" s="13" t="s">
        <v>1</v>
      </c>
      <c r="C53" s="14" t="s">
        <v>117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K53" s="3"/>
      <c r="M53" s="3"/>
    </row>
    <row r="54" spans="1:26" x14ac:dyDescent="0.3">
      <c r="A54" s="14" t="s">
        <v>2</v>
      </c>
      <c r="B54" s="13" t="s">
        <v>1</v>
      </c>
      <c r="C54" s="14" t="s">
        <v>117</v>
      </c>
      <c r="D54" s="3">
        <v>-0.96909999999999996</v>
      </c>
      <c r="E54" s="3">
        <v>7.7747999999999999</v>
      </c>
      <c r="F54" s="3">
        <v>-0.12470000000000001</v>
      </c>
      <c r="G54" s="3">
        <v>0.9</v>
      </c>
      <c r="H54" s="3"/>
      <c r="I54" s="3"/>
      <c r="J54" s="3"/>
      <c r="K54" s="3"/>
      <c r="M54" s="3"/>
      <c r="X54" s="7" t="b">
        <f>G54 &lt;= 0.05</f>
        <v>0</v>
      </c>
      <c r="Y54" s="7" t="b">
        <f>OR(D54 &lt;= -LN(1.25), D54 &gt;= LN(1.25))</f>
        <v>1</v>
      </c>
      <c r="Z54" s="7" t="b">
        <f>AND(X54, Y54)</f>
        <v>0</v>
      </c>
    </row>
    <row r="55" spans="1:26" x14ac:dyDescent="0.3">
      <c r="A55" s="14" t="s">
        <v>3</v>
      </c>
      <c r="B55" s="13" t="s">
        <v>1</v>
      </c>
      <c r="C55" s="14" t="s">
        <v>117</v>
      </c>
      <c r="D55" s="3">
        <v>18.686900000000001</v>
      </c>
      <c r="E55" s="3">
        <v>6.8514999999999997</v>
      </c>
      <c r="F55" s="3">
        <v>2.7273999999999998</v>
      </c>
      <c r="G55" s="3">
        <v>6.4000000000000003E-3</v>
      </c>
      <c r="H55" s="3"/>
      <c r="I55" s="3"/>
      <c r="J55" s="3"/>
      <c r="K55" s="3"/>
      <c r="M55" s="3"/>
      <c r="X55" s="7" t="b">
        <f>G55 &lt;= 0.05</f>
        <v>1</v>
      </c>
      <c r="Y55" s="7" t="b">
        <f>OR(D55 &lt;= -LN(1.25), D55 &gt;= LN(1.25))</f>
        <v>1</v>
      </c>
      <c r="Z55" s="7" t="b">
        <f>AND(X55, Y55)</f>
        <v>1</v>
      </c>
    </row>
    <row r="56" spans="1:2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M56" s="3"/>
    </row>
    <row r="57" spans="1:26" x14ac:dyDescent="0.3">
      <c r="A57" s="14" t="s">
        <v>41</v>
      </c>
      <c r="B57" s="13" t="s">
        <v>1</v>
      </c>
      <c r="C57" s="14">
        <v>1</v>
      </c>
      <c r="D57" s="3">
        <v>0</v>
      </c>
      <c r="E57" s="3" t="s">
        <v>46</v>
      </c>
      <c r="F57" s="3" t="s">
        <v>46</v>
      </c>
      <c r="G57" s="3" t="s">
        <v>46</v>
      </c>
      <c r="H57" s="3">
        <v>123.6311</v>
      </c>
      <c r="I57" s="3">
        <v>2</v>
      </c>
      <c r="J57" s="5">
        <v>1.4E-27</v>
      </c>
      <c r="K57" s="3"/>
      <c r="L57" s="7" t="s">
        <v>47</v>
      </c>
      <c r="M57" s="3">
        <f>EXP(D57+D60+D69)</f>
        <v>1</v>
      </c>
      <c r="N57" s="7">
        <f>M57/SUM(M57:M59)</f>
        <v>0.13372753058285183</v>
      </c>
      <c r="P57" s="7" t="s">
        <v>89</v>
      </c>
      <c r="Q57" s="7">
        <f>EXP(D57+D63+D69)</f>
        <v>1</v>
      </c>
      <c r="R57" s="7">
        <f>Q57/SUM(Q57:Q59)</f>
        <v>0.16523325204595607</v>
      </c>
      <c r="T57" s="7" t="s">
        <v>90</v>
      </c>
      <c r="U57" s="7">
        <f>EXP(D57+D66+D69)</f>
        <v>1</v>
      </c>
      <c r="V57" s="7">
        <f>U57/SUM(U57:U59)</f>
        <v>0.9549550242613144</v>
      </c>
    </row>
    <row r="58" spans="1:26" x14ac:dyDescent="0.3">
      <c r="A58" s="14" t="s">
        <v>42</v>
      </c>
      <c r="B58" s="13" t="s">
        <v>1</v>
      </c>
      <c r="C58" s="14">
        <v>1</v>
      </c>
      <c r="D58" s="3">
        <v>1.6172</v>
      </c>
      <c r="E58" s="3">
        <v>0.2351</v>
      </c>
      <c r="F58" s="3">
        <v>6.8785999999999996</v>
      </c>
      <c r="G58" s="5">
        <v>6.0000000000000003E-12</v>
      </c>
      <c r="H58" s="3"/>
      <c r="I58" s="3"/>
      <c r="J58" s="3"/>
      <c r="K58" s="3"/>
      <c r="L58" s="7" t="s">
        <v>79</v>
      </c>
      <c r="M58" s="3">
        <f t="shared" ref="M58:M59" si="19">EXP(D58+D61+D70)</f>
        <v>5.0389614533168903</v>
      </c>
      <c r="N58" s="7">
        <f>M58/SUM(M57:M59)</f>
        <v>0.67384787185424599</v>
      </c>
      <c r="P58" s="7" t="s">
        <v>93</v>
      </c>
      <c r="Q58" s="7">
        <f t="shared" ref="Q58:Q59" si="20">EXP(D58+D64+D70)</f>
        <v>5.0384575823655258</v>
      </c>
      <c r="R58" s="7">
        <f>Q58/SUM(Q57:Q59)</f>
        <v>0.83252073162986129</v>
      </c>
      <c r="T58" s="7" t="s">
        <v>94</v>
      </c>
      <c r="U58" s="7">
        <f t="shared" ref="U58:U59" si="21">EXP(D58+D67+D70)</f>
        <v>4.7094455618259319E-2</v>
      </c>
      <c r="V58" s="7">
        <f>U58/SUM(U57:U59)</f>
        <v>4.4973087007508218E-2</v>
      </c>
    </row>
    <row r="59" spans="1:26" x14ac:dyDescent="0.3">
      <c r="A59" s="14" t="s">
        <v>43</v>
      </c>
      <c r="B59" s="13" t="s">
        <v>1</v>
      </c>
      <c r="C59" s="14">
        <v>1</v>
      </c>
      <c r="D59" s="3">
        <v>0.3639</v>
      </c>
      <c r="E59" s="3">
        <v>0.2742</v>
      </c>
      <c r="F59" s="3">
        <v>1.3271999999999999</v>
      </c>
      <c r="G59" s="3">
        <v>0.18</v>
      </c>
      <c r="H59" s="3"/>
      <c r="I59" s="3"/>
      <c r="J59" s="3"/>
      <c r="K59" s="3"/>
      <c r="L59" s="7" t="s">
        <v>79</v>
      </c>
      <c r="M59" s="3">
        <f t="shared" si="19"/>
        <v>1.4389303139317617</v>
      </c>
      <c r="N59" s="7">
        <f>M59/SUM(M57:M59)</f>
        <v>0.19242459756290226</v>
      </c>
      <c r="P59" s="7" t="s">
        <v>93</v>
      </c>
      <c r="Q59" s="7">
        <f t="shared" si="20"/>
        <v>1.3593004412683076E-2</v>
      </c>
      <c r="R59" s="7">
        <f>Q59/SUM(Q57:Q59)</f>
        <v>2.2460163241826555E-3</v>
      </c>
      <c r="T59" s="7" t="s">
        <v>94</v>
      </c>
      <c r="U59" s="7">
        <f t="shared" si="21"/>
        <v>7.5279703599672091E-5</v>
      </c>
      <c r="V59" s="7">
        <f>U59/SUM(U57:U59)</f>
        <v>7.1888731177409418E-5</v>
      </c>
    </row>
    <row r="60" spans="1:26" x14ac:dyDescent="0.3">
      <c r="A60" s="14" t="s">
        <v>41</v>
      </c>
      <c r="B60" s="13" t="s">
        <v>1</v>
      </c>
      <c r="C60" s="14" t="s">
        <v>4</v>
      </c>
      <c r="D60" s="3">
        <v>0</v>
      </c>
      <c r="E60" s="3" t="s">
        <v>46</v>
      </c>
      <c r="F60" s="3" t="s">
        <v>46</v>
      </c>
      <c r="G60" s="3" t="s">
        <v>46</v>
      </c>
      <c r="H60" s="3">
        <v>12.3459</v>
      </c>
      <c r="I60" s="3">
        <v>4</v>
      </c>
      <c r="J60" s="3">
        <v>1.4999999999999999E-2</v>
      </c>
      <c r="K60" s="3"/>
      <c r="M60" s="3"/>
    </row>
    <row r="61" spans="1:26" x14ac:dyDescent="0.3">
      <c r="A61" s="14" t="s">
        <v>42</v>
      </c>
      <c r="B61" s="13" t="s">
        <v>1</v>
      </c>
      <c r="C61" s="14" t="s">
        <v>4</v>
      </c>
      <c r="D61" s="3">
        <v>0</v>
      </c>
      <c r="E61" s="3" t="s">
        <v>46</v>
      </c>
      <c r="F61" s="3" t="s">
        <v>46</v>
      </c>
      <c r="G61" s="3" t="s">
        <v>46</v>
      </c>
      <c r="H61" s="3"/>
      <c r="I61" s="3"/>
      <c r="J61" s="3"/>
      <c r="K61" s="3"/>
      <c r="L61" s="7" t="s">
        <v>80</v>
      </c>
      <c r="M61" s="3">
        <f>EXP(D57+D60+D72)</f>
        <v>1</v>
      </c>
      <c r="N61" s="7">
        <f>M61/SUM(M61:M63)</f>
        <v>0.18813287968248688</v>
      </c>
      <c r="P61" s="7" t="s">
        <v>95</v>
      </c>
      <c r="Q61" s="7">
        <f>EXP(D57+D63+D72)</f>
        <v>1</v>
      </c>
      <c r="R61" s="7">
        <f>Q61/SUM(Q61:Q63)</f>
        <v>0.2224169718674473</v>
      </c>
      <c r="T61" s="7" t="s">
        <v>96</v>
      </c>
      <c r="U61" s="7">
        <f>EXP(D57+D66+D72)</f>
        <v>1</v>
      </c>
      <c r="V61" s="7">
        <f>U61/SUM(U61:U63)</f>
        <v>0.96838427096028101</v>
      </c>
    </row>
    <row r="62" spans="1:26" x14ac:dyDescent="0.3">
      <c r="A62" s="14" t="s">
        <v>43</v>
      </c>
      <c r="B62" s="13" t="s">
        <v>1</v>
      </c>
      <c r="C62" s="14" t="s">
        <v>4</v>
      </c>
      <c r="D62" s="3">
        <v>0</v>
      </c>
      <c r="E62" s="3" t="s">
        <v>46</v>
      </c>
      <c r="F62" s="3" t="s">
        <v>46</v>
      </c>
      <c r="G62" s="3" t="s">
        <v>46</v>
      </c>
      <c r="H62" s="3"/>
      <c r="I62" s="3"/>
      <c r="J62" s="3"/>
      <c r="K62" s="3"/>
      <c r="L62" s="7" t="s">
        <v>82</v>
      </c>
      <c r="M62" s="3">
        <f t="shared" ref="M62:M63" si="22">EXP(D58+D61+D73)</f>
        <v>3.4885982222032732</v>
      </c>
      <c r="N62" s="7">
        <f>M62/SUM(M61:M63)</f>
        <v>0.65632002959830604</v>
      </c>
      <c r="P62" s="7" t="s">
        <v>99</v>
      </c>
      <c r="Q62" s="7">
        <f t="shared" ref="Q62:Q63" si="23">EXP(D58+D64+D73)</f>
        <v>3.4882493798234635</v>
      </c>
      <c r="R62" s="7">
        <f>Q62/SUM(Q61:Q63)</f>
        <v>0.77584586417883572</v>
      </c>
      <c r="T62" s="7" t="s">
        <v>100</v>
      </c>
      <c r="U62" s="7">
        <f t="shared" ref="U62:U63" si="24">EXP(D58+D67+D73)</f>
        <v>3.2604661827159702E-2</v>
      </c>
      <c r="V62" s="7">
        <f>U62/SUM(U61:U63)</f>
        <v>3.1573841673400549E-2</v>
      </c>
    </row>
    <row r="63" spans="1:26" x14ac:dyDescent="0.3">
      <c r="A63" s="14" t="s">
        <v>41</v>
      </c>
      <c r="B63" s="13" t="s">
        <v>1</v>
      </c>
      <c r="C63" s="14" t="s">
        <v>5</v>
      </c>
      <c r="D63" s="3">
        <v>0</v>
      </c>
      <c r="E63" s="3" t="s">
        <v>46</v>
      </c>
      <c r="F63" s="3" t="s">
        <v>46</v>
      </c>
      <c r="G63" s="3" t="s">
        <v>46</v>
      </c>
      <c r="H63" s="3"/>
      <c r="I63" s="3"/>
      <c r="J63" s="3"/>
      <c r="K63" s="3"/>
      <c r="L63" s="7" t="s">
        <v>82</v>
      </c>
      <c r="M63" s="3">
        <f t="shared" si="22"/>
        <v>0.82679375865465377</v>
      </c>
      <c r="N63" s="7">
        <f>M63/SUM(M61:M63)</f>
        <v>0.15554709071920705</v>
      </c>
      <c r="P63" s="7" t="s">
        <v>99</v>
      </c>
      <c r="Q63" s="7">
        <f t="shared" si="23"/>
        <v>7.8103929710556519E-3</v>
      </c>
      <c r="R63" s="7">
        <f>Q63/SUM(Q61:Q63)</f>
        <v>1.7371639537169931E-3</v>
      </c>
      <c r="T63" s="7" t="s">
        <v>100</v>
      </c>
      <c r="U63" s="7">
        <f t="shared" si="24"/>
        <v>4.3254901566089873E-5</v>
      </c>
      <c r="V63" s="7">
        <f>U63/SUM(U61:U63)</f>
        <v>4.1887366318536662E-5</v>
      </c>
    </row>
    <row r="64" spans="1:26" x14ac:dyDescent="0.3">
      <c r="A64" s="14" t="s">
        <v>42</v>
      </c>
      <c r="B64" s="13" t="s">
        <v>1</v>
      </c>
      <c r="C64" s="14" t="s">
        <v>5</v>
      </c>
      <c r="D64" s="3">
        <v>-1E-4</v>
      </c>
      <c r="E64" s="3">
        <v>0.69120000000000004</v>
      </c>
      <c r="F64" s="3">
        <v>-2.0000000000000001E-4</v>
      </c>
      <c r="G64" s="3">
        <v>1</v>
      </c>
      <c r="H64" s="3"/>
      <c r="I64" s="3"/>
      <c r="J64" s="3"/>
      <c r="K64" s="3"/>
      <c r="M64" s="3"/>
    </row>
    <row r="65" spans="1:26" x14ac:dyDescent="0.3">
      <c r="A65" s="14" t="s">
        <v>43</v>
      </c>
      <c r="B65" s="13" t="s">
        <v>1</v>
      </c>
      <c r="C65" s="14" t="s">
        <v>5</v>
      </c>
      <c r="D65" s="3">
        <v>-4.6620999999999997</v>
      </c>
      <c r="E65" s="3">
        <v>2.1505999999999998</v>
      </c>
      <c r="F65" s="3">
        <v>-2.1678000000000002</v>
      </c>
      <c r="G65" s="3">
        <v>0.03</v>
      </c>
      <c r="H65" s="3"/>
      <c r="I65" s="3"/>
      <c r="J65" s="3"/>
      <c r="K65" s="3"/>
      <c r="L65" s="7" t="s">
        <v>83</v>
      </c>
      <c r="M65" s="3">
        <f>EXP(D57+D60+D75)</f>
        <v>1</v>
      </c>
      <c r="N65" s="7">
        <f>M65/SUM(M65:M67)</f>
        <v>3.482209016556808E-2</v>
      </c>
      <c r="P65" s="7" t="s">
        <v>101</v>
      </c>
      <c r="Q65" s="7">
        <f>EXP(D57+D63+D75)</f>
        <v>1</v>
      </c>
      <c r="R65" s="7">
        <f>Q65/SUM(Q65:Q67)</f>
        <v>4.3947523702864845E-2</v>
      </c>
      <c r="T65" s="7" t="s">
        <v>102</v>
      </c>
      <c r="U65" s="7">
        <f>EXP(D57+D66+D75)</f>
        <v>1</v>
      </c>
      <c r="V65" s="7">
        <f>U65/SUM(U65:U67)</f>
        <v>0.83117095717587686</v>
      </c>
    </row>
    <row r="66" spans="1:26" x14ac:dyDescent="0.3">
      <c r="A66" s="14" t="s">
        <v>41</v>
      </c>
      <c r="B66" s="13" t="s">
        <v>1</v>
      </c>
      <c r="C66" s="14" t="s">
        <v>6</v>
      </c>
      <c r="D66" s="3">
        <v>0</v>
      </c>
      <c r="E66" s="3" t="s">
        <v>46</v>
      </c>
      <c r="F66" s="3" t="s">
        <v>46</v>
      </c>
      <c r="G66" s="3" t="s">
        <v>46</v>
      </c>
      <c r="H66" s="3"/>
      <c r="I66" s="3"/>
      <c r="J66" s="3"/>
      <c r="K66" s="3"/>
      <c r="L66" s="7" t="s">
        <v>85</v>
      </c>
      <c r="M66" s="3">
        <f t="shared" ref="M66:M67" si="25">EXP(D58+D61+D76)</f>
        <v>21.699733947773797</v>
      </c>
      <c r="N66" s="7">
        <f>M66/SUM(M65:M67)</f>
        <v>0.75563009209821774</v>
      </c>
      <c r="P66" s="7" t="s">
        <v>105</v>
      </c>
      <c r="Q66" s="7">
        <f t="shared" ref="Q66:Q67" si="26">EXP(D58+D64+D76)</f>
        <v>21.69756408287407</v>
      </c>
      <c r="R66" s="7">
        <f>Q66/SUM(Q65:Q67)</f>
        <v>0.9535542118265371</v>
      </c>
      <c r="T66" s="7" t="s">
        <v>106</v>
      </c>
      <c r="U66" s="7">
        <f t="shared" ref="U66:U67" si="27">EXP(D58+D67+D76)</f>
        <v>0.20280709959763218</v>
      </c>
      <c r="V66" s="7">
        <f>U66/SUM(U65:U67)</f>
        <v>0.16856737109462733</v>
      </c>
    </row>
    <row r="67" spans="1:26" x14ac:dyDescent="0.3">
      <c r="A67" s="14" t="s">
        <v>42</v>
      </c>
      <c r="B67" s="13" t="s">
        <v>1</v>
      </c>
      <c r="C67" s="14" t="s">
        <v>6</v>
      </c>
      <c r="D67" s="3">
        <v>-4.6727999999999996</v>
      </c>
      <c r="E67" s="3">
        <v>1.7578</v>
      </c>
      <c r="F67" s="3">
        <v>-2.6583999999999999</v>
      </c>
      <c r="G67" s="3">
        <v>7.9000000000000008E-3</v>
      </c>
      <c r="H67" s="3"/>
      <c r="I67" s="3"/>
      <c r="J67" s="3"/>
      <c r="K67" s="3"/>
      <c r="L67" s="7" t="s">
        <v>85</v>
      </c>
      <c r="M67" s="3">
        <f t="shared" si="25"/>
        <v>6.0176691502399855</v>
      </c>
      <c r="N67" s="7">
        <f>M67/SUM(M65:M67)</f>
        <v>0.2095478177362142</v>
      </c>
      <c r="P67" s="7" t="s">
        <v>105</v>
      </c>
      <c r="Q67" s="7">
        <f t="shared" si="26"/>
        <v>5.684653559752445E-2</v>
      </c>
      <c r="R67" s="7">
        <f>Q67/SUM(Q65:Q67)</f>
        <v>2.498264470597956E-3</v>
      </c>
      <c r="T67" s="7" t="s">
        <v>106</v>
      </c>
      <c r="U67" s="7">
        <f t="shared" si="27"/>
        <v>3.1482299427909577E-4</v>
      </c>
      <c r="V67" s="7">
        <f>U67/SUM(U65:U67)</f>
        <v>2.6167172949593165E-4</v>
      </c>
    </row>
    <row r="68" spans="1:26" x14ac:dyDescent="0.3">
      <c r="A68" s="14" t="s">
        <v>43</v>
      </c>
      <c r="B68" s="13" t="s">
        <v>1</v>
      </c>
      <c r="C68" s="14" t="s">
        <v>6</v>
      </c>
      <c r="D68" s="3">
        <v>-9.8582000000000001</v>
      </c>
      <c r="E68" s="3">
        <v>2.8733</v>
      </c>
      <c r="F68" s="3">
        <v>-3.431</v>
      </c>
      <c r="G68" s="3">
        <v>5.9999999999999995E-4</v>
      </c>
      <c r="H68" s="3"/>
      <c r="I68" s="3"/>
      <c r="J68" s="3"/>
      <c r="K68" s="3"/>
      <c r="L68" s="3"/>
      <c r="M68" s="3"/>
    </row>
    <row r="69" spans="1:26" x14ac:dyDescent="0.3">
      <c r="A69" s="14" t="s">
        <v>41</v>
      </c>
      <c r="B69" s="13" t="s">
        <v>1</v>
      </c>
      <c r="C69" s="14" t="s">
        <v>113</v>
      </c>
      <c r="D69" s="3">
        <v>0</v>
      </c>
      <c r="E69" s="3" t="s">
        <v>46</v>
      </c>
      <c r="F69" s="3" t="s">
        <v>46</v>
      </c>
      <c r="G69" s="3" t="s">
        <v>46</v>
      </c>
      <c r="H69" s="3">
        <v>569.56219999999996</v>
      </c>
      <c r="I69" s="3">
        <v>8</v>
      </c>
      <c r="J69" s="5">
        <v>8.0999999999999994E-118</v>
      </c>
      <c r="K69" s="3"/>
      <c r="L69" s="7" t="s">
        <v>86</v>
      </c>
      <c r="M69" s="3">
        <f>EXP(D57+D60+D78)</f>
        <v>1</v>
      </c>
      <c r="N69" s="7">
        <f>M69/SUM(M69:M71)</f>
        <v>2.4881657487505755E-3</v>
      </c>
      <c r="P69" s="7" t="s">
        <v>107</v>
      </c>
      <c r="Q69" s="7">
        <f>EXP(D57+D63+D78)</f>
        <v>1</v>
      </c>
      <c r="R69" s="7">
        <f>Q69/SUM(Q69:Q71)</f>
        <v>3.7584457829083893E-2</v>
      </c>
      <c r="T69" s="7" t="s">
        <v>108</v>
      </c>
      <c r="U69" s="7">
        <f>EXP(D57+D66+D78)</f>
        <v>1</v>
      </c>
      <c r="V69" s="7">
        <f>U69/SUM(U69:U71)</f>
        <v>0.81585101387459613</v>
      </c>
    </row>
    <row r="70" spans="1:26" x14ac:dyDescent="0.3">
      <c r="A70" s="14" t="s">
        <v>42</v>
      </c>
      <c r="B70" s="13" t="s">
        <v>1</v>
      </c>
      <c r="C70" s="14" t="s">
        <v>113</v>
      </c>
      <c r="D70" s="3">
        <v>0</v>
      </c>
      <c r="E70" s="3" t="s">
        <v>46</v>
      </c>
      <c r="F70" s="3" t="s">
        <v>46</v>
      </c>
      <c r="G70" s="3" t="s">
        <v>46</v>
      </c>
      <c r="H70" s="3"/>
      <c r="I70" s="3"/>
      <c r="J70" s="3"/>
      <c r="K70" s="3"/>
      <c r="L70" s="7" t="s">
        <v>88</v>
      </c>
      <c r="M70" s="3">
        <f t="shared" ref="M70:M71" si="28">EXP(D58+D61+D79)</f>
        <v>22.029886307555408</v>
      </c>
      <c r="N70" s="7">
        <f>M70/SUM(M69:M71)</f>
        <v>5.481400855932865E-2</v>
      </c>
      <c r="P70" s="7" t="s">
        <v>111</v>
      </c>
      <c r="Q70" s="7">
        <f t="shared" ref="Q70" si="29">EXP(D58+D64+D79)</f>
        <v>22.027683429070407</v>
      </c>
      <c r="R70" s="7">
        <f>Q70/SUM(Q69:Q71)</f>
        <v>0.82789853891230691</v>
      </c>
      <c r="T70" s="7" t="s">
        <v>112</v>
      </c>
      <c r="U70" s="7">
        <f t="shared" ref="U70:U71" si="30">EXP(D58+D67+D79)</f>
        <v>0.20589272464141262</v>
      </c>
      <c r="V70" s="7">
        <f>U70/SUM(U69:U71)</f>
        <v>0.16797778814809952</v>
      </c>
    </row>
    <row r="71" spans="1:26" x14ac:dyDescent="0.3">
      <c r="A71" s="14" t="s">
        <v>43</v>
      </c>
      <c r="B71" s="13" t="s">
        <v>1</v>
      </c>
      <c r="C71" s="14" t="s">
        <v>113</v>
      </c>
      <c r="D71" s="3">
        <v>0</v>
      </c>
      <c r="E71" s="3" t="s">
        <v>46</v>
      </c>
      <c r="F71" s="3" t="s">
        <v>46</v>
      </c>
      <c r="G71" s="3" t="s">
        <v>46</v>
      </c>
      <c r="H71" s="3"/>
      <c r="I71" s="3"/>
      <c r="J71" s="3"/>
      <c r="K71" s="3"/>
      <c r="L71" s="7" t="s">
        <v>88</v>
      </c>
      <c r="M71" s="3">
        <f t="shared" si="28"/>
        <v>378.87259969127604</v>
      </c>
      <c r="N71" s="7">
        <f>M71/SUM(M69:M71)</f>
        <v>0.94269782569192084</v>
      </c>
      <c r="P71" s="7" t="s">
        <v>111</v>
      </c>
      <c r="Q71" s="7">
        <f>EXP(D59+D65+D80)</f>
        <v>3.5790592981366935</v>
      </c>
      <c r="R71" s="7">
        <f>Q71/SUM(Q69:Q71)</f>
        <v>0.13451700325860916</v>
      </c>
      <c r="T71" s="7" t="s">
        <v>112</v>
      </c>
      <c r="U71" s="7">
        <f t="shared" si="30"/>
        <v>1.9821263566867243E-2</v>
      </c>
      <c r="V71" s="7">
        <f>U71/SUM(U69:U71)</f>
        <v>1.6171197977304236E-2</v>
      </c>
    </row>
    <row r="72" spans="1:26" x14ac:dyDescent="0.3">
      <c r="A72" s="14" t="s">
        <v>41</v>
      </c>
      <c r="B72" s="13" t="s">
        <v>1</v>
      </c>
      <c r="C72" s="14" t="s">
        <v>114</v>
      </c>
      <c r="D72" s="3">
        <v>0</v>
      </c>
      <c r="E72" s="3" t="s">
        <v>46</v>
      </c>
      <c r="F72" s="3" t="s">
        <v>46</v>
      </c>
      <c r="G72" s="3" t="s">
        <v>46</v>
      </c>
      <c r="H72" s="3"/>
      <c r="I72" s="3"/>
      <c r="J72" s="3"/>
      <c r="K72" s="3"/>
      <c r="L72" s="3"/>
      <c r="M72" s="3"/>
    </row>
    <row r="73" spans="1:26" x14ac:dyDescent="0.3">
      <c r="A73" s="14" t="s">
        <v>42</v>
      </c>
      <c r="B73" s="13" t="s">
        <v>1</v>
      </c>
      <c r="C73" s="14" t="s">
        <v>114</v>
      </c>
      <c r="D73" s="3">
        <v>-0.36770000000000003</v>
      </c>
      <c r="E73" s="3">
        <v>0.14430000000000001</v>
      </c>
      <c r="F73" s="3">
        <v>-2.5474999999999999</v>
      </c>
      <c r="G73" s="3">
        <v>1.0999999999999999E-2</v>
      </c>
      <c r="H73" s="3"/>
      <c r="I73" s="3"/>
      <c r="J73" s="3"/>
      <c r="K73" s="3"/>
      <c r="L73" s="7" t="s">
        <v>183</v>
      </c>
      <c r="M73" s="3">
        <f>EXP(D57+D60+D81)</f>
        <v>1</v>
      </c>
      <c r="N73" s="7">
        <f>M73/SUM(M73:M75)</f>
        <v>2.5203074961381296E-2</v>
      </c>
      <c r="P73" s="7" t="s">
        <v>184</v>
      </c>
      <c r="Q73" s="7">
        <f>EXP(D57+D63+D81)</f>
        <v>1</v>
      </c>
      <c r="R73" s="7">
        <f>Q73/SUM(Q73:Q75)</f>
        <v>0.19218925325301758</v>
      </c>
      <c r="T73" s="7" t="s">
        <v>185</v>
      </c>
      <c r="U73" s="7">
        <f t="shared" ref="U73:U74" si="31">EXP(D57+D66+D81)</f>
        <v>1</v>
      </c>
      <c r="V73" s="7">
        <f>U73/SUM(U73:U75)</f>
        <v>0.9633585550742495</v>
      </c>
      <c r="X73" s="7" t="b">
        <f>G73 &lt;= 0.05</f>
        <v>1</v>
      </c>
      <c r="Y73" s="7" t="b">
        <f>OR(D73 &lt;= -LN(1.25), D73 &gt;= LN(1.25))</f>
        <v>1</v>
      </c>
      <c r="Z73" s="7" t="b">
        <f>AND(X73, Y73)</f>
        <v>1</v>
      </c>
    </row>
    <row r="74" spans="1:26" x14ac:dyDescent="0.3">
      <c r="A74" s="14" t="s">
        <v>43</v>
      </c>
      <c r="B74" s="13" t="s">
        <v>1</v>
      </c>
      <c r="C74" s="14" t="s">
        <v>114</v>
      </c>
      <c r="D74" s="3">
        <v>-0.55410000000000004</v>
      </c>
      <c r="E74" s="3">
        <v>0.2286</v>
      </c>
      <c r="F74" s="3">
        <v>-2.4243000000000001</v>
      </c>
      <c r="G74" s="3">
        <v>1.4999999999999999E-2</v>
      </c>
      <c r="H74" s="3"/>
      <c r="I74" s="3"/>
      <c r="J74" s="3"/>
      <c r="K74" s="3"/>
      <c r="L74" s="7" t="s">
        <v>127</v>
      </c>
      <c r="M74" s="3">
        <f t="shared" ref="M74" si="32">EXP(D58+D61+D82)</f>
        <v>3.8748230606692267</v>
      </c>
      <c r="N74" s="7">
        <f>M74/SUM(M73:M75)</f>
        <v>9.7657456060135428E-2</v>
      </c>
      <c r="P74" s="7" t="s">
        <v>128</v>
      </c>
      <c r="Q74" s="7">
        <f t="shared" ref="Q74" si="33">EXP(D58+D64+D82)</f>
        <v>3.8744355977366292</v>
      </c>
      <c r="R74" s="7">
        <f>Q74/SUM(Q73:Q75)</f>
        <v>0.74462488430591156</v>
      </c>
      <c r="T74" s="7" t="s">
        <v>129</v>
      </c>
      <c r="U74" s="7">
        <f t="shared" si="31"/>
        <v>3.6214343838485916E-2</v>
      </c>
      <c r="V74" s="7">
        <f>U74/SUM(U73:U75)</f>
        <v>3.4887397953205841E-2</v>
      </c>
      <c r="X74" s="7" t="b">
        <f>G74 &lt;= 0.05</f>
        <v>1</v>
      </c>
      <c r="Y74" s="7" t="b">
        <f>OR(D74 &lt;= -LN(1.25), D74 &gt;= LN(1.25))</f>
        <v>1</v>
      </c>
      <c r="Z74" s="7" t="b">
        <f>AND(X74, Y74)</f>
        <v>1</v>
      </c>
    </row>
    <row r="75" spans="1:26" x14ac:dyDescent="0.3">
      <c r="A75" s="14" t="s">
        <v>41</v>
      </c>
      <c r="B75" s="13" t="s">
        <v>1</v>
      </c>
      <c r="C75" s="14" t="s">
        <v>115</v>
      </c>
      <c r="D75" s="3">
        <v>0</v>
      </c>
      <c r="E75" s="3" t="s">
        <v>46</v>
      </c>
      <c r="F75" s="3" t="s">
        <v>46</v>
      </c>
      <c r="G75" s="3" t="s">
        <v>46</v>
      </c>
      <c r="H75" s="3"/>
      <c r="I75" s="3"/>
      <c r="J75" s="3"/>
      <c r="K75" s="3"/>
      <c r="L75" s="7" t="s">
        <v>127</v>
      </c>
      <c r="M75" s="3">
        <f>EXP(D59+D62+D83)</f>
        <v>34.802875058798385</v>
      </c>
      <c r="N75" s="7">
        <f>M75/SUM(M73:M75)</f>
        <v>0.87713946897848327</v>
      </c>
      <c r="P75" s="7" t="s">
        <v>128</v>
      </c>
      <c r="Q75" s="7">
        <f>EXP(D59+D65+D83)</f>
        <v>0.32876896793956817</v>
      </c>
      <c r="R75" s="7">
        <f>Q75/SUM(Q73:Q75)</f>
        <v>6.3185862441070884E-2</v>
      </c>
      <c r="T75" s="7" t="s">
        <v>129</v>
      </c>
      <c r="U75" s="7">
        <f>EXP(D59+D68+D83)</f>
        <v>1.8207623353795083E-3</v>
      </c>
      <c r="V75" s="7">
        <f>U75/SUM(U73:U75)</f>
        <v>1.7540469725448192E-3</v>
      </c>
    </row>
    <row r="76" spans="1:26" x14ac:dyDescent="0.3">
      <c r="A76" s="14" t="s">
        <v>42</v>
      </c>
      <c r="B76" s="13" t="s">
        <v>1</v>
      </c>
      <c r="C76" s="14" t="s">
        <v>115</v>
      </c>
      <c r="D76" s="3">
        <v>1.4601</v>
      </c>
      <c r="E76" s="3">
        <v>1.7436</v>
      </c>
      <c r="F76" s="3">
        <v>0.83740000000000003</v>
      </c>
      <c r="G76" s="3">
        <v>0.4</v>
      </c>
      <c r="H76" s="3"/>
      <c r="I76" s="3"/>
      <c r="J76" s="3"/>
      <c r="K76" s="3"/>
      <c r="L76" s="3"/>
      <c r="M76" s="3"/>
      <c r="X76" s="7" t="b">
        <f>G76 &lt;= 0.05</f>
        <v>0</v>
      </c>
      <c r="Y76" s="7" t="b">
        <f>OR(D76 &lt;= -LN(1.25), D76 &gt;= LN(1.25))</f>
        <v>1</v>
      </c>
      <c r="Z76" s="7" t="b">
        <f>AND(X76, Y76)</f>
        <v>0</v>
      </c>
    </row>
    <row r="77" spans="1:26" x14ac:dyDescent="0.3">
      <c r="A77" s="14" t="s">
        <v>43</v>
      </c>
      <c r="B77" s="13" t="s">
        <v>1</v>
      </c>
      <c r="C77" s="14" t="s">
        <v>115</v>
      </c>
      <c r="D77" s="3">
        <v>1.4308000000000001</v>
      </c>
      <c r="E77" s="3">
        <v>1.7976000000000001</v>
      </c>
      <c r="F77" s="3">
        <v>0.79590000000000005</v>
      </c>
      <c r="G77" s="3">
        <v>0.43</v>
      </c>
      <c r="H77" s="3"/>
      <c r="I77" s="3"/>
      <c r="J77" s="3"/>
      <c r="K77" s="3"/>
      <c r="L77" s="3"/>
      <c r="M77" s="3"/>
      <c r="X77" s="7" t="b">
        <f>G77 &lt;= 0.05</f>
        <v>0</v>
      </c>
      <c r="Y77" s="7" t="b">
        <f>OR(D77 &lt;= -LN(1.25), D77 &gt;= LN(1.25))</f>
        <v>1</v>
      </c>
      <c r="Z77" s="7" t="b">
        <f>AND(X77, Y77)</f>
        <v>0</v>
      </c>
    </row>
    <row r="78" spans="1:26" x14ac:dyDescent="0.3">
      <c r="A78" s="14" t="s">
        <v>41</v>
      </c>
      <c r="B78" s="13" t="s">
        <v>1</v>
      </c>
      <c r="C78" s="14" t="s">
        <v>116</v>
      </c>
      <c r="D78" s="3">
        <v>0</v>
      </c>
      <c r="E78" s="3" t="s">
        <v>46</v>
      </c>
      <c r="F78" s="3" t="s">
        <v>46</v>
      </c>
      <c r="G78" s="3" t="s">
        <v>46</v>
      </c>
      <c r="H78" s="3"/>
      <c r="I78" s="3"/>
      <c r="J78" s="3"/>
      <c r="K78" s="3"/>
      <c r="L78" s="3"/>
      <c r="M78" s="3"/>
    </row>
    <row r="79" spans="1:26" x14ac:dyDescent="0.3">
      <c r="A79" s="14" t="s">
        <v>42</v>
      </c>
      <c r="B79" s="13" t="s">
        <v>1</v>
      </c>
      <c r="C79" s="14" t="s">
        <v>116</v>
      </c>
      <c r="D79" s="3">
        <v>1.4752000000000001</v>
      </c>
      <c r="E79" s="3">
        <v>1.6869000000000001</v>
      </c>
      <c r="F79" s="3">
        <v>0.87450000000000006</v>
      </c>
      <c r="G79" s="3">
        <v>0.38</v>
      </c>
      <c r="H79" s="3"/>
      <c r="I79" s="3"/>
      <c r="J79" s="3"/>
      <c r="K79" s="3"/>
      <c r="L79" s="3"/>
      <c r="M79" s="3"/>
      <c r="X79" s="7" t="b">
        <f>G79 &lt;= 0.05</f>
        <v>0</v>
      </c>
      <c r="Y79" s="7" t="b">
        <f>OR(D79 &lt;= -LN(1.25), D79 &gt;= LN(1.25))</f>
        <v>1</v>
      </c>
      <c r="Z79" s="7" t="b">
        <f>AND(X79, Y79)</f>
        <v>0</v>
      </c>
    </row>
    <row r="80" spans="1:26" x14ac:dyDescent="0.3">
      <c r="A80" s="14" t="s">
        <v>43</v>
      </c>
      <c r="B80" s="13" t="s">
        <v>1</v>
      </c>
      <c r="C80" s="14" t="s">
        <v>116</v>
      </c>
      <c r="D80" s="3">
        <v>5.5732999999999997</v>
      </c>
      <c r="E80" s="3">
        <v>2.6436000000000002</v>
      </c>
      <c r="F80" s="3">
        <v>2.1082999999999998</v>
      </c>
      <c r="G80" s="3">
        <v>3.5000000000000003E-2</v>
      </c>
      <c r="H80" s="3"/>
      <c r="I80" s="3"/>
      <c r="J80" s="3"/>
      <c r="K80" s="3"/>
      <c r="L80" s="3"/>
      <c r="M80" s="3"/>
      <c r="X80" s="7" t="b">
        <f>G80 &lt;= 0.05</f>
        <v>1</v>
      </c>
      <c r="Y80" s="7" t="b">
        <f>OR(D80 &lt;= -LN(1.25), D80 &gt;= LN(1.25))</f>
        <v>1</v>
      </c>
      <c r="Z80" s="7" t="b">
        <f>AND(X80, Y80)</f>
        <v>1</v>
      </c>
    </row>
    <row r="81" spans="1:26" x14ac:dyDescent="0.3">
      <c r="A81" s="14" t="s">
        <v>41</v>
      </c>
      <c r="B81" s="13" t="s">
        <v>1</v>
      </c>
      <c r="C81" s="14" t="s">
        <v>117</v>
      </c>
      <c r="D81" s="3">
        <v>0</v>
      </c>
      <c r="E81" s="3" t="s">
        <v>46</v>
      </c>
      <c r="F81" s="3" t="s">
        <v>46</v>
      </c>
      <c r="G81" s="3" t="s">
        <v>46</v>
      </c>
      <c r="H81" s="3"/>
      <c r="I81" s="3"/>
      <c r="J81" s="3"/>
      <c r="K81" s="3"/>
      <c r="L81" s="3"/>
      <c r="M81" s="3"/>
    </row>
    <row r="82" spans="1:26" x14ac:dyDescent="0.3">
      <c r="A82" s="14" t="s">
        <v>42</v>
      </c>
      <c r="B82" s="13" t="s">
        <v>1</v>
      </c>
      <c r="C82" s="14" t="s">
        <v>117</v>
      </c>
      <c r="D82" s="3">
        <v>-0.26269999999999999</v>
      </c>
      <c r="E82" s="3">
        <v>0.35659999999999997</v>
      </c>
      <c r="F82" s="3">
        <v>-0.73650000000000004</v>
      </c>
      <c r="G82" s="3">
        <v>0.46</v>
      </c>
      <c r="H82" s="3"/>
      <c r="I82" s="3"/>
      <c r="J82" s="3"/>
      <c r="K82" s="3"/>
      <c r="L82" s="3"/>
      <c r="M82" s="3"/>
      <c r="X82" s="7" t="b">
        <f>G82 &lt;= 0.05</f>
        <v>0</v>
      </c>
      <c r="Y82" s="7" t="b">
        <f>OR(D82 &lt;= -LN(1.25), D82 &gt;= LN(1.25))</f>
        <v>1</v>
      </c>
      <c r="Z82" s="7" t="b">
        <f>AND(X82, Y82)</f>
        <v>0</v>
      </c>
    </row>
    <row r="83" spans="1:26" x14ac:dyDescent="0.3">
      <c r="A83" s="14" t="s">
        <v>43</v>
      </c>
      <c r="B83" s="13" t="s">
        <v>1</v>
      </c>
      <c r="C83" s="14" t="s">
        <v>117</v>
      </c>
      <c r="D83" s="3">
        <v>3.1858</v>
      </c>
      <c r="E83" s="3">
        <v>0.38819999999999999</v>
      </c>
      <c r="F83" s="3">
        <v>8.2073</v>
      </c>
      <c r="G83" s="5">
        <v>2.2999999999999999E-16</v>
      </c>
      <c r="H83" s="3"/>
      <c r="I83" s="3"/>
      <c r="J83" s="3"/>
      <c r="K83" s="3"/>
      <c r="L83" s="3"/>
      <c r="M83" s="3"/>
      <c r="X83" s="7" t="b">
        <f>G83 &lt;= 0.05</f>
        <v>1</v>
      </c>
      <c r="Y83" s="7" t="b">
        <f>OR(D83 &lt;= -LN(1.25), D83 &gt;= LN(1.25))</f>
        <v>1</v>
      </c>
      <c r="Z83" s="7" t="b">
        <f>AND(X83, Y83)</f>
        <v>1</v>
      </c>
    </row>
    <row r="85" spans="1:26" x14ac:dyDescent="0.3">
      <c r="A85" s="16" t="s">
        <v>395</v>
      </c>
    </row>
    <row r="86" spans="1:26" x14ac:dyDescent="0.3">
      <c r="A86" s="14"/>
      <c r="B86" s="4" t="s">
        <v>70</v>
      </c>
      <c r="C86" s="14"/>
      <c r="D86" s="14"/>
      <c r="E86" s="14"/>
      <c r="F86" s="14"/>
      <c r="G86" s="14"/>
      <c r="H86" s="14"/>
      <c r="I86" s="14"/>
    </row>
    <row r="87" spans="1:26" x14ac:dyDescent="0.3">
      <c r="A87" s="14"/>
      <c r="B87" s="4">
        <v>1</v>
      </c>
      <c r="C87" s="4" t="s">
        <v>44</v>
      </c>
      <c r="D87" s="4">
        <v>2</v>
      </c>
      <c r="E87" s="4" t="s">
        <v>44</v>
      </c>
      <c r="F87" s="4">
        <v>3</v>
      </c>
      <c r="G87" s="4" t="s">
        <v>44</v>
      </c>
      <c r="H87" s="4" t="s">
        <v>71</v>
      </c>
      <c r="I87" s="4" t="s">
        <v>44</v>
      </c>
    </row>
    <row r="88" spans="1:26" x14ac:dyDescent="0.3">
      <c r="A88" s="4" t="s">
        <v>72</v>
      </c>
      <c r="B88" s="3">
        <v>0.72030000000000005</v>
      </c>
      <c r="C88" s="3">
        <v>2.9700000000000001E-2</v>
      </c>
      <c r="D88" s="3">
        <v>0.1502</v>
      </c>
      <c r="E88" s="3">
        <v>3.2199999999999999E-2</v>
      </c>
      <c r="F88" s="3">
        <v>0.12939999999999999</v>
      </c>
      <c r="G88" s="3">
        <v>1.09E-2</v>
      </c>
      <c r="H88" s="3"/>
      <c r="I88" s="3"/>
    </row>
    <row r="89" spans="1:26" x14ac:dyDescent="0.3">
      <c r="A89" s="14" t="s">
        <v>73</v>
      </c>
      <c r="B89" s="54"/>
      <c r="C89" s="54"/>
      <c r="D89" s="54"/>
      <c r="E89" s="54"/>
      <c r="F89" s="54"/>
      <c r="G89" s="54"/>
      <c r="H89" s="54"/>
      <c r="I89" s="54"/>
    </row>
    <row r="90" spans="1:26" x14ac:dyDescent="0.3">
      <c r="A90" s="4" t="s">
        <v>74</v>
      </c>
      <c r="B90" s="3">
        <v>6.2700000000000006E-2</v>
      </c>
      <c r="C90" s="3">
        <v>4.1999999999999997E-3</v>
      </c>
      <c r="D90" s="3">
        <v>7.1999999999999998E-3</v>
      </c>
      <c r="E90" s="3">
        <v>2.98E-2</v>
      </c>
      <c r="F90" s="3">
        <v>0.52029999999999998</v>
      </c>
      <c r="G90" s="3">
        <v>4.7E-2</v>
      </c>
      <c r="H90" s="3">
        <v>0.11360000000000001</v>
      </c>
      <c r="I90" s="3">
        <v>2.3999999999999998E-3</v>
      </c>
    </row>
    <row r="91" spans="1:26" x14ac:dyDescent="0.3">
      <c r="A91" s="4" t="s">
        <v>75</v>
      </c>
      <c r="B91" s="3">
        <v>0.39360000000000001</v>
      </c>
      <c r="C91" s="3">
        <v>2.0799999999999999E-2</v>
      </c>
      <c r="D91" s="3">
        <v>0.96789999999999998</v>
      </c>
      <c r="E91" s="3">
        <v>4.9399999999999999E-2</v>
      </c>
      <c r="F91" s="3">
        <v>0.47170000000000001</v>
      </c>
      <c r="G91" s="3">
        <v>4.7100000000000003E-2</v>
      </c>
      <c r="H91" s="3">
        <v>0.49</v>
      </c>
      <c r="I91" s="3">
        <v>2.3999999999999998E-3</v>
      </c>
    </row>
    <row r="92" spans="1:26" x14ac:dyDescent="0.3">
      <c r="A92" s="4" t="s">
        <v>76</v>
      </c>
      <c r="B92" s="3">
        <v>0.54369999999999996</v>
      </c>
      <c r="C92" s="3">
        <v>2.1999999999999999E-2</v>
      </c>
      <c r="D92" s="3">
        <v>2.5000000000000001E-2</v>
      </c>
      <c r="E92" s="3">
        <v>4.19E-2</v>
      </c>
      <c r="F92" s="3">
        <v>7.9000000000000008E-3</v>
      </c>
      <c r="G92" s="3">
        <v>2.46E-2</v>
      </c>
      <c r="H92" s="3">
        <v>0.39639999999999997</v>
      </c>
      <c r="I92" s="3">
        <v>2.0000000000000001E-4</v>
      </c>
    </row>
    <row r="93" spans="1:26" x14ac:dyDescent="0.3">
      <c r="A93" s="14" t="s">
        <v>77</v>
      </c>
      <c r="B93" s="54"/>
      <c r="C93" s="54"/>
      <c r="D93" s="54"/>
      <c r="E93" s="54"/>
      <c r="F93" s="54"/>
      <c r="G93" s="54"/>
      <c r="H93" s="54"/>
      <c r="I93" s="54"/>
    </row>
    <row r="94" spans="1:26" x14ac:dyDescent="0.3">
      <c r="A94" s="4" t="s">
        <v>74</v>
      </c>
      <c r="B94" s="3">
        <v>7.22E-2</v>
      </c>
      <c r="C94" s="3">
        <v>1.43E-2</v>
      </c>
      <c r="D94" s="3">
        <v>0.1079</v>
      </c>
      <c r="E94" s="3">
        <v>5.91E-2</v>
      </c>
      <c r="F94" s="3">
        <v>0.84040000000000004</v>
      </c>
      <c r="G94" s="3">
        <v>3.2800000000000003E-2</v>
      </c>
      <c r="H94" s="3">
        <v>0.17699999999999999</v>
      </c>
      <c r="I94" s="3">
        <v>2.8E-3</v>
      </c>
    </row>
    <row r="95" spans="1:26" x14ac:dyDescent="0.3">
      <c r="A95" s="4" t="s">
        <v>75</v>
      </c>
      <c r="B95" s="3">
        <v>0.35759999999999997</v>
      </c>
      <c r="C95" s="3">
        <v>1.8599999999999998E-2</v>
      </c>
      <c r="D95" s="3">
        <v>0.82440000000000002</v>
      </c>
      <c r="E95" s="3">
        <v>5.5599999999999997E-2</v>
      </c>
      <c r="F95" s="3">
        <v>0.14860000000000001</v>
      </c>
      <c r="G95" s="3">
        <v>2.86E-2</v>
      </c>
      <c r="H95" s="3">
        <v>0.4007</v>
      </c>
      <c r="I95" s="3">
        <v>3.3E-3</v>
      </c>
    </row>
    <row r="96" spans="1:26" x14ac:dyDescent="0.3">
      <c r="A96" s="4" t="s">
        <v>76</v>
      </c>
      <c r="B96" s="3">
        <v>0.57010000000000005</v>
      </c>
      <c r="C96" s="3">
        <v>2.3699999999999999E-2</v>
      </c>
      <c r="D96" s="3">
        <v>6.7599999999999993E-2</v>
      </c>
      <c r="E96" s="3">
        <v>2.53E-2</v>
      </c>
      <c r="F96" s="3">
        <v>1.0999999999999999E-2</v>
      </c>
      <c r="G96" s="3">
        <v>8.2000000000000007E-3</v>
      </c>
      <c r="H96" s="3">
        <v>0.42230000000000001</v>
      </c>
      <c r="I96" s="3">
        <v>2.5999999999999999E-3</v>
      </c>
    </row>
    <row r="98" spans="1:4" x14ac:dyDescent="0.3">
      <c r="A98" s="16" t="s">
        <v>396</v>
      </c>
    </row>
    <row r="99" spans="1:4" x14ac:dyDescent="0.3">
      <c r="A99" s="3"/>
      <c r="B99" s="14" t="s">
        <v>70</v>
      </c>
      <c r="C99" s="3"/>
      <c r="D99" s="3"/>
    </row>
    <row r="100" spans="1:4" x14ac:dyDescent="0.3">
      <c r="A100" s="3"/>
      <c r="B100" s="4">
        <v>1</v>
      </c>
      <c r="C100" s="4">
        <v>2</v>
      </c>
      <c r="D100" s="4">
        <v>3</v>
      </c>
    </row>
    <row r="101" spans="1:4" x14ac:dyDescent="0.3">
      <c r="A101" s="4" t="s">
        <v>71</v>
      </c>
      <c r="B101" s="3">
        <v>0.72040000000000004</v>
      </c>
      <c r="C101" s="3">
        <v>0.1502</v>
      </c>
      <c r="D101" s="3">
        <v>0.12939999999999999</v>
      </c>
    </row>
    <row r="102" spans="1:4" x14ac:dyDescent="0.3">
      <c r="A102" s="14" t="s">
        <v>390</v>
      </c>
      <c r="B102" s="3"/>
      <c r="C102" s="3"/>
      <c r="D102" s="3"/>
    </row>
    <row r="103" spans="1:4" x14ac:dyDescent="0.3">
      <c r="A103" s="14" t="s">
        <v>73</v>
      </c>
      <c r="B103" s="3"/>
      <c r="C103" s="3"/>
      <c r="D103" s="3"/>
    </row>
    <row r="104" spans="1:4" x14ac:dyDescent="0.3">
      <c r="A104" s="4">
        <v>1</v>
      </c>
      <c r="B104" s="3">
        <v>0.3977</v>
      </c>
      <c r="C104" s="3">
        <v>9.4999999999999998E-3</v>
      </c>
      <c r="D104" s="3">
        <v>0.59279999999999999</v>
      </c>
    </row>
    <row r="105" spans="1:4" x14ac:dyDescent="0.3">
      <c r="A105" s="4">
        <v>2</v>
      </c>
      <c r="B105" s="3">
        <v>0.5786</v>
      </c>
      <c r="C105" s="3">
        <v>0.29680000000000001</v>
      </c>
      <c r="D105" s="3">
        <v>0.1246</v>
      </c>
    </row>
    <row r="106" spans="1:4" x14ac:dyDescent="0.3">
      <c r="A106" s="4">
        <v>3</v>
      </c>
      <c r="B106" s="3">
        <v>0.98799999999999999</v>
      </c>
      <c r="C106" s="3">
        <v>9.4000000000000004E-3</v>
      </c>
      <c r="D106" s="3">
        <v>2.5999999999999999E-3</v>
      </c>
    </row>
    <row r="107" spans="1:4" x14ac:dyDescent="0.3">
      <c r="A107" s="14" t="s">
        <v>77</v>
      </c>
      <c r="B107" s="3"/>
      <c r="C107" s="3"/>
      <c r="D107" s="3"/>
    </row>
    <row r="108" spans="1:4" x14ac:dyDescent="0.3">
      <c r="A108" s="4">
        <v>1</v>
      </c>
      <c r="B108" s="3">
        <v>0.29389999999999999</v>
      </c>
      <c r="C108" s="3">
        <v>9.1600000000000001E-2</v>
      </c>
      <c r="D108" s="3">
        <v>0.61450000000000005</v>
      </c>
    </row>
    <row r="109" spans="1:4" x14ac:dyDescent="0.3">
      <c r="A109" s="4">
        <v>2</v>
      </c>
      <c r="B109" s="3">
        <v>0.64290000000000003</v>
      </c>
      <c r="C109" s="3">
        <v>0.30909999999999999</v>
      </c>
      <c r="D109" s="3">
        <v>4.8000000000000001E-2</v>
      </c>
    </row>
    <row r="110" spans="1:4" x14ac:dyDescent="0.3">
      <c r="A110" s="4">
        <v>3</v>
      </c>
      <c r="B110" s="3">
        <v>0.97260000000000002</v>
      </c>
      <c r="C110" s="3">
        <v>2.4E-2</v>
      </c>
      <c r="D110" s="3">
        <v>3.3E-3</v>
      </c>
    </row>
    <row r="111" spans="1:4" x14ac:dyDescent="0.3">
      <c r="A111" s="14" t="s">
        <v>391</v>
      </c>
      <c r="B111" s="3"/>
      <c r="C111" s="3"/>
      <c r="D111" s="3"/>
    </row>
    <row r="112" spans="1:4" x14ac:dyDescent="0.3">
      <c r="A112" s="14" t="s">
        <v>392</v>
      </c>
      <c r="B112" s="3"/>
      <c r="C112" s="3"/>
      <c r="D112" s="3"/>
    </row>
    <row r="113" spans="1:4" x14ac:dyDescent="0.3">
      <c r="A113" s="4">
        <v>1</v>
      </c>
      <c r="B113" s="3">
        <v>0.72319999999999995</v>
      </c>
      <c r="C113" s="3">
        <v>0.1341</v>
      </c>
      <c r="D113" s="3">
        <v>0.14269999999999999</v>
      </c>
    </row>
    <row r="114" spans="1:4" x14ac:dyDescent="0.3">
      <c r="A114" s="4">
        <v>2</v>
      </c>
      <c r="B114" s="3">
        <v>0.71730000000000005</v>
      </c>
      <c r="C114" s="3">
        <v>0.16719999999999999</v>
      </c>
      <c r="D114" s="3">
        <v>0.1154</v>
      </c>
    </row>
    <row r="115" spans="1:4" x14ac:dyDescent="0.3">
      <c r="A115" s="14" t="s">
        <v>402</v>
      </c>
      <c r="B115" s="3"/>
      <c r="C115" s="3"/>
      <c r="D115" s="3"/>
    </row>
    <row r="116" spans="1:4" x14ac:dyDescent="0.3">
      <c r="A116" s="4">
        <v>1</v>
      </c>
      <c r="B116" s="3">
        <v>0.7329</v>
      </c>
      <c r="C116" s="3">
        <v>0.22020000000000001</v>
      </c>
      <c r="D116" s="3">
        <v>4.7E-2</v>
      </c>
    </row>
    <row r="117" spans="1:4" x14ac:dyDescent="0.3">
      <c r="A117" s="4">
        <v>2</v>
      </c>
      <c r="B117" s="3">
        <v>0.80189999999999995</v>
      </c>
      <c r="C117" s="3">
        <v>0.13300000000000001</v>
      </c>
      <c r="D117" s="3">
        <v>6.5100000000000005E-2</v>
      </c>
    </row>
    <row r="118" spans="1:4" x14ac:dyDescent="0.3">
      <c r="A118" s="4">
        <v>3</v>
      </c>
      <c r="B118" s="3">
        <v>0.66649999999999998</v>
      </c>
      <c r="C118" s="3">
        <v>1.3299999999999999E-2</v>
      </c>
      <c r="D118" s="3">
        <v>0.32019999999999998</v>
      </c>
    </row>
    <row r="119" spans="1:4" x14ac:dyDescent="0.3">
      <c r="A119" s="4">
        <v>4</v>
      </c>
      <c r="B119" s="3">
        <v>4.7600000000000003E-2</v>
      </c>
      <c r="C119" s="3">
        <v>0.43240000000000001</v>
      </c>
      <c r="D119" s="3">
        <v>0.52</v>
      </c>
    </row>
    <row r="120" spans="1:4" x14ac:dyDescent="0.3">
      <c r="A120" s="4">
        <v>5</v>
      </c>
      <c r="B120" s="3">
        <v>0.98809999999999998</v>
      </c>
      <c r="C120" s="3">
        <v>9.4000000000000004E-3</v>
      </c>
      <c r="D120" s="3">
        <v>2.3999999999999998E-3</v>
      </c>
    </row>
    <row r="122" spans="1:4" x14ac:dyDescent="0.3">
      <c r="A122" s="16" t="s">
        <v>441</v>
      </c>
    </row>
    <row r="123" spans="1:4" x14ac:dyDescent="0.3">
      <c r="A123" s="7" t="b">
        <f>IF(COUNTIF(Z29:Z83, TRUE) &gt; 0, TRUE, FALSE)</f>
        <v>1</v>
      </c>
    </row>
  </sheetData>
  <mergeCells count="4">
    <mergeCell ref="A3:C3"/>
    <mergeCell ref="A2:J2"/>
    <mergeCell ref="B89:I89"/>
    <mergeCell ref="B93:I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3"/>
  <sheetViews>
    <sheetView topLeftCell="A80" zoomScale="50" zoomScaleNormal="50" workbookViewId="0">
      <selection activeCell="A132" sqref="A132:A133"/>
    </sheetView>
  </sheetViews>
  <sheetFormatPr defaultRowHeight="14.4" x14ac:dyDescent="0.3"/>
  <cols>
    <col min="1" max="22" width="8.88671875" style="7" customWidth="1"/>
    <col min="23" max="23" width="8.88671875" style="7"/>
    <col min="24" max="30" width="8.88671875" style="7" customWidth="1"/>
    <col min="31" max="31" width="8.88671875" style="50" customWidth="1"/>
    <col min="32" max="34" width="8.88671875" style="7" customWidth="1"/>
    <col min="35" max="16384" width="8.88671875" style="7"/>
  </cols>
  <sheetData>
    <row r="1" spans="1:34" x14ac:dyDescent="0.3">
      <c r="A1" s="16" t="s">
        <v>437</v>
      </c>
    </row>
    <row r="2" spans="1:34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34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34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26.1127</v>
      </c>
      <c r="I4" s="3">
        <v>2</v>
      </c>
      <c r="J4" s="5">
        <v>2.0999999999999998E-6</v>
      </c>
      <c r="L4" s="7" t="s">
        <v>271</v>
      </c>
      <c r="M4" s="7">
        <f>EXP(D4+D7+D13)</f>
        <v>1</v>
      </c>
      <c r="N4" s="7">
        <f>M4/SUM(M4:M6)</f>
        <v>0.78931941184754006</v>
      </c>
      <c r="P4" s="7" t="s">
        <v>273</v>
      </c>
      <c r="Q4" s="7">
        <f>EXP(D4+D7+D16)</f>
        <v>1</v>
      </c>
      <c r="R4" s="7">
        <f>Q4/SUM(Q4:Q6)</f>
        <v>0.82096068230577235</v>
      </c>
      <c r="T4" s="7" t="s">
        <v>301</v>
      </c>
      <c r="U4" s="7">
        <f>EXP(D4+D7+D19)</f>
        <v>1</v>
      </c>
      <c r="V4" s="7">
        <f>U4/SUM(U4:U6)</f>
        <v>0.81024712218800965</v>
      </c>
      <c r="X4" s="7" t="s">
        <v>332</v>
      </c>
      <c r="Y4" s="7">
        <f>EXP(D4+D7+D22)</f>
        <v>1</v>
      </c>
      <c r="Z4" s="7">
        <f>Y4/SUM(Y4:Y6)</f>
        <v>0.94480220010756855</v>
      </c>
      <c r="AB4" s="7" t="s">
        <v>312</v>
      </c>
      <c r="AC4" s="7">
        <f>EXP(D4+D7+D25)</f>
        <v>1</v>
      </c>
      <c r="AD4" s="7">
        <f>AC4/SUM(AC4:AC6)</f>
        <v>0.18637723132980411</v>
      </c>
      <c r="AF4" s="7" t="s">
        <v>326</v>
      </c>
      <c r="AG4" s="7">
        <f>EXP(D4+D7+D28)</f>
        <v>1</v>
      </c>
      <c r="AH4" s="7">
        <f>AG4/SUM(AG4:AG6)</f>
        <v>0.87679960338981411</v>
      </c>
    </row>
    <row r="5" spans="1:34" x14ac:dyDescent="0.3">
      <c r="A5" s="1" t="s">
        <v>5</v>
      </c>
      <c r="B5" s="2" t="s">
        <v>1</v>
      </c>
      <c r="C5" s="1">
        <v>1</v>
      </c>
      <c r="D5" s="3">
        <v>-1.3708</v>
      </c>
      <c r="E5" s="3">
        <v>0.4042</v>
      </c>
      <c r="F5" s="3">
        <v>-3.3915000000000002</v>
      </c>
      <c r="G5" s="3">
        <v>6.9999999999999999E-4</v>
      </c>
      <c r="H5" s="3"/>
      <c r="I5" s="3"/>
      <c r="J5" s="3"/>
      <c r="L5" s="7" t="s">
        <v>275</v>
      </c>
      <c r="M5" s="7">
        <f>EXP(D5+D8+D14)</f>
        <v>0.25390375527770565</v>
      </c>
      <c r="N5" s="7">
        <f>M5/SUM(M4:M6)</f>
        <v>0.20041116278168036</v>
      </c>
      <c r="P5" s="7" t="s">
        <v>280</v>
      </c>
      <c r="Q5" s="7">
        <f>EXP(D5+D8+D17)</f>
        <v>0.1827931670567782</v>
      </c>
      <c r="R5" s="7">
        <f>Q5/SUM(Q4:Q6)</f>
        <v>0.15006600314776566</v>
      </c>
      <c r="T5" s="7" t="s">
        <v>302</v>
      </c>
      <c r="U5" s="7">
        <f>EXP(D5+D8+D20)</f>
        <v>7.1076394607890656E-2</v>
      </c>
      <c r="V5" s="7">
        <f>U5/SUM(U4:U6)</f>
        <v>5.7589444186542771E-2</v>
      </c>
      <c r="X5" s="7" t="s">
        <v>331</v>
      </c>
      <c r="Y5" s="7">
        <f t="shared" ref="Y5:Y6" si="0">EXP(D5+D8+D23)</f>
        <v>3.8949084945365434E-2</v>
      </c>
      <c r="Z5" s="7">
        <f>Y5/SUM(Y4:Y6)</f>
        <v>3.679918114855784E-2</v>
      </c>
      <c r="AB5" s="7" t="s">
        <v>313</v>
      </c>
      <c r="AC5" s="7">
        <f t="shared" ref="AC5:AC6" si="1">EXP(D5+D8+D26)</f>
        <v>0.13547068621005243</v>
      </c>
      <c r="AD5" s="7">
        <f>AC5/SUM(AC4:AC6)</f>
        <v>2.5248651422178244E-2</v>
      </c>
      <c r="AF5" s="7" t="s">
        <v>325</v>
      </c>
      <c r="AG5" s="7">
        <f t="shared" ref="AG5:AG6" si="2">EXP(D5+D8+D29)</f>
        <v>5.7659514895307296E-2</v>
      </c>
      <c r="AH5" s="7">
        <f>AG5/SUM(AG4:AG6)</f>
        <v>5.0555839791854511E-2</v>
      </c>
    </row>
    <row r="6" spans="1:34" x14ac:dyDescent="0.3">
      <c r="A6" s="1" t="s">
        <v>6</v>
      </c>
      <c r="B6" s="2" t="s">
        <v>1</v>
      </c>
      <c r="C6" s="1">
        <v>1</v>
      </c>
      <c r="D6" s="3">
        <v>-4.3419999999999996</v>
      </c>
      <c r="E6" s="3">
        <v>1.0502</v>
      </c>
      <c r="F6" s="3">
        <v>-4.1344000000000003</v>
      </c>
      <c r="G6" s="5">
        <v>3.6000000000000001E-5</v>
      </c>
      <c r="H6" s="3"/>
      <c r="I6" s="3"/>
      <c r="J6" s="3"/>
      <c r="L6" s="7" t="s">
        <v>276</v>
      </c>
      <c r="M6" s="7">
        <f>EXP(D6+D9+D15)</f>
        <v>1.3010481202713919E-2</v>
      </c>
      <c r="N6" s="7">
        <f>M6/SUM(M4:M6)</f>
        <v>1.0269425370779626E-2</v>
      </c>
      <c r="P6" s="7" t="s">
        <v>279</v>
      </c>
      <c r="Q6" s="7">
        <f>EXP(D6+D9+D18)</f>
        <v>3.5291963635928209E-2</v>
      </c>
      <c r="R6" s="7">
        <f>Q6/SUM(Q4:Q6)</f>
        <v>2.8973314546462126E-2</v>
      </c>
      <c r="T6" s="7" t="s">
        <v>303</v>
      </c>
      <c r="U6" s="7">
        <f>EXP(D6+D9+D21)</f>
        <v>0.16311496826863181</v>
      </c>
      <c r="V6" s="7">
        <f>U6/SUM(U4:U6)</f>
        <v>0.13216343362544744</v>
      </c>
      <c r="X6" s="7" t="s">
        <v>330</v>
      </c>
      <c r="Y6" s="7">
        <f t="shared" si="0"/>
        <v>1.9473513865419456E-2</v>
      </c>
      <c r="Z6" s="7">
        <f>Y6/SUM(Y4:Y6)</f>
        <v>1.8398618743873545E-2</v>
      </c>
      <c r="AB6" s="7" t="s">
        <v>314</v>
      </c>
      <c r="AC6" s="7">
        <f t="shared" si="1"/>
        <v>4.2299915693722747</v>
      </c>
      <c r="AD6" s="7">
        <f>AC6/SUM(AC4:AC6)</f>
        <v>0.78837411724801754</v>
      </c>
      <c r="AF6" s="7" t="s">
        <v>324</v>
      </c>
      <c r="AG6" s="7">
        <f t="shared" si="2"/>
        <v>8.2851949906773054E-2</v>
      </c>
      <c r="AH6" s="7">
        <f>AG6/SUM(AG4:AG6)</f>
        <v>7.264455681833136E-2</v>
      </c>
    </row>
    <row r="7" spans="1:34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22.530999999999999</v>
      </c>
      <c r="I7" s="3">
        <v>2</v>
      </c>
      <c r="J7" s="5">
        <v>1.2999999999999999E-5</v>
      </c>
    </row>
    <row r="8" spans="1:34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0.83594678516968379</v>
      </c>
      <c r="P8" s="7" t="s">
        <v>274</v>
      </c>
      <c r="Q8" s="7">
        <f>EXP(D4+D10+D16)</f>
        <v>1</v>
      </c>
      <c r="R8" s="7">
        <f>Q8/SUM(Q8:Q10)</f>
        <v>0.87213141554789342</v>
      </c>
      <c r="T8" s="7" t="s">
        <v>304</v>
      </c>
      <c r="U8" s="7">
        <f>EXP(D4+D10+D19)</f>
        <v>1</v>
      </c>
      <c r="V8" s="7">
        <f>U8/SUM(U8:U10)</f>
        <v>0.91934720802730485</v>
      </c>
      <c r="X8" s="7" t="s">
        <v>329</v>
      </c>
      <c r="Y8" s="7">
        <f>EXP(D4+D10+D22)</f>
        <v>1</v>
      </c>
      <c r="Z8" s="7">
        <f>Y8/SUM(Y8:Y10)</f>
        <v>0.96740002105813916</v>
      </c>
      <c r="AB8" s="7" t="s">
        <v>315</v>
      </c>
      <c r="AC8" s="7">
        <f>EXP(D4+D10+D25)</f>
        <v>1</v>
      </c>
      <c r="AD8" s="7">
        <f>AC8/SUM(AC8:AC10)</f>
        <v>0.50682330789258745</v>
      </c>
      <c r="AF8" s="7" t="s">
        <v>323</v>
      </c>
      <c r="AG8" s="7">
        <f>EXP(D4+D10+D28)</f>
        <v>1</v>
      </c>
      <c r="AH8" s="7">
        <f>AG8/SUM(AG8:AG10)</f>
        <v>0.94251119106636716</v>
      </c>
    </row>
    <row r="9" spans="1:34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0.19357311162882318</v>
      </c>
      <c r="N9" s="7">
        <f>M9/SUM(M8:M10)</f>
        <v>0.16181682036140707</v>
      </c>
      <c r="P9" s="7" t="s">
        <v>282</v>
      </c>
      <c r="Q9" s="7">
        <f>EXP(D5+D11+D17)</f>
        <v>0.13935927057465927</v>
      </c>
      <c r="R9" s="7">
        <f>Q9/SUM(Q8:Q10)</f>
        <v>0.12153959791599948</v>
      </c>
      <c r="T9" s="7" t="s">
        <v>305</v>
      </c>
      <c r="U9" s="7">
        <f>EXP(D5+D11+D20)</f>
        <v>5.4187772262601054E-2</v>
      </c>
      <c r="V9" s="7">
        <f>U9/SUM(U8:U10)</f>
        <v>4.9817377138841712E-2</v>
      </c>
      <c r="X9" s="7" t="s">
        <v>328</v>
      </c>
      <c r="Y9" s="7">
        <f t="shared" ref="Y9:Y10" si="3">EXP(D5+D11+D23)</f>
        <v>2.9694305071319104E-2</v>
      </c>
      <c r="Z9" s="7">
        <f>Y9/SUM(Y8:Y10)</f>
        <v>2.872627135130091E-2</v>
      </c>
      <c r="AB9" s="7" t="s">
        <v>316</v>
      </c>
      <c r="AC9" s="7">
        <f t="shared" ref="AC9:AC10" si="4">EXP(D5+D11+D26)</f>
        <v>0.10328119107765849</v>
      </c>
      <c r="AD9" s="7">
        <f>AC9/SUM(AC8:AC10)</f>
        <v>5.2345314905065263E-2</v>
      </c>
      <c r="AF9" s="7" t="s">
        <v>322</v>
      </c>
      <c r="AG9" s="7">
        <f t="shared" ref="AG9:AG10" si="5">EXP(D5+D11+D29)</f>
        <v>4.3958907583251279E-2</v>
      </c>
      <c r="AH9" s="7">
        <f>AG9/SUM(AG8:AG10)</f>
        <v>4.1431762344266522E-2</v>
      </c>
    </row>
    <row r="10" spans="1:34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2.6752832938463475E-3</v>
      </c>
      <c r="N10" s="7">
        <f>M10/SUM(M8:M10)</f>
        <v>2.2363944689090167E-3</v>
      </c>
      <c r="P10" s="7" t="s">
        <v>281</v>
      </c>
      <c r="Q10" s="7">
        <f>EXP(D6+D12+D18)</f>
        <v>7.2569184222438139E-3</v>
      </c>
      <c r="R10" s="7">
        <f>Q10/SUM(Q8:Q10)</f>
        <v>6.3289865361070832E-3</v>
      </c>
      <c r="T10" s="7" t="s">
        <v>306</v>
      </c>
      <c r="U10" s="7">
        <f>EXP(D6+D12+D21)</f>
        <v>3.3540554172148636E-2</v>
      </c>
      <c r="V10" s="7">
        <f>U10/SUM(U8:U10)</f>
        <v>3.0835414833853419E-2</v>
      </c>
      <c r="X10" s="7" t="s">
        <v>327</v>
      </c>
      <c r="Y10" s="7">
        <f t="shared" si="3"/>
        <v>4.0042459233386911E-3</v>
      </c>
      <c r="Z10" s="7">
        <f>Y10/SUM(Y8:Y10)</f>
        <v>3.8737075905598177E-3</v>
      </c>
      <c r="AB10" s="7" t="s">
        <v>317</v>
      </c>
      <c r="AC10" s="7">
        <f t="shared" si="4"/>
        <v>0.86979302320439855</v>
      </c>
      <c r="AD10" s="7">
        <f>AC10/SUM(AC8:AC10)</f>
        <v>0.44083137720234733</v>
      </c>
      <c r="AF10" s="7" t="s">
        <v>321</v>
      </c>
      <c r="AG10" s="7">
        <f t="shared" si="5"/>
        <v>1.7036451918623029E-2</v>
      </c>
      <c r="AH10" s="7">
        <f>AG10/SUM(AG8:AG10)</f>
        <v>1.6057046589366287E-2</v>
      </c>
    </row>
    <row r="11" spans="1:34" x14ac:dyDescent="0.3">
      <c r="A11" s="1" t="s">
        <v>5</v>
      </c>
      <c r="B11" s="2" t="s">
        <v>1</v>
      </c>
      <c r="C11" s="1" t="s">
        <v>22</v>
      </c>
      <c r="D11" s="3">
        <v>-0.27129999999999999</v>
      </c>
      <c r="E11" s="3">
        <v>7.3800000000000004E-2</v>
      </c>
      <c r="F11" s="3">
        <v>-3.6789999999999998</v>
      </c>
      <c r="G11" s="3">
        <v>2.3000000000000001E-4</v>
      </c>
      <c r="H11" s="3"/>
      <c r="I11" s="3"/>
      <c r="J11" s="3"/>
    </row>
    <row r="12" spans="1:34" x14ac:dyDescent="0.3">
      <c r="A12" s="1" t="s">
        <v>6</v>
      </c>
      <c r="B12" s="2" t="s">
        <v>1</v>
      </c>
      <c r="C12" s="1" t="s">
        <v>22</v>
      </c>
      <c r="D12" s="3">
        <v>-1.5817000000000001</v>
      </c>
      <c r="E12" s="3">
        <v>0.52329999999999999</v>
      </c>
      <c r="F12" s="3">
        <v>-3.0225</v>
      </c>
      <c r="G12" s="3">
        <v>2.5000000000000001E-3</v>
      </c>
      <c r="H12" s="3"/>
      <c r="I12" s="3"/>
      <c r="J12" s="3"/>
      <c r="L12" s="15" t="s">
        <v>283</v>
      </c>
      <c r="O12" s="15" t="s">
        <v>283</v>
      </c>
    </row>
    <row r="13" spans="1:34" x14ac:dyDescent="0.3">
      <c r="A13" s="1" t="s">
        <v>4</v>
      </c>
      <c r="B13" s="2" t="s">
        <v>1</v>
      </c>
      <c r="C13" s="1" t="s">
        <v>231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56.727699999999999</v>
      </c>
      <c r="I13" s="3">
        <v>10</v>
      </c>
      <c r="J13" s="5">
        <v>1.4999999999999999E-8</v>
      </c>
      <c r="L13" s="7" t="s">
        <v>284</v>
      </c>
      <c r="M13" s="7">
        <v>0.51334729999999995</v>
      </c>
      <c r="O13" s="7" t="s">
        <v>380</v>
      </c>
      <c r="P13" s="7">
        <v>0.19288965399999999</v>
      </c>
    </row>
    <row r="14" spans="1:34" x14ac:dyDescent="0.3">
      <c r="A14" s="1" t="s">
        <v>5</v>
      </c>
      <c r="B14" s="2" t="s">
        <v>1</v>
      </c>
      <c r="C14" s="1" t="s">
        <v>231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O14" s="7" t="s">
        <v>383</v>
      </c>
      <c r="P14" s="7">
        <v>6.7289950000000001E-2</v>
      </c>
    </row>
    <row r="15" spans="1:34" x14ac:dyDescent="0.3">
      <c r="A15" s="1" t="s">
        <v>6</v>
      </c>
      <c r="B15" s="2" t="s">
        <v>1</v>
      </c>
      <c r="C15" s="1" t="s">
        <v>231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O15" s="7" t="s">
        <v>408</v>
      </c>
      <c r="P15" s="7">
        <v>8.8571780000000003E-3</v>
      </c>
    </row>
    <row r="16" spans="1:34" x14ac:dyDescent="0.3">
      <c r="A16" s="1" t="s">
        <v>4</v>
      </c>
      <c r="B16" s="2" t="s">
        <v>1</v>
      </c>
      <c r="C16" s="1" t="s">
        <v>232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O16" s="7" t="s">
        <v>407</v>
      </c>
      <c r="P16" s="7">
        <v>2.6448518000000001E-2</v>
      </c>
    </row>
    <row r="17" spans="1:26" x14ac:dyDescent="0.3">
      <c r="A17" s="1" t="s">
        <v>5</v>
      </c>
      <c r="B17" s="2" t="s">
        <v>1</v>
      </c>
      <c r="C17" s="1" t="s">
        <v>232</v>
      </c>
      <c r="D17" s="3">
        <v>-0.3286</v>
      </c>
      <c r="E17" s="3">
        <v>0.43690000000000001</v>
      </c>
      <c r="F17" s="3">
        <v>-0.752</v>
      </c>
      <c r="G17" s="3">
        <v>0.45</v>
      </c>
      <c r="H17" s="3"/>
      <c r="I17" s="3"/>
      <c r="J17" s="3"/>
      <c r="O17" s="7" t="s">
        <v>411</v>
      </c>
      <c r="P17" s="7">
        <v>6.7659E-3</v>
      </c>
    </row>
    <row r="18" spans="1:26" x14ac:dyDescent="0.3">
      <c r="A18" s="1" t="s">
        <v>6</v>
      </c>
      <c r="B18" s="2" t="s">
        <v>1</v>
      </c>
      <c r="C18" s="1" t="s">
        <v>232</v>
      </c>
      <c r="D18" s="3">
        <v>0.99790000000000001</v>
      </c>
      <c r="E18" s="3">
        <v>1.2499</v>
      </c>
      <c r="F18" s="3">
        <v>0.7984</v>
      </c>
      <c r="G18" s="3">
        <v>0.42</v>
      </c>
      <c r="H18" s="3"/>
      <c r="I18" s="3"/>
      <c r="J18" s="3"/>
      <c r="O18" s="7" t="s">
        <v>410</v>
      </c>
      <c r="P18" s="7">
        <v>0.21109607599999999</v>
      </c>
    </row>
    <row r="19" spans="1:26" x14ac:dyDescent="0.3">
      <c r="A19" s="1" t="s">
        <v>4</v>
      </c>
      <c r="B19" s="2" t="s">
        <v>1</v>
      </c>
      <c r="C19" s="1" t="s">
        <v>233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O19" s="7" t="s">
        <v>381</v>
      </c>
      <c r="P19" s="7">
        <v>0.20635994599999999</v>
      </c>
    </row>
    <row r="20" spans="1:26" x14ac:dyDescent="0.3">
      <c r="A20" s="1" t="s">
        <v>5</v>
      </c>
      <c r="B20" s="2" t="s">
        <v>1</v>
      </c>
      <c r="C20" s="1" t="s">
        <v>233</v>
      </c>
      <c r="D20" s="3">
        <v>-1.2732000000000001</v>
      </c>
      <c r="E20" s="3">
        <v>0.58740000000000003</v>
      </c>
      <c r="F20" s="3">
        <v>-2.1674000000000002</v>
      </c>
      <c r="G20" s="3">
        <v>0.03</v>
      </c>
      <c r="H20" s="3"/>
      <c r="I20" s="3"/>
      <c r="J20" s="3"/>
      <c r="L20" s="15" t="s">
        <v>283</v>
      </c>
      <c r="O20" s="7" t="s">
        <v>382</v>
      </c>
      <c r="P20" s="7">
        <v>6.2430803E-2</v>
      </c>
    </row>
    <row r="21" spans="1:26" x14ac:dyDescent="0.3">
      <c r="A21" s="1" t="s">
        <v>6</v>
      </c>
      <c r="B21" s="2" t="s">
        <v>1</v>
      </c>
      <c r="C21" s="1" t="s">
        <v>233</v>
      </c>
      <c r="D21" s="3">
        <v>2.5287000000000002</v>
      </c>
      <c r="E21" s="3">
        <v>1.2298</v>
      </c>
      <c r="F21" s="3">
        <v>2.0560999999999998</v>
      </c>
      <c r="G21" s="3">
        <v>0.04</v>
      </c>
      <c r="H21" s="3"/>
      <c r="I21" s="3"/>
      <c r="J21" s="3"/>
      <c r="L21" s="7" t="s">
        <v>285</v>
      </c>
      <c r="M21" s="7">
        <v>0.39924959999999998</v>
      </c>
      <c r="O21" s="7" t="s">
        <v>415</v>
      </c>
      <c r="P21" s="7">
        <v>7.3809820000000003E-3</v>
      </c>
    </row>
    <row r="22" spans="1:26" x14ac:dyDescent="0.3">
      <c r="A22" s="1" t="s">
        <v>4</v>
      </c>
      <c r="B22" s="2" t="s">
        <v>1</v>
      </c>
      <c r="C22" s="1" t="s">
        <v>234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  <c r="L22" s="7" t="s">
        <v>286</v>
      </c>
      <c r="M22" s="7">
        <v>0.12972075299999999</v>
      </c>
      <c r="O22" s="7" t="s">
        <v>416</v>
      </c>
      <c r="P22" s="7">
        <v>2.398819E-2</v>
      </c>
    </row>
    <row r="23" spans="1:26" x14ac:dyDescent="0.3">
      <c r="A23" s="1" t="s">
        <v>5</v>
      </c>
      <c r="B23" s="2" t="s">
        <v>1</v>
      </c>
      <c r="C23" s="1" t="s">
        <v>234</v>
      </c>
      <c r="D23" s="3">
        <v>-1.8747</v>
      </c>
      <c r="E23" s="3">
        <v>0.50009999999999999</v>
      </c>
      <c r="F23" s="3">
        <v>-3.7486999999999999</v>
      </c>
      <c r="G23" s="3">
        <v>1.8000000000000001E-4</v>
      </c>
      <c r="H23" s="3"/>
      <c r="I23" s="3"/>
      <c r="J23" s="3"/>
      <c r="L23" s="7" t="s">
        <v>372</v>
      </c>
      <c r="M23" s="7">
        <v>1.6238160000000001E-2</v>
      </c>
      <c r="O23" s="7" t="s">
        <v>417</v>
      </c>
      <c r="P23" s="7">
        <v>1.660721E-3</v>
      </c>
    </row>
    <row r="24" spans="1:26" x14ac:dyDescent="0.3">
      <c r="A24" s="1" t="s">
        <v>6</v>
      </c>
      <c r="B24" s="2" t="s">
        <v>1</v>
      </c>
      <c r="C24" s="1" t="s">
        <v>234</v>
      </c>
      <c r="D24" s="3">
        <v>0.40329999999999999</v>
      </c>
      <c r="E24" s="3">
        <v>1.7076</v>
      </c>
      <c r="F24" s="3">
        <v>0.23619999999999999</v>
      </c>
      <c r="G24" s="3">
        <v>0.81</v>
      </c>
      <c r="H24" s="3"/>
      <c r="I24" s="3"/>
      <c r="J24" s="3"/>
      <c r="L24" s="7" t="s">
        <v>373</v>
      </c>
      <c r="M24" s="7">
        <v>5.0436707999999997E-2</v>
      </c>
      <c r="O24" s="7" t="s">
        <v>418</v>
      </c>
      <c r="P24" s="7">
        <v>0.18483208300000001</v>
      </c>
    </row>
    <row r="25" spans="1:26" x14ac:dyDescent="0.3">
      <c r="A25" s="1" t="s">
        <v>4</v>
      </c>
      <c r="B25" s="2" t="s">
        <v>1</v>
      </c>
      <c r="C25" s="1" t="s">
        <v>235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L25" s="7" t="s">
        <v>374</v>
      </c>
      <c r="M25" s="7">
        <v>8.4266210000000005E-3</v>
      </c>
    </row>
    <row r="26" spans="1:26" x14ac:dyDescent="0.3">
      <c r="A26" s="1" t="s">
        <v>5</v>
      </c>
      <c r="B26" s="2" t="s">
        <v>1</v>
      </c>
      <c r="C26" s="1" t="s">
        <v>235</v>
      </c>
      <c r="D26" s="3">
        <v>-0.62819999999999998</v>
      </c>
      <c r="E26" s="3">
        <v>1.3923000000000001</v>
      </c>
      <c r="F26" s="3">
        <v>-0.45119999999999999</v>
      </c>
      <c r="G26" s="3">
        <v>0.65</v>
      </c>
      <c r="H26" s="3"/>
      <c r="I26" s="3"/>
      <c r="J26" s="3"/>
      <c r="L26" s="7" t="s">
        <v>375</v>
      </c>
      <c r="M26" s="7">
        <v>0.39592815799999997</v>
      </c>
    </row>
    <row r="27" spans="1:26" x14ac:dyDescent="0.3">
      <c r="A27" s="1" t="s">
        <v>6</v>
      </c>
      <c r="B27" s="2" t="s">
        <v>1</v>
      </c>
      <c r="C27" s="1" t="s">
        <v>235</v>
      </c>
      <c r="D27" s="3">
        <v>5.7842000000000002</v>
      </c>
      <c r="E27" s="3">
        <v>1.1907000000000001</v>
      </c>
      <c r="F27" s="3">
        <v>4.8578000000000001</v>
      </c>
      <c r="G27" s="5">
        <v>1.1999999999999999E-6</v>
      </c>
      <c r="H27" s="3"/>
      <c r="I27" s="3"/>
      <c r="J27" s="3"/>
    </row>
    <row r="28" spans="1:26" x14ac:dyDescent="0.3">
      <c r="A28" s="1" t="s">
        <v>4</v>
      </c>
      <c r="B28" s="2" t="s">
        <v>1</v>
      </c>
      <c r="C28" s="1" t="s">
        <v>236</v>
      </c>
      <c r="D28" s="3">
        <v>0</v>
      </c>
      <c r="E28" s="3" t="s">
        <v>46</v>
      </c>
      <c r="F28" s="3" t="s">
        <v>46</v>
      </c>
      <c r="G28" s="3" t="s">
        <v>46</v>
      </c>
      <c r="H28" s="3"/>
      <c r="I28" s="3"/>
      <c r="J28" s="3"/>
    </row>
    <row r="29" spans="1:26" x14ac:dyDescent="0.3">
      <c r="A29" s="1" t="s">
        <v>5</v>
      </c>
      <c r="B29" s="2" t="s">
        <v>1</v>
      </c>
      <c r="C29" s="1" t="s">
        <v>236</v>
      </c>
      <c r="D29" s="3">
        <v>-1.4823999999999999</v>
      </c>
      <c r="E29" s="3">
        <v>3.1598000000000002</v>
      </c>
      <c r="F29" s="3">
        <v>-0.46920000000000001</v>
      </c>
      <c r="G29" s="3">
        <v>0.64</v>
      </c>
      <c r="H29" s="3"/>
      <c r="I29" s="3"/>
      <c r="J29" s="3"/>
    </row>
    <row r="30" spans="1:26" x14ac:dyDescent="0.3">
      <c r="A30" s="1" t="s">
        <v>6</v>
      </c>
      <c r="B30" s="2" t="s">
        <v>1</v>
      </c>
      <c r="C30" s="1" t="s">
        <v>236</v>
      </c>
      <c r="D30" s="3">
        <v>1.8512999999999999</v>
      </c>
      <c r="E30" s="3">
        <v>1.6173</v>
      </c>
      <c r="F30" s="3">
        <v>1.1447000000000001</v>
      </c>
      <c r="G30" s="3">
        <v>0.25</v>
      </c>
      <c r="H30" s="3"/>
      <c r="I30" s="3"/>
      <c r="J30" s="3"/>
    </row>
    <row r="31" spans="1:2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X31" s="15" t="s">
        <v>438</v>
      </c>
      <c r="Y31" s="15" t="s">
        <v>439</v>
      </c>
      <c r="Z31" s="15" t="s">
        <v>440</v>
      </c>
    </row>
    <row r="32" spans="1:26" x14ac:dyDescent="0.3">
      <c r="A32" s="1" t="s">
        <v>0</v>
      </c>
      <c r="B32" s="2" t="s">
        <v>1</v>
      </c>
      <c r="C32" s="1">
        <v>1</v>
      </c>
      <c r="D32" s="3">
        <v>0</v>
      </c>
      <c r="E32" s="3" t="s">
        <v>46</v>
      </c>
      <c r="F32" s="3" t="s">
        <v>46</v>
      </c>
      <c r="G32" s="3" t="s">
        <v>46</v>
      </c>
      <c r="H32" s="3">
        <v>36.089500000000001</v>
      </c>
      <c r="I32" s="3">
        <v>2</v>
      </c>
      <c r="J32" s="5">
        <v>1.4999999999999999E-8</v>
      </c>
      <c r="L32" s="7" t="s">
        <v>15</v>
      </c>
      <c r="M32" s="3">
        <f>EXP(D32+D35+D44)</f>
        <v>1</v>
      </c>
      <c r="N32" s="7">
        <f>M32/SUM(M32:M34)</f>
        <v>1.4572206077202162E-2</v>
      </c>
      <c r="P32" s="7" t="s">
        <v>23</v>
      </c>
      <c r="Q32" s="7">
        <f>EXP(D32+D38+D44)</f>
        <v>1</v>
      </c>
      <c r="R32" s="7">
        <f>Q32/SUM(Q32:Q34)</f>
        <v>0.83240045710728716</v>
      </c>
      <c r="T32" s="7" t="s">
        <v>29</v>
      </c>
      <c r="U32" s="7">
        <f>EXP(D32+D41+D44)</f>
        <v>1</v>
      </c>
      <c r="V32" s="7">
        <f>U32/SUM(U32:U34)</f>
        <v>2.5466738828499324E-2</v>
      </c>
    </row>
    <row r="33" spans="1:26" x14ac:dyDescent="0.3">
      <c r="A33" s="1" t="s">
        <v>2</v>
      </c>
      <c r="B33" s="2" t="s">
        <v>1</v>
      </c>
      <c r="C33" s="1">
        <v>1</v>
      </c>
      <c r="D33" s="3">
        <v>4.2138999999999998</v>
      </c>
      <c r="E33" s="3">
        <v>1.8260000000000001</v>
      </c>
      <c r="F33" s="3">
        <v>2.3077000000000001</v>
      </c>
      <c r="G33" s="3">
        <v>2.1000000000000001E-2</v>
      </c>
      <c r="H33" s="3"/>
      <c r="I33" s="3"/>
      <c r="J33" s="3"/>
      <c r="L33" s="7" t="s">
        <v>17</v>
      </c>
      <c r="M33" s="3">
        <f t="shared" ref="M33:M34" si="6">EXP(D33+D36+D45)</f>
        <v>67.619743228431489</v>
      </c>
      <c r="N33" s="7">
        <f>M33/SUM(M32:M34)</f>
        <v>0.98536883321219915</v>
      </c>
      <c r="P33" s="7" t="s">
        <v>24</v>
      </c>
      <c r="Q33" s="7">
        <f t="shared" ref="Q33:Q34" si="7">EXP(D33+D39+D45)</f>
        <v>0.20052827895729566</v>
      </c>
      <c r="R33" s="7">
        <f>Q33/SUM(Q32:Q34)</f>
        <v>0.16691983106699049</v>
      </c>
      <c r="T33" s="7" t="s">
        <v>31</v>
      </c>
      <c r="U33" s="7">
        <f t="shared" ref="U33:U34" si="8">EXP(D33+D42+D45)</f>
        <v>37.318903704560817</v>
      </c>
      <c r="V33" s="7">
        <f>U33/SUM(U32:U34)</f>
        <v>0.95039077400996619</v>
      </c>
    </row>
    <row r="34" spans="1:26" x14ac:dyDescent="0.3">
      <c r="A34" s="1" t="s">
        <v>3</v>
      </c>
      <c r="B34" s="2" t="s">
        <v>1</v>
      </c>
      <c r="C34" s="1">
        <v>1</v>
      </c>
      <c r="D34" s="3">
        <v>-5.51</v>
      </c>
      <c r="E34" s="3">
        <v>2.1179000000000001</v>
      </c>
      <c r="F34" s="3">
        <v>-2.6015999999999999</v>
      </c>
      <c r="G34" s="3">
        <v>9.2999999999999992E-3</v>
      </c>
      <c r="H34" s="3"/>
      <c r="I34" s="3"/>
      <c r="J34" s="3"/>
      <c r="L34" s="7" t="s">
        <v>16</v>
      </c>
      <c r="M34" s="3">
        <f t="shared" si="6"/>
        <v>4.0461073832221989E-3</v>
      </c>
      <c r="N34" s="7">
        <f>M34/SUM(M32:M34)</f>
        <v>5.8960710598803064E-5</v>
      </c>
      <c r="P34" s="7" t="s">
        <v>25</v>
      </c>
      <c r="Q34" s="7">
        <f t="shared" si="7"/>
        <v>8.1656829945107303E-4</v>
      </c>
      <c r="R34" s="7">
        <f>Q34/SUM(Q32:Q34)</f>
        <v>6.7971182572239329E-4</v>
      </c>
      <c r="T34" s="7" t="s">
        <v>30</v>
      </c>
      <c r="U34" s="7">
        <f t="shared" si="8"/>
        <v>0.9480007363375913</v>
      </c>
      <c r="V34" s="7">
        <f>U34/SUM(U32:U34)</f>
        <v>2.4142487161534484E-2</v>
      </c>
    </row>
    <row r="35" spans="1:26" x14ac:dyDescent="0.3">
      <c r="A35" s="1" t="s">
        <v>0</v>
      </c>
      <c r="B35" s="2" t="s">
        <v>1</v>
      </c>
      <c r="C35" s="1" t="s">
        <v>4</v>
      </c>
      <c r="D35" s="3">
        <v>0</v>
      </c>
      <c r="E35" s="3" t="s">
        <v>46</v>
      </c>
      <c r="F35" s="3" t="s">
        <v>46</v>
      </c>
      <c r="G35" s="3" t="s">
        <v>46</v>
      </c>
      <c r="H35" s="3">
        <v>15.318300000000001</v>
      </c>
      <c r="I35" s="3">
        <v>4</v>
      </c>
      <c r="J35" s="3">
        <v>4.1000000000000003E-3</v>
      </c>
      <c r="M35" s="3"/>
    </row>
    <row r="36" spans="1:26" x14ac:dyDescent="0.3">
      <c r="A36" s="1" t="s">
        <v>2</v>
      </c>
      <c r="B36" s="2" t="s">
        <v>1</v>
      </c>
      <c r="C36" s="1" t="s">
        <v>4</v>
      </c>
      <c r="D36" s="3">
        <v>0</v>
      </c>
      <c r="E36" s="3" t="s">
        <v>46</v>
      </c>
      <c r="F36" s="3" t="s">
        <v>46</v>
      </c>
      <c r="G36" s="3" t="s">
        <v>46</v>
      </c>
      <c r="H36" s="3"/>
      <c r="I36" s="3"/>
      <c r="J36" s="3"/>
      <c r="L36" s="7" t="s">
        <v>18</v>
      </c>
      <c r="M36" s="3">
        <f>EXP(D32+D35+D47)</f>
        <v>1</v>
      </c>
      <c r="N36" s="7">
        <f>M36/SUM(M36:M38)</f>
        <v>0.23236956986483376</v>
      </c>
      <c r="P36" s="7" t="s">
        <v>26</v>
      </c>
      <c r="Q36" s="7">
        <f>EXP(D32+D38+D47)</f>
        <v>1</v>
      </c>
      <c r="R36" s="7">
        <f>Q36/SUM(Q36:Q38)</f>
        <v>0.99018294718966338</v>
      </c>
      <c r="T36" s="7" t="s">
        <v>32</v>
      </c>
      <c r="U36" s="7">
        <f>EXP(D32+D41+D47)</f>
        <v>1</v>
      </c>
      <c r="V36" s="7">
        <f>U36/SUM(U36:U38)</f>
        <v>0.33765111893865324</v>
      </c>
    </row>
    <row r="37" spans="1:26" x14ac:dyDescent="0.3">
      <c r="A37" s="1" t="s">
        <v>3</v>
      </c>
      <c r="B37" s="2" t="s">
        <v>1</v>
      </c>
      <c r="C37" s="1" t="s">
        <v>4</v>
      </c>
      <c r="D37" s="3">
        <v>0</v>
      </c>
      <c r="E37" s="3" t="s">
        <v>46</v>
      </c>
      <c r="F37" s="3" t="s">
        <v>46</v>
      </c>
      <c r="G37" s="3" t="s">
        <v>46</v>
      </c>
      <c r="H37" s="3"/>
      <c r="I37" s="3"/>
      <c r="J37" s="3"/>
      <c r="L37" s="7" t="s">
        <v>19</v>
      </c>
      <c r="M37" s="3">
        <f t="shared" ref="M37:M38" si="9">EXP(D33+D36+D48)</f>
        <v>3.3028971250143213</v>
      </c>
      <c r="N37" s="7">
        <f>M37/SUM(M36:M38)</f>
        <v>0.76749278424737388</v>
      </c>
      <c r="P37" s="7" t="s">
        <v>27</v>
      </c>
      <c r="Q37" s="7">
        <f t="shared" ref="Q37:Q38" si="10">EXP(D33+D39+D48)</f>
        <v>9.7948357155789971E-3</v>
      </c>
      <c r="R37" s="7">
        <f>Q37/SUM(Q36:Q38)</f>
        <v>9.6986792960905861E-3</v>
      </c>
      <c r="T37" s="7" t="s">
        <v>33</v>
      </c>
      <c r="U37" s="7">
        <f t="shared" ref="U37:U38" si="11">EXP(D33+D42+D48)</f>
        <v>1.8228477936996064</v>
      </c>
      <c r="V37" s="7">
        <f>U37/SUM(U36:U38)</f>
        <v>0.61548659719752752</v>
      </c>
    </row>
    <row r="38" spans="1:26" x14ac:dyDescent="0.3">
      <c r="A38" s="1" t="s">
        <v>0</v>
      </c>
      <c r="B38" s="2" t="s">
        <v>1</v>
      </c>
      <c r="C38" s="1" t="s">
        <v>5</v>
      </c>
      <c r="D38" s="3">
        <v>0</v>
      </c>
      <c r="E38" s="3" t="s">
        <v>46</v>
      </c>
      <c r="F38" s="3" t="s">
        <v>46</v>
      </c>
      <c r="G38" s="3" t="s">
        <v>46</v>
      </c>
      <c r="H38" s="3"/>
      <c r="I38" s="3"/>
      <c r="J38" s="3"/>
      <c r="L38" s="7" t="s">
        <v>20</v>
      </c>
      <c r="M38" s="3">
        <f t="shared" si="9"/>
        <v>5.9235763044328867E-4</v>
      </c>
      <c r="N38" s="7">
        <f>M38/SUM(M36:M38)</f>
        <v>1.3764588779225916E-4</v>
      </c>
      <c r="P38" s="7" t="s">
        <v>28</v>
      </c>
      <c r="Q38" s="7">
        <f t="shared" si="10"/>
        <v>1.1954711458318708E-4</v>
      </c>
      <c r="R38" s="7">
        <f>Q38/SUM(Q36:Q38)</f>
        <v>1.1837351424600057E-4</v>
      </c>
      <c r="T38" s="7" t="s">
        <v>34</v>
      </c>
      <c r="U38" s="7">
        <f t="shared" si="11"/>
        <v>0.13878906728081514</v>
      </c>
      <c r="V38" s="7">
        <f>U38/SUM(U36:U38)</f>
        <v>4.6862283863819264E-2</v>
      </c>
    </row>
    <row r="39" spans="1:26" x14ac:dyDescent="0.3">
      <c r="A39" s="1" t="s">
        <v>2</v>
      </c>
      <c r="B39" s="2" t="s">
        <v>1</v>
      </c>
      <c r="C39" s="1" t="s">
        <v>5</v>
      </c>
      <c r="D39" s="3">
        <v>-5.8207000000000004</v>
      </c>
      <c r="E39" s="3">
        <v>2.2601</v>
      </c>
      <c r="F39" s="3">
        <v>-2.5754000000000001</v>
      </c>
      <c r="G39" s="3">
        <v>0.01</v>
      </c>
      <c r="H39" s="3"/>
      <c r="I39" s="3"/>
      <c r="J39" s="3"/>
      <c r="M39" s="3"/>
    </row>
    <row r="40" spans="1:26" x14ac:dyDescent="0.3">
      <c r="A40" s="1" t="s">
        <v>3</v>
      </c>
      <c r="B40" s="2" t="s">
        <v>1</v>
      </c>
      <c r="C40" s="1" t="s">
        <v>5</v>
      </c>
      <c r="D40" s="3">
        <v>-1.6004</v>
      </c>
      <c r="E40" s="3">
        <v>2.3353000000000002</v>
      </c>
      <c r="F40" s="3">
        <v>-0.68530000000000002</v>
      </c>
      <c r="G40" s="3">
        <v>0.49</v>
      </c>
      <c r="H40" s="3"/>
      <c r="I40" s="3"/>
      <c r="J40" s="3"/>
      <c r="L40" s="7" t="s">
        <v>52</v>
      </c>
      <c r="M40" s="3">
        <f>EXP(D32+D35+D50)</f>
        <v>1</v>
      </c>
      <c r="N40" s="7">
        <f>M40/SUM(M40:M42)</f>
        <v>2.9906778457665571E-2</v>
      </c>
      <c r="P40" s="7" t="s">
        <v>53</v>
      </c>
      <c r="Q40" s="7">
        <f>EXP(D32+D38+D50)</f>
        <v>1</v>
      </c>
      <c r="R40" s="7">
        <f>Q40/SUM(Q40:Q42)</f>
        <v>0.91221002004674689</v>
      </c>
      <c r="T40" s="7" t="s">
        <v>54</v>
      </c>
      <c r="U40" s="7">
        <f>EXP(D32+D41+D50)</f>
        <v>1</v>
      </c>
      <c r="V40" s="7">
        <f>U40/SUM(U40:U42)</f>
        <v>5.275632542056137E-2</v>
      </c>
    </row>
    <row r="41" spans="1:26" x14ac:dyDescent="0.3">
      <c r="A41" s="1" t="s">
        <v>0</v>
      </c>
      <c r="B41" s="2" t="s">
        <v>1</v>
      </c>
      <c r="C41" s="1" t="s">
        <v>6</v>
      </c>
      <c r="D41" s="3">
        <v>0</v>
      </c>
      <c r="E41" s="3" t="s">
        <v>46</v>
      </c>
      <c r="F41" s="3" t="s">
        <v>46</v>
      </c>
      <c r="G41" s="3" t="s">
        <v>46</v>
      </c>
      <c r="H41" s="3"/>
      <c r="I41" s="3"/>
      <c r="J41" s="3"/>
      <c r="L41" s="7" t="s">
        <v>55</v>
      </c>
      <c r="M41" s="3">
        <f t="shared" ref="M41:M42" si="12">EXP(D33+D36+D51)</f>
        <v>32.437008221187305</v>
      </c>
      <c r="N41" s="7">
        <f>M41/SUM(M40:M42)</f>
        <v>0.97008641870052559</v>
      </c>
      <c r="P41" s="7" t="s">
        <v>56</v>
      </c>
      <c r="Q41" s="7">
        <f t="shared" ref="Q41:Q42" si="13">EXP(D33+D39+D51)</f>
        <v>9.6192873894017317E-2</v>
      </c>
      <c r="R41" s="7">
        <f>Q41/SUM(Q40:Q42)</f>
        <v>8.7748103423215734E-2</v>
      </c>
      <c r="T41" s="7" t="s">
        <v>57</v>
      </c>
      <c r="U41" s="7">
        <f t="shared" ref="U41:U42" si="14">EXP(D33+D42+D51)</f>
        <v>17.901777328275369</v>
      </c>
      <c r="V41" s="7">
        <f>U41/SUM(U40:U42)</f>
        <v>0.94443199033692304</v>
      </c>
    </row>
    <row r="42" spans="1:26" x14ac:dyDescent="0.3">
      <c r="A42" s="1" t="s">
        <v>2</v>
      </c>
      <c r="B42" s="2" t="s">
        <v>1</v>
      </c>
      <c r="C42" s="1" t="s">
        <v>6</v>
      </c>
      <c r="D42" s="3">
        <v>-0.59440000000000004</v>
      </c>
      <c r="E42" s="3">
        <v>0.82730000000000004</v>
      </c>
      <c r="F42" s="3">
        <v>-0.71840000000000004</v>
      </c>
      <c r="G42" s="3">
        <v>0.47</v>
      </c>
      <c r="H42" s="3"/>
      <c r="I42" s="3"/>
      <c r="J42" s="3"/>
      <c r="L42" s="7" t="s">
        <v>58</v>
      </c>
      <c r="M42" s="3">
        <f t="shared" si="12"/>
        <v>2.2746822492214846E-4</v>
      </c>
      <c r="N42" s="7">
        <f>M42/SUM(M40:M42)</f>
        <v>6.8028418089051364E-6</v>
      </c>
      <c r="P42" s="7" t="s">
        <v>59</v>
      </c>
      <c r="Q42" s="7">
        <f t="shared" si="13"/>
        <v>4.5906676222693954E-5</v>
      </c>
      <c r="R42" s="7">
        <f>Q42/SUM(Q40:Q42)</f>
        <v>4.1876530037383169E-5</v>
      </c>
      <c r="T42" s="7" t="s">
        <v>60</v>
      </c>
      <c r="U42" s="7">
        <f t="shared" si="14"/>
        <v>5.3295680093362351E-2</v>
      </c>
      <c r="V42" s="7">
        <f>U42/SUM(U40:U42)</f>
        <v>2.8116842425155589E-3</v>
      </c>
    </row>
    <row r="43" spans="1:26" x14ac:dyDescent="0.3">
      <c r="A43" s="1" t="s">
        <v>3</v>
      </c>
      <c r="B43" s="2" t="s">
        <v>1</v>
      </c>
      <c r="C43" s="1" t="s">
        <v>6</v>
      </c>
      <c r="D43" s="3">
        <v>5.4565999999999999</v>
      </c>
      <c r="E43" s="3">
        <v>2.0503999999999998</v>
      </c>
      <c r="F43" s="3">
        <v>2.6612</v>
      </c>
      <c r="G43" s="3">
        <v>7.7999999999999996E-3</v>
      </c>
      <c r="H43" s="3"/>
      <c r="I43" s="3"/>
      <c r="J43" s="3"/>
      <c r="L43" s="3"/>
      <c r="M43" s="3"/>
    </row>
    <row r="44" spans="1:26" x14ac:dyDescent="0.3">
      <c r="A44" s="1" t="s">
        <v>0</v>
      </c>
      <c r="B44" s="2" t="s">
        <v>1</v>
      </c>
      <c r="C44" s="1" t="s">
        <v>231</v>
      </c>
      <c r="D44" s="3">
        <v>0</v>
      </c>
      <c r="E44" s="3" t="s">
        <v>46</v>
      </c>
      <c r="F44" s="3" t="s">
        <v>46</v>
      </c>
      <c r="G44" s="3" t="s">
        <v>46</v>
      </c>
      <c r="H44" s="3">
        <v>102.5534</v>
      </c>
      <c r="I44" s="3">
        <v>10</v>
      </c>
      <c r="J44" s="5">
        <v>1.6999999999999999E-17</v>
      </c>
      <c r="L44" s="7" t="s">
        <v>61</v>
      </c>
      <c r="M44" s="3">
        <f>EXP(D32+D35+D53)</f>
        <v>1</v>
      </c>
      <c r="N44" s="7">
        <f>M44/SUM(M44:M46)</f>
        <v>3.4244782907958904E-2</v>
      </c>
      <c r="P44" s="7" t="s">
        <v>62</v>
      </c>
      <c r="Q44" s="7">
        <f>EXP(D32+D38+D53)</f>
        <v>1</v>
      </c>
      <c r="R44" s="7">
        <f>Q44/SUM(Q44:Q46)</f>
        <v>0.91724235348755656</v>
      </c>
      <c r="T44" s="7" t="s">
        <v>63</v>
      </c>
      <c r="U44" s="7">
        <f>EXP(D32+D41+D53)</f>
        <v>1</v>
      </c>
      <c r="V44" s="7">
        <f>U44/SUM(U44:U46)</f>
        <v>4.1130137810310143E-2</v>
      </c>
    </row>
    <row r="45" spans="1:26" x14ac:dyDescent="0.3">
      <c r="A45" s="1" t="s">
        <v>2</v>
      </c>
      <c r="B45" s="2" t="s">
        <v>1</v>
      </c>
      <c r="C45" s="1" t="s">
        <v>231</v>
      </c>
      <c r="D45" s="3">
        <v>0</v>
      </c>
      <c r="E45" s="3" t="s">
        <v>46</v>
      </c>
      <c r="F45" s="3" t="s">
        <v>46</v>
      </c>
      <c r="G45" s="3" t="s">
        <v>46</v>
      </c>
      <c r="H45" s="3"/>
      <c r="I45" s="3"/>
      <c r="J45" s="3"/>
      <c r="L45" s="7" t="s">
        <v>64</v>
      </c>
      <c r="M45" s="3">
        <f t="shared" ref="M45:M46" si="15">EXP(D33+D36+D54)</f>
        <v>28.168377964907478</v>
      </c>
      <c r="N45" s="7">
        <f>M45/SUM(M44:M46)</f>
        <v>0.96461998827758977</v>
      </c>
      <c r="P45" s="7" t="s">
        <v>65</v>
      </c>
      <c r="Q45" s="7">
        <f t="shared" ref="Q45" si="16">EXP(D33+D39+D54)</f>
        <v>8.3534129007850288E-2</v>
      </c>
      <c r="R45" s="7">
        <f>Q45/SUM(Q44:Q46)</f>
        <v>7.662104108769377E-2</v>
      </c>
      <c r="T45" s="7" t="s">
        <v>66</v>
      </c>
      <c r="U45" s="7">
        <f t="shared" ref="U45:U46" si="17">EXP(D33+D42+D54)</f>
        <v>15.545947597506707</v>
      </c>
      <c r="V45" s="7">
        <f>U45/SUM(U44:U46)</f>
        <v>0.63940696707731071</v>
      </c>
    </row>
    <row r="46" spans="1:26" x14ac:dyDescent="0.3">
      <c r="A46" s="1" t="s">
        <v>3</v>
      </c>
      <c r="B46" s="2" t="s">
        <v>1</v>
      </c>
      <c r="C46" s="1" t="s">
        <v>231</v>
      </c>
      <c r="D46" s="3">
        <v>0</v>
      </c>
      <c r="E46" s="3" t="s">
        <v>46</v>
      </c>
      <c r="F46" s="3" t="s">
        <v>46</v>
      </c>
      <c r="G46" s="3" t="s">
        <v>46</v>
      </c>
      <c r="H46" s="3"/>
      <c r="I46" s="3"/>
      <c r="J46" s="3"/>
      <c r="L46" s="7" t="s">
        <v>67</v>
      </c>
      <c r="M46" s="3">
        <f t="shared" si="15"/>
        <v>3.3150416444527063E-2</v>
      </c>
      <c r="N46" s="7">
        <f>M46/SUM(M44:M46)</f>
        <v>1.1352288144512602E-3</v>
      </c>
      <c r="P46" s="7" t="s">
        <v>68</v>
      </c>
      <c r="Q46" s="7">
        <f>EXP(D34+D40+D55)</f>
        <v>6.6902770041275938E-3</v>
      </c>
      <c r="R46" s="7">
        <f>Q46/SUM(Q44:Q46)</f>
        <v>6.1366054247496728E-3</v>
      </c>
      <c r="T46" s="7" t="s">
        <v>69</v>
      </c>
      <c r="U46" s="7">
        <f t="shared" si="17"/>
        <v>7.7671243550343521</v>
      </c>
      <c r="V46" s="7">
        <f>U46/SUM(U44:U46)</f>
        <v>0.31946289511237919</v>
      </c>
    </row>
    <row r="47" spans="1:26" x14ac:dyDescent="0.3">
      <c r="A47" s="1" t="s">
        <v>0</v>
      </c>
      <c r="B47" s="2" t="s">
        <v>1</v>
      </c>
      <c r="C47" s="1" t="s">
        <v>232</v>
      </c>
      <c r="D47" s="3">
        <v>0</v>
      </c>
      <c r="E47" s="3" t="s">
        <v>46</v>
      </c>
      <c r="F47" s="3" t="s">
        <v>46</v>
      </c>
      <c r="G47" s="3" t="s">
        <v>46</v>
      </c>
      <c r="H47" s="3"/>
      <c r="I47" s="3"/>
      <c r="J47" s="3"/>
      <c r="L47" s="3"/>
      <c r="M47" s="3"/>
    </row>
    <row r="48" spans="1:26" x14ac:dyDescent="0.3">
      <c r="A48" s="1" t="s">
        <v>2</v>
      </c>
      <c r="B48" s="2" t="s">
        <v>1</v>
      </c>
      <c r="C48" s="1" t="s">
        <v>232</v>
      </c>
      <c r="D48" s="3">
        <v>-3.0190999999999999</v>
      </c>
      <c r="E48" s="3">
        <v>1.7509999999999999</v>
      </c>
      <c r="F48" s="3">
        <v>-1.7242</v>
      </c>
      <c r="G48" s="3">
        <v>8.5000000000000006E-2</v>
      </c>
      <c r="H48" s="3"/>
      <c r="I48" s="3"/>
      <c r="J48" s="3"/>
      <c r="L48" s="7" t="s">
        <v>118</v>
      </c>
      <c r="M48" s="3">
        <f>EXP(D32+D35+D56)</f>
        <v>1</v>
      </c>
      <c r="N48" s="7">
        <f>M48/SUM(M48:M50)</f>
        <v>2.5091813799548786E-2</v>
      </c>
      <c r="P48" s="7" t="s">
        <v>121</v>
      </c>
      <c r="Q48" s="7">
        <f>EXP(D32+D38+D56)</f>
        <v>1</v>
      </c>
      <c r="R48" s="7">
        <f>Q48/SUM(Q48:Q50)</f>
        <v>0.89667255993429784</v>
      </c>
      <c r="T48" s="7" t="s">
        <v>124</v>
      </c>
      <c r="U48" s="7">
        <f t="shared" ref="U48:U49" si="18">EXP(D32+D41+D56)</f>
        <v>1</v>
      </c>
      <c r="V48" s="7">
        <f>U48/SUM(U48:U50)</f>
        <v>4.4527464282793375E-2</v>
      </c>
      <c r="X48" s="7" t="b">
        <f>G48 &lt;= 0.05</f>
        <v>0</v>
      </c>
      <c r="Y48" s="7" t="b">
        <f>OR(D48 &lt;= -LN(1.25), D48 &gt;= LN(1.25))</f>
        <v>1</v>
      </c>
      <c r="Z48" s="7" t="b">
        <f>AND(X48, Y48)</f>
        <v>0</v>
      </c>
    </row>
    <row r="49" spans="1:26" x14ac:dyDescent="0.3">
      <c r="A49" s="1" t="s">
        <v>3</v>
      </c>
      <c r="B49" s="2" t="s">
        <v>1</v>
      </c>
      <c r="C49" s="1" t="s">
        <v>232</v>
      </c>
      <c r="D49" s="3">
        <v>-1.9214</v>
      </c>
      <c r="E49" s="3">
        <v>2.2118000000000002</v>
      </c>
      <c r="F49" s="3">
        <v>-0.86870000000000003</v>
      </c>
      <c r="G49" s="3">
        <v>0.38</v>
      </c>
      <c r="H49" s="3"/>
      <c r="I49" s="3"/>
      <c r="J49" s="3"/>
      <c r="L49" s="7" t="s">
        <v>119</v>
      </c>
      <c r="M49" s="3">
        <f t="shared" ref="M49" si="19">EXP(D33+D36+D57)</f>
        <v>38.853571379933236</v>
      </c>
      <c r="N49" s="7">
        <f>M49/SUM(M48:M50)</f>
        <v>0.97490657851276252</v>
      </c>
      <c r="P49" s="7" t="s">
        <v>122</v>
      </c>
      <c r="Q49" s="7">
        <f t="shared" ref="Q49" si="20">EXP(D33+D39+D57)</f>
        <v>0.11522137512179335</v>
      </c>
      <c r="R49" s="7">
        <f>Q49/SUM(Q48:Q50)</f>
        <v>0.10331584538960846</v>
      </c>
      <c r="T49" s="7" t="s">
        <v>125</v>
      </c>
      <c r="U49" s="7">
        <f t="shared" si="18"/>
        <v>21.443037486962108</v>
      </c>
      <c r="V49" s="7">
        <f>U49/SUM(U48:U50)</f>
        <v>0.95480408581530474</v>
      </c>
      <c r="X49" s="7" t="b">
        <f>G49 &lt;= 0.05</f>
        <v>0</v>
      </c>
      <c r="Y49" s="7" t="b">
        <f>OR(D49 &lt;= -LN(1.25), D49 &gt;= LN(1.25))</f>
        <v>1</v>
      </c>
      <c r="Z49" s="7" t="b">
        <f>AND(X49, Y49)</f>
        <v>0</v>
      </c>
    </row>
    <row r="50" spans="1:26" x14ac:dyDescent="0.3">
      <c r="A50" s="1" t="s">
        <v>0</v>
      </c>
      <c r="B50" s="2" t="s">
        <v>1</v>
      </c>
      <c r="C50" s="1" t="s">
        <v>233</v>
      </c>
      <c r="D50" s="3">
        <v>0</v>
      </c>
      <c r="E50" s="3" t="s">
        <v>46</v>
      </c>
      <c r="F50" s="3" t="s">
        <v>46</v>
      </c>
      <c r="G50" s="3" t="s">
        <v>46</v>
      </c>
      <c r="H50" s="3"/>
      <c r="I50" s="3"/>
      <c r="J50" s="3"/>
      <c r="L50" s="7" t="s">
        <v>120</v>
      </c>
      <c r="M50" s="3">
        <f>EXP(D34+D37+D58)</f>
        <v>6.4072199068354282E-5</v>
      </c>
      <c r="N50" s="7">
        <f>M50/SUM(M48:M50)</f>
        <v>1.6076876887507688E-6</v>
      </c>
      <c r="P50" s="7" t="s">
        <v>123</v>
      </c>
      <c r="Q50" s="7">
        <f>EXP(D34+D40+D58)</f>
        <v>1.2930780545342605E-5</v>
      </c>
      <c r="R50" s="7">
        <f>Q50/SUM(Q48:Q50)</f>
        <v>1.1594676093540969E-5</v>
      </c>
      <c r="T50" s="7" t="s">
        <v>126</v>
      </c>
      <c r="U50" s="7">
        <f>EXP(D34+D43+D58)</f>
        <v>1.5012081030631641E-2</v>
      </c>
      <c r="V50" s="7">
        <f>U50/SUM(U48:U50)</f>
        <v>6.684499019018504E-4</v>
      </c>
    </row>
    <row r="51" spans="1:26" x14ac:dyDescent="0.3">
      <c r="A51" s="1" t="s">
        <v>2</v>
      </c>
      <c r="B51" s="2" t="s">
        <v>1</v>
      </c>
      <c r="C51" s="1" t="s">
        <v>233</v>
      </c>
      <c r="D51" s="3">
        <v>-0.73460000000000003</v>
      </c>
      <c r="E51" s="3">
        <v>1.7848999999999999</v>
      </c>
      <c r="F51" s="3">
        <v>-0.41160000000000002</v>
      </c>
      <c r="G51" s="3">
        <v>0.68</v>
      </c>
      <c r="H51" s="3"/>
      <c r="I51" s="3"/>
      <c r="J51" s="3"/>
      <c r="X51" s="7" t="b">
        <f>G51 &lt;= 0.05</f>
        <v>0</v>
      </c>
      <c r="Y51" s="7" t="b">
        <f>OR(D51 &lt;= -LN(1.25), D51 &gt;= LN(1.25))</f>
        <v>1</v>
      </c>
      <c r="Z51" s="7" t="b">
        <f>AND(X51, Y51)</f>
        <v>0</v>
      </c>
    </row>
    <row r="52" spans="1:26" x14ac:dyDescent="0.3">
      <c r="A52" s="1" t="s">
        <v>3</v>
      </c>
      <c r="B52" s="2" t="s">
        <v>1</v>
      </c>
      <c r="C52" s="1" t="s">
        <v>233</v>
      </c>
      <c r="D52" s="3">
        <v>-2.8784999999999998</v>
      </c>
      <c r="E52" s="3">
        <v>4.476</v>
      </c>
      <c r="F52" s="3">
        <v>-0.6431</v>
      </c>
      <c r="G52" s="3">
        <v>0.52</v>
      </c>
      <c r="H52" s="3"/>
      <c r="I52" s="3"/>
      <c r="J52" s="3"/>
      <c r="L52" s="7" t="s">
        <v>141</v>
      </c>
      <c r="M52" s="7">
        <f>EXP(D32+D35+D59)</f>
        <v>1</v>
      </c>
      <c r="N52" s="7">
        <f>M52/SUM(M52:M54)</f>
        <v>2.5556178139991841E-6</v>
      </c>
      <c r="P52" s="7" t="s">
        <v>153</v>
      </c>
      <c r="Q52" s="7">
        <f>EXP(D32+D38+D59)</f>
        <v>1</v>
      </c>
      <c r="R52" s="7">
        <f>Q52/SUM(Q52:Q54)</f>
        <v>1.2663168843185226E-5</v>
      </c>
      <c r="T52" s="7" t="s">
        <v>165</v>
      </c>
      <c r="U52" s="7">
        <f>EXP(D32+D41+D59)</f>
        <v>1</v>
      </c>
      <c r="V52" s="7">
        <f>U52/SUM(U52:U54)</f>
        <v>1.0907665435754187E-8</v>
      </c>
      <c r="X52" s="7" t="b">
        <f>G52 &lt;= 0.05</f>
        <v>0</v>
      </c>
      <c r="Y52" s="7" t="b">
        <f>OR(D52 &lt;= -LN(1.25), D52 &gt;= LN(1.25))</f>
        <v>1</v>
      </c>
      <c r="Z52" s="7" t="b">
        <f>AND(X52, Y52)</f>
        <v>0</v>
      </c>
    </row>
    <row r="53" spans="1:26" x14ac:dyDescent="0.3">
      <c r="A53" s="1" t="s">
        <v>0</v>
      </c>
      <c r="B53" s="2" t="s">
        <v>1</v>
      </c>
      <c r="C53" s="1" t="s">
        <v>234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L53" s="7" t="s">
        <v>142</v>
      </c>
      <c r="M53" s="7">
        <f t="shared" ref="M53:M54" si="21">EXP(D33+D36+D60)</f>
        <v>5.4788761619936812</v>
      </c>
      <c r="N53" s="7">
        <f>M53/SUM(M52:M54)</f>
        <v>1.4001913520286531E-5</v>
      </c>
      <c r="P53" s="7" t="s">
        <v>154</v>
      </c>
      <c r="Q53" s="7">
        <f t="shared" ref="Q53:Q54" si="22">EXP(D33+D39+D60)</f>
        <v>1.6247763669750202E-2</v>
      </c>
      <c r="R53" s="7">
        <f>Q53/SUM(Q52:Q54)</f>
        <v>2.057481746742176E-7</v>
      </c>
      <c r="T53" s="7" t="s">
        <v>166</v>
      </c>
      <c r="U53" s="7">
        <f t="shared" ref="U53:U54" si="23">EXP(D33+D42+D60)</f>
        <v>3.0237567038362556</v>
      </c>
      <c r="V53" s="7">
        <f>U53/SUM(U52:U54)</f>
        <v>3.2982126484564736E-8</v>
      </c>
    </row>
    <row r="54" spans="1:26" x14ac:dyDescent="0.3">
      <c r="A54" s="1" t="s">
        <v>2</v>
      </c>
      <c r="B54" s="2" t="s">
        <v>1</v>
      </c>
      <c r="C54" s="1" t="s">
        <v>234</v>
      </c>
      <c r="D54" s="3">
        <v>-0.87570000000000003</v>
      </c>
      <c r="E54" s="3">
        <v>1.7623</v>
      </c>
      <c r="F54" s="3">
        <v>-0.49690000000000001</v>
      </c>
      <c r="G54" s="3">
        <v>0.62</v>
      </c>
      <c r="H54" s="3"/>
      <c r="I54" s="3"/>
      <c r="J54" s="3"/>
      <c r="L54" s="7" t="s">
        <v>143</v>
      </c>
      <c r="M54" s="7">
        <f t="shared" si="21"/>
        <v>391288.33622576442</v>
      </c>
      <c r="N54" s="7">
        <f>M54/SUM(M52:M54)</f>
        <v>0.99998344246866577</v>
      </c>
      <c r="P54" s="7" t="s">
        <v>155</v>
      </c>
      <c r="Q54" s="7">
        <f t="shared" si="22"/>
        <v>78968.159033995049</v>
      </c>
      <c r="R54" s="7">
        <f>Q54/SUM(Q52:Q54)</f>
        <v>0.99998713108298209</v>
      </c>
      <c r="T54" s="7" t="s">
        <v>167</v>
      </c>
      <c r="U54" s="7">
        <f t="shared" si="23"/>
        <v>91678642.143928692</v>
      </c>
      <c r="V54" s="7">
        <f>U54/SUM(U52:U54)</f>
        <v>0.9999999561102082</v>
      </c>
      <c r="X54" s="7" t="b">
        <f>G54 &lt;= 0.05</f>
        <v>0</v>
      </c>
      <c r="Y54" s="7" t="b">
        <f>OR(D54 &lt;= -LN(1.25), D54 &gt;= LN(1.25))</f>
        <v>1</v>
      </c>
      <c r="Z54" s="7" t="b">
        <f>AND(X54, Y54)</f>
        <v>0</v>
      </c>
    </row>
    <row r="55" spans="1:26" x14ac:dyDescent="0.3">
      <c r="A55" s="1" t="s">
        <v>3</v>
      </c>
      <c r="B55" s="2" t="s">
        <v>1</v>
      </c>
      <c r="C55" s="1" t="s">
        <v>234</v>
      </c>
      <c r="D55" s="3">
        <v>2.1032999999999999</v>
      </c>
      <c r="E55" s="3">
        <v>2.0708000000000002</v>
      </c>
      <c r="F55" s="3">
        <v>1.0157</v>
      </c>
      <c r="G55" s="3">
        <v>0.31</v>
      </c>
      <c r="H55" s="3"/>
      <c r="I55" s="3"/>
      <c r="J55" s="3"/>
      <c r="X55" s="7" t="b">
        <f>G55 &lt;= 0.05</f>
        <v>0</v>
      </c>
      <c r="Y55" s="7" t="b">
        <f>OR(D55 &lt;= -LN(1.25), D55 &gt;= LN(1.25))</f>
        <v>1</v>
      </c>
      <c r="Z55" s="7" t="b">
        <f>AND(X55, Y55)</f>
        <v>0</v>
      </c>
    </row>
    <row r="56" spans="1:26" x14ac:dyDescent="0.3">
      <c r="A56" s="1" t="s">
        <v>0</v>
      </c>
      <c r="B56" s="2" t="s">
        <v>1</v>
      </c>
      <c r="C56" s="1" t="s">
        <v>235</v>
      </c>
      <c r="D56" s="3">
        <v>0</v>
      </c>
      <c r="E56" s="3" t="s">
        <v>46</v>
      </c>
      <c r="F56" s="3" t="s">
        <v>46</v>
      </c>
      <c r="G56" s="3" t="s">
        <v>46</v>
      </c>
      <c r="H56" s="3"/>
      <c r="I56" s="3"/>
      <c r="J56" s="3"/>
    </row>
    <row r="57" spans="1:26" x14ac:dyDescent="0.3">
      <c r="A57" s="1" t="s">
        <v>2</v>
      </c>
      <c r="B57" s="2" t="s">
        <v>1</v>
      </c>
      <c r="C57" s="1" t="s">
        <v>235</v>
      </c>
      <c r="D57" s="3">
        <v>-0.55410000000000004</v>
      </c>
      <c r="E57" s="3">
        <v>2.1366999999999998</v>
      </c>
      <c r="F57" s="3">
        <v>-0.25929999999999997</v>
      </c>
      <c r="G57" s="3">
        <v>0.8</v>
      </c>
      <c r="H57" s="3"/>
      <c r="I57" s="3"/>
      <c r="J57" s="3"/>
      <c r="X57" s="7" t="b">
        <f>G57 &lt;= 0.05</f>
        <v>0</v>
      </c>
      <c r="Y57" s="7" t="b">
        <f>OR(D57 &lt;= -LN(1.25), D57 &gt;= LN(1.25))</f>
        <v>1</v>
      </c>
      <c r="Z57" s="7" t="b">
        <f>AND(X57, Y57)</f>
        <v>0</v>
      </c>
    </row>
    <row r="58" spans="1:26" x14ac:dyDescent="0.3">
      <c r="A58" s="1" t="s">
        <v>3</v>
      </c>
      <c r="B58" s="2" t="s">
        <v>1</v>
      </c>
      <c r="C58" s="1" t="s">
        <v>235</v>
      </c>
      <c r="D58" s="3">
        <v>-4.1455000000000002</v>
      </c>
      <c r="E58" s="3">
        <v>4.6321000000000003</v>
      </c>
      <c r="F58" s="3">
        <v>-0.89490000000000003</v>
      </c>
      <c r="G58" s="3">
        <v>0.37</v>
      </c>
      <c r="H58" s="3"/>
      <c r="I58" s="3"/>
      <c r="J58" s="3"/>
      <c r="X58" s="7" t="b">
        <f>G58 &lt;= 0.05</f>
        <v>0</v>
      </c>
      <c r="Y58" s="7" t="b">
        <f>OR(D58 &lt;= -LN(1.25), D58 &gt;= LN(1.25))</f>
        <v>1</v>
      </c>
      <c r="Z58" s="7" t="b">
        <f>AND(X58, Y58)</f>
        <v>0</v>
      </c>
    </row>
    <row r="59" spans="1:26" x14ac:dyDescent="0.3">
      <c r="A59" s="1" t="s">
        <v>0</v>
      </c>
      <c r="B59" s="2" t="s">
        <v>1</v>
      </c>
      <c r="C59" s="1" t="s">
        <v>236</v>
      </c>
      <c r="D59" s="3">
        <v>0</v>
      </c>
      <c r="E59" s="3" t="s">
        <v>46</v>
      </c>
      <c r="F59" s="3" t="s">
        <v>46</v>
      </c>
      <c r="G59" s="3" t="s">
        <v>46</v>
      </c>
      <c r="H59" s="3"/>
      <c r="I59" s="3"/>
      <c r="J59" s="3"/>
    </row>
    <row r="60" spans="1:26" x14ac:dyDescent="0.3">
      <c r="A60" s="1" t="s">
        <v>2</v>
      </c>
      <c r="B60" s="2" t="s">
        <v>1</v>
      </c>
      <c r="C60" s="1" t="s">
        <v>236</v>
      </c>
      <c r="D60" s="3">
        <v>-2.5129999999999999</v>
      </c>
      <c r="E60" s="3">
        <v>8.2718000000000007</v>
      </c>
      <c r="F60" s="3">
        <v>-0.30380000000000001</v>
      </c>
      <c r="G60" s="3">
        <v>0.76</v>
      </c>
      <c r="H60" s="3"/>
      <c r="I60" s="3"/>
      <c r="J60" s="3"/>
      <c r="X60" s="7" t="b">
        <f>G60 &lt;= 0.05</f>
        <v>0</v>
      </c>
      <c r="Y60" s="7" t="b">
        <f>OR(D60 &lt;= -LN(1.25), D60 &gt;= LN(1.25))</f>
        <v>1</v>
      </c>
      <c r="Z60" s="7" t="b">
        <f>AND(X60, Y60)</f>
        <v>0</v>
      </c>
    </row>
    <row r="61" spans="1:26" x14ac:dyDescent="0.3">
      <c r="A61" s="1" t="s">
        <v>3</v>
      </c>
      <c r="B61" s="2" t="s">
        <v>1</v>
      </c>
      <c r="C61" s="1" t="s">
        <v>236</v>
      </c>
      <c r="D61" s="3">
        <v>18.3872</v>
      </c>
      <c r="E61" s="3">
        <v>7.5198</v>
      </c>
      <c r="F61" s="3">
        <v>2.4451999999999998</v>
      </c>
      <c r="G61" s="3">
        <v>1.4E-2</v>
      </c>
      <c r="H61" s="3"/>
      <c r="I61" s="3"/>
      <c r="J61" s="3"/>
      <c r="X61" s="7" t="b">
        <f>G61 &lt;= 0.05</f>
        <v>1</v>
      </c>
      <c r="Y61" s="7" t="b">
        <f>OR(D61 &lt;= -LN(1.25), D61 &gt;= LN(1.25))</f>
        <v>1</v>
      </c>
      <c r="Z61" s="7" t="b">
        <f>AND(X61, Y61)</f>
        <v>1</v>
      </c>
    </row>
    <row r="62" spans="1:2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26" x14ac:dyDescent="0.3">
      <c r="A63" s="1" t="s">
        <v>41</v>
      </c>
      <c r="B63" s="2" t="s">
        <v>1</v>
      </c>
      <c r="C63" s="1">
        <v>1</v>
      </c>
      <c r="D63" s="3">
        <v>0</v>
      </c>
      <c r="E63" s="3" t="s">
        <v>46</v>
      </c>
      <c r="F63" s="3" t="s">
        <v>46</v>
      </c>
      <c r="G63" s="3" t="s">
        <v>46</v>
      </c>
      <c r="H63" s="3">
        <v>590.27499999999998</v>
      </c>
      <c r="I63" s="3">
        <v>2</v>
      </c>
      <c r="J63" s="5">
        <v>6.7E-129</v>
      </c>
      <c r="L63" s="7" t="s">
        <v>47</v>
      </c>
      <c r="M63" s="3">
        <f>EXP(D63+D66+D75)</f>
        <v>1</v>
      </c>
      <c r="N63" s="7">
        <f>M63/SUM(M63:M65)</f>
        <v>0.17601477966595375</v>
      </c>
      <c r="P63" s="7" t="s">
        <v>89</v>
      </c>
      <c r="Q63" s="7">
        <f>EXP(D63+D69+D75)</f>
        <v>1</v>
      </c>
      <c r="R63" s="7">
        <f>Q63/SUM(Q63:Q65)</f>
        <v>0.69198591667277465</v>
      </c>
      <c r="T63" s="7" t="s">
        <v>90</v>
      </c>
      <c r="U63" s="7">
        <f>EXP(D63+D72+D75)</f>
        <v>1</v>
      </c>
      <c r="V63" s="7">
        <f>U63/SUM(U63:U65)</f>
        <v>5.2070333943488541E-2</v>
      </c>
    </row>
    <row r="64" spans="1:26" x14ac:dyDescent="0.3">
      <c r="A64" s="1" t="s">
        <v>42</v>
      </c>
      <c r="B64" s="2" t="s">
        <v>1</v>
      </c>
      <c r="C64" s="1">
        <v>1</v>
      </c>
      <c r="D64" s="3">
        <v>1.3672</v>
      </c>
      <c r="E64" s="3">
        <v>0.22059999999999999</v>
      </c>
      <c r="F64" s="3">
        <v>6.1978</v>
      </c>
      <c r="G64" s="5">
        <v>5.7E-10</v>
      </c>
      <c r="H64" s="3"/>
      <c r="I64" s="3"/>
      <c r="J64" s="3"/>
      <c r="L64" s="7" t="s">
        <v>78</v>
      </c>
      <c r="M64" s="3">
        <f t="shared" ref="M64:M65" si="24">EXP(D64+D67+D76)</f>
        <v>3.9243471257098181</v>
      </c>
      <c r="N64" s="7">
        <f>M64/SUM(M63:M65)</f>
        <v>0.69074309466453254</v>
      </c>
      <c r="P64" s="7" t="s">
        <v>91</v>
      </c>
      <c r="Q64" s="7">
        <f t="shared" ref="Q64:Q65" si="25">EXP(D64+D70+D76)</f>
        <v>0.36128072184569016</v>
      </c>
      <c r="R64" s="7">
        <f>Q64/SUM(Q63:Q65)</f>
        <v>0.2500011714825916</v>
      </c>
      <c r="T64" s="7" t="s">
        <v>92</v>
      </c>
      <c r="U64" s="7">
        <f t="shared" ref="U64:U65" si="26">EXP(D64+D73+D76)</f>
        <v>1.9740162756513021E-2</v>
      </c>
      <c r="V64" s="7">
        <f>U64/SUM(U63:U65)</f>
        <v>1.0278768668304484E-3</v>
      </c>
    </row>
    <row r="65" spans="1:26" x14ac:dyDescent="0.3">
      <c r="A65" s="1" t="s">
        <v>43</v>
      </c>
      <c r="B65" s="2" t="s">
        <v>1</v>
      </c>
      <c r="C65" s="1">
        <v>1</v>
      </c>
      <c r="D65" s="3">
        <v>-0.27839999999999998</v>
      </c>
      <c r="E65" s="3">
        <v>0.22189999999999999</v>
      </c>
      <c r="F65" s="3">
        <v>-1.2548999999999999</v>
      </c>
      <c r="G65" s="3">
        <v>0.21</v>
      </c>
      <c r="H65" s="3"/>
      <c r="I65" s="3"/>
      <c r="J65" s="3"/>
      <c r="L65" s="7" t="s">
        <v>79</v>
      </c>
      <c r="M65" s="3">
        <f t="shared" si="24"/>
        <v>0.75699396336139857</v>
      </c>
      <c r="N65" s="7">
        <f>M65/SUM(M63:M65)</f>
        <v>0.13324212566951366</v>
      </c>
      <c r="P65" s="7" t="s">
        <v>93</v>
      </c>
      <c r="Q65" s="7">
        <f t="shared" si="25"/>
        <v>8.3835393823581017E-2</v>
      </c>
      <c r="R65" s="7">
        <f>Q65/SUM(Q63:Q65)</f>
        <v>5.801291184463378E-2</v>
      </c>
      <c r="T65" s="7" t="s">
        <v>94</v>
      </c>
      <c r="U65" s="7">
        <f t="shared" si="26"/>
        <v>18.185053128665256</v>
      </c>
      <c r="V65" s="7">
        <f>U65/SUM(U63:U65)</f>
        <v>0.94690178918968104</v>
      </c>
    </row>
    <row r="66" spans="1:26" x14ac:dyDescent="0.3">
      <c r="A66" s="1" t="s">
        <v>41</v>
      </c>
      <c r="B66" s="2" t="s">
        <v>1</v>
      </c>
      <c r="C66" s="1" t="s">
        <v>4</v>
      </c>
      <c r="D66" s="3">
        <v>0</v>
      </c>
      <c r="E66" s="3" t="s">
        <v>46</v>
      </c>
      <c r="F66" s="3" t="s">
        <v>46</v>
      </c>
      <c r="G66" s="3" t="s">
        <v>46</v>
      </c>
      <c r="H66" s="3">
        <v>40.463200000000001</v>
      </c>
      <c r="I66" s="3">
        <v>4</v>
      </c>
      <c r="J66" s="5">
        <v>3.5000000000000002E-8</v>
      </c>
      <c r="M66" s="3"/>
    </row>
    <row r="67" spans="1:26" x14ac:dyDescent="0.3">
      <c r="A67" s="1" t="s">
        <v>42</v>
      </c>
      <c r="B67" s="2" t="s">
        <v>1</v>
      </c>
      <c r="C67" s="1" t="s">
        <v>4</v>
      </c>
      <c r="D67" s="3">
        <v>0</v>
      </c>
      <c r="E67" s="3" t="s">
        <v>46</v>
      </c>
      <c r="F67" s="3" t="s">
        <v>46</v>
      </c>
      <c r="G67" s="3" t="s">
        <v>46</v>
      </c>
      <c r="H67" s="3"/>
      <c r="I67" s="3"/>
      <c r="J67" s="3"/>
      <c r="L67" s="7" t="s">
        <v>80</v>
      </c>
      <c r="M67" s="3">
        <f>EXP(D63+D66+D78)</f>
        <v>1</v>
      </c>
      <c r="N67" s="7">
        <f>M67/SUM(M67:M69)</f>
        <v>0.20455828647953164</v>
      </c>
      <c r="P67" s="7" t="s">
        <v>95</v>
      </c>
      <c r="Q67" s="7">
        <f>EXP(D63+D69+D78)</f>
        <v>1</v>
      </c>
      <c r="R67" s="7">
        <f>Q67/SUM(Q67:Q69)</f>
        <v>0.72988009819623212</v>
      </c>
      <c r="T67" s="7" t="s">
        <v>96</v>
      </c>
      <c r="U67" s="7">
        <f>EXP(D63+D72+D78)</f>
        <v>1</v>
      </c>
      <c r="V67" s="7">
        <f>U67/SUM(U67:U69)</f>
        <v>6.0344272286320069E-2</v>
      </c>
    </row>
    <row r="68" spans="1:26" x14ac:dyDescent="0.3">
      <c r="A68" s="1" t="s">
        <v>43</v>
      </c>
      <c r="B68" s="2" t="s">
        <v>1</v>
      </c>
      <c r="C68" s="1" t="s">
        <v>4</v>
      </c>
      <c r="D68" s="3">
        <v>0</v>
      </c>
      <c r="E68" s="3" t="s">
        <v>46</v>
      </c>
      <c r="F68" s="3" t="s">
        <v>46</v>
      </c>
      <c r="G68" s="3" t="s">
        <v>46</v>
      </c>
      <c r="H68" s="3"/>
      <c r="I68" s="3"/>
      <c r="J68" s="3"/>
      <c r="L68" s="7" t="s">
        <v>81</v>
      </c>
      <c r="M68" s="3">
        <f t="shared" ref="M68:M69" si="27">EXP(D64+D67+D79)</f>
        <v>3.24105858432883</v>
      </c>
      <c r="N68" s="7">
        <f>M68/SUM(M67:M69)</f>
        <v>0.66298539039008209</v>
      </c>
      <c r="P68" s="7" t="s">
        <v>97</v>
      </c>
      <c r="Q68" s="7">
        <f t="shared" ref="Q68:Q69" si="28">EXP(D64+D70+D79)</f>
        <v>0.29837625148379232</v>
      </c>
      <c r="R68" s="7">
        <f>Q68/SUM(Q67:Q69)</f>
        <v>0.21777888773241399</v>
      </c>
      <c r="T68" s="7" t="s">
        <v>98</v>
      </c>
      <c r="U68" s="7">
        <f t="shared" ref="U68:U69" si="29">EXP(D64+D73+D79)</f>
        <v>1.6303100084825595E-2</v>
      </c>
      <c r="V68" s="7">
        <f>U68/SUM(U67:U69)</f>
        <v>9.8379871062984352E-4</v>
      </c>
    </row>
    <row r="69" spans="1:26" x14ac:dyDescent="0.3">
      <c r="A69" s="1" t="s">
        <v>41</v>
      </c>
      <c r="B69" s="2" t="s">
        <v>1</v>
      </c>
      <c r="C69" s="1" t="s">
        <v>5</v>
      </c>
      <c r="D69" s="3">
        <v>0</v>
      </c>
      <c r="E69" s="3" t="s">
        <v>46</v>
      </c>
      <c r="F69" s="3" t="s">
        <v>46</v>
      </c>
      <c r="G69" s="3" t="s">
        <v>46</v>
      </c>
      <c r="H69" s="3"/>
      <c r="I69" s="3"/>
      <c r="J69" s="3"/>
      <c r="L69" s="7" t="s">
        <v>82</v>
      </c>
      <c r="M69" s="3">
        <f t="shared" si="27"/>
        <v>0.647523624732944</v>
      </c>
      <c r="N69" s="7">
        <f>M69/SUM(M67:M69)</f>
        <v>0.1324563231303863</v>
      </c>
      <c r="P69" s="7" t="s">
        <v>99</v>
      </c>
      <c r="Q69" s="7">
        <f t="shared" si="28"/>
        <v>7.1711797870232824E-2</v>
      </c>
      <c r="R69" s="7">
        <f>Q69/SUM(Q67:Q69)</f>
        <v>5.2341014071353886E-2</v>
      </c>
      <c r="T69" s="7" t="s">
        <v>100</v>
      </c>
      <c r="U69" s="7">
        <f t="shared" si="29"/>
        <v>15.555277964895522</v>
      </c>
      <c r="V69" s="7">
        <f>U69/SUM(U67:U69)</f>
        <v>0.93867192900305019</v>
      </c>
    </row>
    <row r="70" spans="1:26" x14ac:dyDescent="0.3">
      <c r="A70" s="1" t="s">
        <v>42</v>
      </c>
      <c r="B70" s="2" t="s">
        <v>1</v>
      </c>
      <c r="C70" s="1" t="s">
        <v>5</v>
      </c>
      <c r="D70" s="3">
        <v>-2.3853</v>
      </c>
      <c r="E70" s="3">
        <v>0.40100000000000002</v>
      </c>
      <c r="F70" s="3">
        <v>-5.9486999999999997</v>
      </c>
      <c r="G70" s="5">
        <v>2.7000000000000002E-9</v>
      </c>
      <c r="H70" s="3"/>
      <c r="I70" s="3"/>
      <c r="J70" s="3"/>
      <c r="M70" s="3"/>
    </row>
    <row r="71" spans="1:26" x14ac:dyDescent="0.3">
      <c r="A71" s="1" t="s">
        <v>43</v>
      </c>
      <c r="B71" s="2" t="s">
        <v>1</v>
      </c>
      <c r="C71" s="1" t="s">
        <v>5</v>
      </c>
      <c r="D71" s="3">
        <v>-2.2004999999999999</v>
      </c>
      <c r="E71" s="3">
        <v>0.39350000000000002</v>
      </c>
      <c r="F71" s="3">
        <v>-5.5918999999999999</v>
      </c>
      <c r="G71" s="5">
        <v>2.1999999999999998E-8</v>
      </c>
      <c r="H71" s="3"/>
      <c r="I71" s="3"/>
      <c r="J71" s="3"/>
      <c r="L71" s="7" t="s">
        <v>83</v>
      </c>
      <c r="M71" s="3">
        <f>EXP(D63+D66+D81)</f>
        <v>1</v>
      </c>
      <c r="N71" s="7">
        <f>M71/SUM(M71:M73)</f>
        <v>0.2512930321099775</v>
      </c>
      <c r="P71" s="7" t="s">
        <v>101</v>
      </c>
      <c r="Q71" s="7">
        <f>EXP(D63+D69+D81)</f>
        <v>1</v>
      </c>
      <c r="R71" s="7">
        <f>Q71/SUM(Q71:Q73)</f>
        <v>0.78235980766048185</v>
      </c>
      <c r="T71" s="7" t="s">
        <v>102</v>
      </c>
      <c r="U71" s="7">
        <f>EXP(D63+D72+D81)</f>
        <v>1</v>
      </c>
      <c r="V71" s="7">
        <f>U71/SUM(U71:U73)</f>
        <v>0.16607835371183657</v>
      </c>
    </row>
    <row r="72" spans="1:26" x14ac:dyDescent="0.3">
      <c r="A72" s="1" t="s">
        <v>41</v>
      </c>
      <c r="B72" s="2" t="s">
        <v>1</v>
      </c>
      <c r="C72" s="1" t="s">
        <v>6</v>
      </c>
      <c r="D72" s="3">
        <v>0</v>
      </c>
      <c r="E72" s="3" t="s">
        <v>46</v>
      </c>
      <c r="F72" s="3" t="s">
        <v>46</v>
      </c>
      <c r="G72" s="3" t="s">
        <v>46</v>
      </c>
      <c r="H72" s="3"/>
      <c r="I72" s="3"/>
      <c r="J72" s="3"/>
      <c r="L72" s="7" t="s">
        <v>84</v>
      </c>
      <c r="M72" s="3">
        <f t="shared" ref="M72:M73" si="30">EXP(D64+D67+D82)</f>
        <v>2.7709770953388526</v>
      </c>
      <c r="N72" s="7">
        <f>M72/SUM(M71:M73)</f>
        <v>0.69632723619499848</v>
      </c>
      <c r="P72" s="7" t="s">
        <v>103</v>
      </c>
      <c r="Q72" s="7">
        <f t="shared" ref="Q72:Q73" si="31">EXP(D64+D70+D82)</f>
        <v>0.25509991169316343</v>
      </c>
      <c r="R72" s="7">
        <f>Q72/SUM(Q71:Q73)</f>
        <v>0.19957991784646922</v>
      </c>
      <c r="T72" s="7" t="s">
        <v>104</v>
      </c>
      <c r="U72" s="7">
        <f t="shared" ref="U72:U73" si="32">EXP(D64+D73+D82)</f>
        <v>1.3938506738662886E-2</v>
      </c>
      <c r="V72" s="7">
        <f>U72/SUM(U71:U73)</f>
        <v>2.3148842523584724E-3</v>
      </c>
    </row>
    <row r="73" spans="1:26" x14ac:dyDescent="0.3">
      <c r="A73" s="1" t="s">
        <v>42</v>
      </c>
      <c r="B73" s="2" t="s">
        <v>1</v>
      </c>
      <c r="C73" s="1" t="s">
        <v>6</v>
      </c>
      <c r="D73" s="3">
        <v>-5.2923</v>
      </c>
      <c r="E73" s="3">
        <v>2.8448000000000002</v>
      </c>
      <c r="F73" s="3">
        <v>-1.8604000000000001</v>
      </c>
      <c r="G73" s="3">
        <v>6.3E-2</v>
      </c>
      <c r="H73" s="3"/>
      <c r="I73" s="3"/>
      <c r="J73" s="3"/>
      <c r="L73" s="7" t="s">
        <v>85</v>
      </c>
      <c r="M73" s="3">
        <f t="shared" si="30"/>
        <v>0.20844084396299628</v>
      </c>
      <c r="N73" s="7">
        <f>M73/SUM(M71:M73)</f>
        <v>5.237973169502403E-2</v>
      </c>
      <c r="P73" s="7" t="s">
        <v>105</v>
      </c>
      <c r="Q73" s="7">
        <f t="shared" si="31"/>
        <v>2.3084358777395873E-2</v>
      </c>
      <c r="R73" s="7">
        <f>Q73/SUM(Q71:Q73)</f>
        <v>1.8060274493048988E-2</v>
      </c>
      <c r="T73" s="7" t="s">
        <v>106</v>
      </c>
      <c r="U73" s="7">
        <f t="shared" si="32"/>
        <v>5.0073157846851624</v>
      </c>
      <c r="V73" s="7">
        <f>U73/SUM(U71:U73)</f>
        <v>0.83160676203580497</v>
      </c>
    </row>
    <row r="74" spans="1:26" x14ac:dyDescent="0.3">
      <c r="A74" s="1" t="s">
        <v>43</v>
      </c>
      <c r="B74" s="2" t="s">
        <v>1</v>
      </c>
      <c r="C74" s="1" t="s">
        <v>6</v>
      </c>
      <c r="D74" s="3">
        <v>3.1789999999999998</v>
      </c>
      <c r="E74" s="3">
        <v>2.0223</v>
      </c>
      <c r="F74" s="3">
        <v>1.5720000000000001</v>
      </c>
      <c r="G74" s="3">
        <v>0.12</v>
      </c>
      <c r="H74" s="3"/>
      <c r="I74" s="3"/>
      <c r="J74" s="3"/>
      <c r="L74" s="3"/>
      <c r="M74" s="3"/>
    </row>
    <row r="75" spans="1:26" x14ac:dyDescent="0.3">
      <c r="A75" s="1" t="s">
        <v>41</v>
      </c>
      <c r="B75" s="2" t="s">
        <v>1</v>
      </c>
      <c r="C75" s="1" t="s">
        <v>231</v>
      </c>
      <c r="D75" s="3">
        <v>0</v>
      </c>
      <c r="E75" s="3" t="s">
        <v>46</v>
      </c>
      <c r="F75" s="3" t="s">
        <v>46</v>
      </c>
      <c r="G75" s="3" t="s">
        <v>46</v>
      </c>
      <c r="H75" s="3">
        <v>1710.636</v>
      </c>
      <c r="I75" s="3">
        <v>10</v>
      </c>
      <c r="J75" s="5" t="s">
        <v>237</v>
      </c>
      <c r="L75" s="7" t="s">
        <v>86</v>
      </c>
      <c r="M75" s="3">
        <f>EXP(D63+D66+D84)</f>
        <v>1</v>
      </c>
      <c r="N75" s="7">
        <f>M75/SUM(M75:M77)</f>
        <v>0.26661163664438386</v>
      </c>
      <c r="P75" s="7" t="s">
        <v>107</v>
      </c>
      <c r="Q75" s="7">
        <f>EXP(D63+D69+D84)</f>
        <v>1</v>
      </c>
      <c r="R75" s="7">
        <f>Q75/SUM(Q75:Q77)</f>
        <v>0.79160134418096895</v>
      </c>
      <c r="T75" s="7" t="s">
        <v>108</v>
      </c>
      <c r="U75" s="7">
        <f>EXP(D63+D72+D84)</f>
        <v>1</v>
      </c>
      <c r="V75" s="7">
        <f>U75/SUM(U75:U77)</f>
        <v>7.196669505884068E-2</v>
      </c>
    </row>
    <row r="76" spans="1:26" x14ac:dyDescent="0.3">
      <c r="A76" s="1" t="s">
        <v>42</v>
      </c>
      <c r="B76" s="2" t="s">
        <v>1</v>
      </c>
      <c r="C76" s="1" t="s">
        <v>231</v>
      </c>
      <c r="D76" s="3">
        <v>0</v>
      </c>
      <c r="E76" s="3" t="s">
        <v>46</v>
      </c>
      <c r="F76" s="3" t="s">
        <v>46</v>
      </c>
      <c r="G76" s="3" t="s">
        <v>46</v>
      </c>
      <c r="H76" s="3"/>
      <c r="I76" s="3"/>
      <c r="J76" s="3"/>
      <c r="L76" s="7" t="s">
        <v>87</v>
      </c>
      <c r="M76" s="3">
        <f t="shared" ref="M76:M77" si="33">EXP(D64+D67+D85)</f>
        <v>2.2144409968040741</v>
      </c>
      <c r="N76" s="7">
        <f>M76/SUM(M75:M77)</f>
        <v>0.59039573841035498</v>
      </c>
      <c r="P76" s="7" t="s">
        <v>109</v>
      </c>
      <c r="Q76" s="7">
        <f t="shared" ref="Q76" si="34">EXP(D64+D70+D85)</f>
        <v>0.2038644432264281</v>
      </c>
      <c r="R76" s="7">
        <f>Q76/SUM(Q75:Q77)</f>
        <v>0.16137936728874533</v>
      </c>
      <c r="T76" s="7" t="s">
        <v>110</v>
      </c>
      <c r="U76" s="7">
        <f t="shared" ref="U76:U77" si="35">EXP(D64+D73+D85)</f>
        <v>1.1139031357655618E-2</v>
      </c>
      <c r="V76" s="7">
        <f>U76/SUM(U75:U77)</f>
        <v>8.016392729672658E-4</v>
      </c>
    </row>
    <row r="77" spans="1:26" x14ac:dyDescent="0.3">
      <c r="A77" s="1" t="s">
        <v>43</v>
      </c>
      <c r="B77" s="2" t="s">
        <v>1</v>
      </c>
      <c r="C77" s="1" t="s">
        <v>231</v>
      </c>
      <c r="D77" s="3">
        <v>0</v>
      </c>
      <c r="E77" s="3" t="s">
        <v>46</v>
      </c>
      <c r="F77" s="3" t="s">
        <v>46</v>
      </c>
      <c r="G77" s="3" t="s">
        <v>46</v>
      </c>
      <c r="H77" s="3"/>
      <c r="I77" s="3"/>
      <c r="J77" s="3"/>
      <c r="L77" s="7" t="s">
        <v>88</v>
      </c>
      <c r="M77" s="3">
        <f t="shared" si="33"/>
        <v>0.53633302261292415</v>
      </c>
      <c r="N77" s="7">
        <f>M77/SUM(M75:M77)</f>
        <v>0.14299262494526105</v>
      </c>
      <c r="P77" s="7" t="s">
        <v>111</v>
      </c>
      <c r="Q77" s="7">
        <f>EXP(D65+D71+D86)</f>
        <v>5.9397686570295455E-2</v>
      </c>
      <c r="R77" s="7">
        <f>Q77/SUM(Q75:Q77)</f>
        <v>4.7019288530285773E-2</v>
      </c>
      <c r="T77" s="7" t="s">
        <v>112</v>
      </c>
      <c r="U77" s="7">
        <f t="shared" si="35"/>
        <v>12.88417739497525</v>
      </c>
      <c r="V77" s="7">
        <f>U77/SUM(U75:U77)</f>
        <v>0.92723166566819204</v>
      </c>
    </row>
    <row r="78" spans="1:26" x14ac:dyDescent="0.3">
      <c r="A78" s="1" t="s">
        <v>41</v>
      </c>
      <c r="B78" s="2" t="s">
        <v>1</v>
      </c>
      <c r="C78" s="1" t="s">
        <v>232</v>
      </c>
      <c r="D78" s="3">
        <v>0</v>
      </c>
      <c r="E78" s="3" t="s">
        <v>46</v>
      </c>
      <c r="F78" s="3" t="s">
        <v>46</v>
      </c>
      <c r="G78" s="3" t="s">
        <v>46</v>
      </c>
      <c r="H78" s="3"/>
      <c r="I78" s="3"/>
      <c r="J78" s="3"/>
      <c r="L78" s="3"/>
      <c r="M78" s="3"/>
    </row>
    <row r="79" spans="1:26" x14ac:dyDescent="0.3">
      <c r="A79" s="1" t="s">
        <v>42</v>
      </c>
      <c r="B79" s="2" t="s">
        <v>1</v>
      </c>
      <c r="C79" s="1" t="s">
        <v>232</v>
      </c>
      <c r="D79" s="3">
        <v>-0.1913</v>
      </c>
      <c r="E79" s="3">
        <v>0.224</v>
      </c>
      <c r="F79" s="3">
        <v>-0.85419999999999996</v>
      </c>
      <c r="G79" s="3">
        <v>0.39</v>
      </c>
      <c r="H79" s="3"/>
      <c r="I79" s="3"/>
      <c r="J79" s="3"/>
      <c r="L79" s="7" t="s">
        <v>183</v>
      </c>
      <c r="M79" s="3">
        <f>EXP(D63+D66+D87)</f>
        <v>1</v>
      </c>
      <c r="N79" s="7">
        <f>M79/SUM(M79:M81)</f>
        <v>0.10552658985596175</v>
      </c>
      <c r="P79" s="7" t="s">
        <v>184</v>
      </c>
      <c r="Q79" s="7">
        <f>EXP(D63+D69+D87)</f>
        <v>1</v>
      </c>
      <c r="R79" s="7">
        <f>Q79/SUM(Q79:Q81)</f>
        <v>0.56156266690407097</v>
      </c>
      <c r="T79" s="7" t="s">
        <v>185</v>
      </c>
      <c r="U79" s="7">
        <f t="shared" ref="U79:U80" si="36">EXP(D63+D72+D87)</f>
        <v>1</v>
      </c>
      <c r="V79" s="7">
        <f>U79/SUM(U79:U81)</f>
        <v>0.6387251666022703</v>
      </c>
      <c r="X79" s="7" t="b">
        <f>G79 &lt;= 0.05</f>
        <v>0</v>
      </c>
      <c r="Y79" s="7" t="b">
        <f>OR(D79 &lt;= -LN(1.25), D79 &gt;= LN(1.25))</f>
        <v>0</v>
      </c>
      <c r="Z79" s="7" t="b">
        <f>AND(X79, Y79)</f>
        <v>0</v>
      </c>
    </row>
    <row r="80" spans="1:26" x14ac:dyDescent="0.3">
      <c r="A80" s="1" t="s">
        <v>43</v>
      </c>
      <c r="B80" s="2" t="s">
        <v>1</v>
      </c>
      <c r="C80" s="1" t="s">
        <v>232</v>
      </c>
      <c r="D80" s="3">
        <v>-0.15620000000000001</v>
      </c>
      <c r="E80" s="3">
        <v>0.25109999999999999</v>
      </c>
      <c r="F80" s="3">
        <v>-0.62219999999999998</v>
      </c>
      <c r="G80" s="3">
        <v>0.53</v>
      </c>
      <c r="H80" s="3"/>
      <c r="I80" s="3"/>
      <c r="J80" s="3"/>
      <c r="L80" s="7" t="s">
        <v>186</v>
      </c>
      <c r="M80" s="3">
        <f t="shared" ref="M80" si="37">EXP(D64+D67+D88)</f>
        <v>8.4545097734385362</v>
      </c>
      <c r="N80" s="7">
        <f>M80/SUM(M79:M81)</f>
        <v>0.89217558529486851</v>
      </c>
      <c r="P80" s="7" t="s">
        <v>187</v>
      </c>
      <c r="Q80" s="7">
        <f t="shared" ref="Q80" si="38">EXP(D64+D70+D88)</f>
        <v>0.77833364275767036</v>
      </c>
      <c r="R80" s="7">
        <f>Q80/SUM(Q79:Q81)</f>
        <v>0.43708311616815781</v>
      </c>
      <c r="T80" s="7" t="s">
        <v>188</v>
      </c>
      <c r="U80" s="7">
        <f t="shared" si="36"/>
        <v>4.2527685143046515E-2</v>
      </c>
      <c r="V80" s="7">
        <f>U80/SUM(U79:U81)</f>
        <v>2.7163502778201277E-2</v>
      </c>
      <c r="X80" s="7" t="b">
        <f>G80 &lt;= 0.05</f>
        <v>0</v>
      </c>
      <c r="Y80" s="7" t="b">
        <f>OR(D80 &lt;= -LN(1.25), D80 &gt;= LN(1.25))</f>
        <v>0</v>
      </c>
      <c r="Z80" s="7" t="b">
        <f>AND(X80, Y80)</f>
        <v>0</v>
      </c>
    </row>
    <row r="81" spans="1:26" x14ac:dyDescent="0.3">
      <c r="A81" s="1" t="s">
        <v>41</v>
      </c>
      <c r="B81" s="2" t="s">
        <v>1</v>
      </c>
      <c r="C81" s="1" t="s">
        <v>233</v>
      </c>
      <c r="D81" s="3">
        <v>0</v>
      </c>
      <c r="E81" s="3" t="s">
        <v>46</v>
      </c>
      <c r="F81" s="3" t="s">
        <v>46</v>
      </c>
      <c r="G81" s="3" t="s">
        <v>46</v>
      </c>
      <c r="H81" s="3"/>
      <c r="I81" s="3"/>
      <c r="J81" s="3"/>
      <c r="L81" s="7" t="s">
        <v>127</v>
      </c>
      <c r="M81" s="3">
        <f>EXP(D65+D68+D89)</f>
        <v>2.1774842267775037E-2</v>
      </c>
      <c r="N81" s="7">
        <f>M81/SUM(M79:M81)</f>
        <v>2.2978248491697566E-3</v>
      </c>
      <c r="P81" s="7" t="s">
        <v>128</v>
      </c>
      <c r="Q81" s="7">
        <f>EXP(D65+D71+D89)</f>
        <v>2.4115152370029671E-3</v>
      </c>
      <c r="R81" s="7">
        <f>Q81/SUM(Q79:Q81)</f>
        <v>1.354216927771189E-3</v>
      </c>
      <c r="T81" s="7" t="s">
        <v>129</v>
      </c>
      <c r="U81" s="7">
        <f>EXP(D65+D74+D89)</f>
        <v>0.52309091310250078</v>
      </c>
      <c r="V81" s="7">
        <f>U81/SUM(U79:U81)</f>
        <v>0.33411133061952847</v>
      </c>
    </row>
    <row r="82" spans="1:26" x14ac:dyDescent="0.3">
      <c r="A82" s="1" t="s">
        <v>42</v>
      </c>
      <c r="B82" s="2" t="s">
        <v>1</v>
      </c>
      <c r="C82" s="1" t="s">
        <v>233</v>
      </c>
      <c r="D82" s="3">
        <v>-0.34799999999999998</v>
      </c>
      <c r="E82" s="3">
        <v>0.29620000000000002</v>
      </c>
      <c r="F82" s="3">
        <v>-1.175</v>
      </c>
      <c r="G82" s="3">
        <v>0.24</v>
      </c>
      <c r="H82" s="3"/>
      <c r="I82" s="3"/>
      <c r="J82" s="3"/>
      <c r="X82" s="7" t="b">
        <f>G82 &lt;= 0.05</f>
        <v>0</v>
      </c>
      <c r="Y82" s="7" t="b">
        <f>OR(D82 &lt;= -LN(1.25), D82 &gt;= LN(1.25))</f>
        <v>1</v>
      </c>
      <c r="Z82" s="7" t="b">
        <f>AND(X82, Y82)</f>
        <v>0</v>
      </c>
    </row>
    <row r="83" spans="1:26" x14ac:dyDescent="0.3">
      <c r="A83" s="1" t="s">
        <v>43</v>
      </c>
      <c r="B83" s="2" t="s">
        <v>1</v>
      </c>
      <c r="C83" s="1" t="s">
        <v>233</v>
      </c>
      <c r="D83" s="3">
        <v>-1.2897000000000001</v>
      </c>
      <c r="E83" s="3">
        <v>0.77739999999999998</v>
      </c>
      <c r="F83" s="3">
        <v>-1.659</v>
      </c>
      <c r="G83" s="3">
        <v>9.7000000000000003E-2</v>
      </c>
      <c r="H83" s="3"/>
      <c r="I83" s="3"/>
      <c r="J83" s="3"/>
      <c r="L83" s="7" t="s">
        <v>189</v>
      </c>
      <c r="M83" s="7">
        <f>EXP(D63+D66+D90)</f>
        <v>1</v>
      </c>
      <c r="N83" s="7">
        <f>M83/SUM(M83:M85)</f>
        <v>2.2906853734348816E-2</v>
      </c>
      <c r="P83" s="7" t="s">
        <v>190</v>
      </c>
      <c r="Q83" s="7">
        <f>EXP(D63+D69+D90)</f>
        <v>1</v>
      </c>
      <c r="R83" s="7">
        <f>Q83/SUM(Q83:Q85)</f>
        <v>0.17749156573435962</v>
      </c>
      <c r="T83" s="7" t="s">
        <v>191</v>
      </c>
      <c r="U83" s="7">
        <f>EXP(D63+D72+D90)</f>
        <v>1</v>
      </c>
      <c r="V83" s="7">
        <f>U83/SUM(U83:U85)</f>
        <v>1.0987018649848503E-3</v>
      </c>
      <c r="X83" s="7" t="b">
        <f>G83 &lt;= 0.05</f>
        <v>0</v>
      </c>
      <c r="Y83" s="7" t="b">
        <f>OR(D83 &lt;= -LN(1.25), D83 &gt;= LN(1.25))</f>
        <v>1</v>
      </c>
      <c r="Z83" s="7" t="b">
        <f>AND(X83, Y83)</f>
        <v>0</v>
      </c>
    </row>
    <row r="84" spans="1:26" x14ac:dyDescent="0.3">
      <c r="A84" s="1" t="s">
        <v>41</v>
      </c>
      <c r="B84" s="2" t="s">
        <v>1</v>
      </c>
      <c r="C84" s="1" t="s">
        <v>234</v>
      </c>
      <c r="D84" s="3">
        <v>0</v>
      </c>
      <c r="E84" s="3" t="s">
        <v>46</v>
      </c>
      <c r="F84" s="3" t="s">
        <v>46</v>
      </c>
      <c r="G84" s="3" t="s">
        <v>46</v>
      </c>
      <c r="H84" s="3"/>
      <c r="I84" s="3"/>
      <c r="J84" s="3"/>
      <c r="L84" s="7" t="s">
        <v>192</v>
      </c>
      <c r="M84" s="7">
        <f t="shared" ref="M84:M85" si="39">EXP(D64+D67+D91)</f>
        <v>4.8100140254144561</v>
      </c>
      <c r="N84" s="7">
        <f>M84/SUM(M83:M85)</f>
        <v>0.11018228774033532</v>
      </c>
      <c r="P84" s="7" t="s">
        <v>193</v>
      </c>
      <c r="Q84" s="7">
        <f t="shared" ref="Q84:Q85" si="40">EXP(D64+D70+D91)</f>
        <v>0.44281641850816378</v>
      </c>
      <c r="R84" s="7">
        <f>Q84/SUM(Q83:Q85)</f>
        <v>7.8596179453895451E-2</v>
      </c>
      <c r="T84" s="7" t="s">
        <v>194</v>
      </c>
      <c r="U84" s="7">
        <f t="shared" ref="U84:U85" si="41">EXP(D64+D73+D91)</f>
        <v>2.4195224500079746E-2</v>
      </c>
      <c r="V84" s="7">
        <f>U84/SUM(U83:U85)</f>
        <v>2.6583338281964763E-5</v>
      </c>
    </row>
    <row r="85" spans="1:26" x14ac:dyDescent="0.3">
      <c r="A85" s="1" t="s">
        <v>42</v>
      </c>
      <c r="B85" s="2" t="s">
        <v>1</v>
      </c>
      <c r="C85" s="1" t="s">
        <v>234</v>
      </c>
      <c r="D85" s="3">
        <v>-0.57220000000000004</v>
      </c>
      <c r="E85" s="3">
        <v>0.2281</v>
      </c>
      <c r="F85" s="3">
        <v>-2.5089999999999999</v>
      </c>
      <c r="G85" s="3">
        <v>1.2E-2</v>
      </c>
      <c r="H85" s="3"/>
      <c r="I85" s="3"/>
      <c r="J85" s="3"/>
      <c r="L85" s="7" t="s">
        <v>195</v>
      </c>
      <c r="M85" s="7">
        <f t="shared" si="39"/>
        <v>37.845042736069139</v>
      </c>
      <c r="N85" s="7">
        <f>M85/SUM(M83:M85)</f>
        <v>0.86691085852531591</v>
      </c>
      <c r="P85" s="7" t="s">
        <v>196</v>
      </c>
      <c r="Q85" s="7">
        <f t="shared" si="40"/>
        <v>4.1912541124636382</v>
      </c>
      <c r="R85" s="7">
        <f>Q85/SUM(Q83:Q85)</f>
        <v>0.74391225481174494</v>
      </c>
      <c r="T85" s="7" t="s">
        <v>197</v>
      </c>
      <c r="U85" s="7">
        <f t="shared" si="41"/>
        <v>909.14082029933229</v>
      </c>
      <c r="V85" s="7">
        <f>U85/SUM(U83:U85)</f>
        <v>0.99887471479673318</v>
      </c>
      <c r="X85" s="7" t="b">
        <f>G85 &lt;= 0.05</f>
        <v>1</v>
      </c>
      <c r="Y85" s="7" t="b">
        <f>OR(D85 &lt;= -LN(1.25), D85 &gt;= LN(1.25))</f>
        <v>1</v>
      </c>
      <c r="Z85" s="7" t="b">
        <f>AND(X85, Y85)</f>
        <v>1</v>
      </c>
    </row>
    <row r="86" spans="1:26" x14ac:dyDescent="0.3">
      <c r="A86" s="1" t="s">
        <v>43</v>
      </c>
      <c r="B86" s="2" t="s">
        <v>1</v>
      </c>
      <c r="C86" s="1" t="s">
        <v>234</v>
      </c>
      <c r="D86" s="3">
        <v>-0.34460000000000002</v>
      </c>
      <c r="E86" s="3">
        <v>0.26279999999999998</v>
      </c>
      <c r="F86" s="3">
        <v>-1.3116000000000001</v>
      </c>
      <c r="G86" s="3">
        <v>0.19</v>
      </c>
      <c r="H86" s="3"/>
      <c r="I86" s="3"/>
      <c r="J86" s="3"/>
      <c r="X86" s="7" t="b">
        <f>G86 &lt;= 0.05</f>
        <v>0</v>
      </c>
      <c r="Y86" s="7" t="b">
        <f>OR(D86 &lt;= -LN(1.25), D86 &gt;= LN(1.25))</f>
        <v>1</v>
      </c>
      <c r="Z86" s="7" t="b">
        <f>AND(X86, Y86)</f>
        <v>0</v>
      </c>
    </row>
    <row r="87" spans="1:26" x14ac:dyDescent="0.3">
      <c r="A87" s="1" t="s">
        <v>41</v>
      </c>
      <c r="B87" s="2" t="s">
        <v>1</v>
      </c>
      <c r="C87" s="1" t="s">
        <v>235</v>
      </c>
      <c r="D87" s="3">
        <v>0</v>
      </c>
      <c r="E87" s="3" t="s">
        <v>46</v>
      </c>
      <c r="F87" s="3" t="s">
        <v>46</v>
      </c>
      <c r="G87" s="3" t="s">
        <v>46</v>
      </c>
      <c r="H87" s="3"/>
      <c r="I87" s="3"/>
      <c r="J87" s="3"/>
    </row>
    <row r="88" spans="1:26" x14ac:dyDescent="0.3">
      <c r="A88" s="1" t="s">
        <v>42</v>
      </c>
      <c r="B88" s="2" t="s">
        <v>1</v>
      </c>
      <c r="C88" s="1" t="s">
        <v>235</v>
      </c>
      <c r="D88" s="3">
        <v>0.76749999999999996</v>
      </c>
      <c r="E88" s="3">
        <v>1.2702</v>
      </c>
      <c r="F88" s="3">
        <v>0.60419999999999996</v>
      </c>
      <c r="G88" s="3">
        <v>0.55000000000000004</v>
      </c>
      <c r="H88" s="3"/>
      <c r="I88" s="3"/>
      <c r="J88" s="3"/>
      <c r="X88" s="7" t="b">
        <f>G88 &lt;= 0.05</f>
        <v>0</v>
      </c>
      <c r="Y88" s="7" t="b">
        <f>OR(D88 &lt;= -LN(1.25), D88 &gt;= LN(1.25))</f>
        <v>1</v>
      </c>
      <c r="Z88" s="7" t="b">
        <f>AND(X88, Y88)</f>
        <v>0</v>
      </c>
    </row>
    <row r="89" spans="1:26" x14ac:dyDescent="0.3">
      <c r="A89" s="1" t="s">
        <v>43</v>
      </c>
      <c r="B89" s="2" t="s">
        <v>1</v>
      </c>
      <c r="C89" s="1" t="s">
        <v>235</v>
      </c>
      <c r="D89" s="3">
        <v>-3.5486</v>
      </c>
      <c r="E89" s="3">
        <v>2.0619000000000001</v>
      </c>
      <c r="F89" s="3">
        <v>-1.7210000000000001</v>
      </c>
      <c r="G89" s="3">
        <v>8.5000000000000006E-2</v>
      </c>
      <c r="H89" s="3"/>
      <c r="I89" s="3"/>
      <c r="J89" s="3"/>
      <c r="X89" s="7" t="b">
        <f>G89 &lt;= 0.05</f>
        <v>0</v>
      </c>
      <c r="Y89" s="7" t="b">
        <f>OR(D89 &lt;= -LN(1.25), D89 &gt;= LN(1.25))</f>
        <v>1</v>
      </c>
      <c r="Z89" s="7" t="b">
        <f>AND(X89, Y89)</f>
        <v>0</v>
      </c>
    </row>
    <row r="90" spans="1:26" x14ac:dyDescent="0.3">
      <c r="A90" s="1" t="s">
        <v>41</v>
      </c>
      <c r="B90" s="2" t="s">
        <v>1</v>
      </c>
      <c r="C90" s="1" t="s">
        <v>236</v>
      </c>
      <c r="D90" s="3">
        <v>0</v>
      </c>
      <c r="E90" s="3" t="s">
        <v>46</v>
      </c>
      <c r="F90" s="3" t="s">
        <v>46</v>
      </c>
      <c r="G90" s="3" t="s">
        <v>46</v>
      </c>
      <c r="H90" s="3"/>
      <c r="I90" s="3"/>
      <c r="J90" s="3"/>
    </row>
    <row r="91" spans="1:26" x14ac:dyDescent="0.3">
      <c r="A91" s="1" t="s">
        <v>42</v>
      </c>
      <c r="B91" s="2" t="s">
        <v>1</v>
      </c>
      <c r="C91" s="1" t="s">
        <v>236</v>
      </c>
      <c r="D91" s="3">
        <v>0.20349999999999999</v>
      </c>
      <c r="E91" s="3">
        <v>0.83299999999999996</v>
      </c>
      <c r="F91" s="3">
        <v>0.24429999999999999</v>
      </c>
      <c r="G91" s="3">
        <v>0.81</v>
      </c>
      <c r="H91" s="3"/>
      <c r="I91" s="3"/>
      <c r="J91" s="3"/>
      <c r="X91" s="7" t="b">
        <f>G91 &lt;= 0.05</f>
        <v>0</v>
      </c>
      <c r="Y91" s="7" t="b">
        <f>OR(D91 &lt;= -LN(1.25), D91 &gt;= LN(1.25))</f>
        <v>0</v>
      </c>
      <c r="Z91" s="7" t="b">
        <f>AND(X91, Y91)</f>
        <v>0</v>
      </c>
    </row>
    <row r="92" spans="1:26" x14ac:dyDescent="0.3">
      <c r="A92" s="1" t="s">
        <v>43</v>
      </c>
      <c r="B92" s="2" t="s">
        <v>1</v>
      </c>
      <c r="C92" s="1" t="s">
        <v>236</v>
      </c>
      <c r="D92" s="3">
        <v>3.9119000000000002</v>
      </c>
      <c r="E92" s="3">
        <v>0.79320000000000002</v>
      </c>
      <c r="F92" s="3">
        <v>4.9318</v>
      </c>
      <c r="G92" s="5">
        <v>8.0999999999999997E-7</v>
      </c>
      <c r="H92" s="3"/>
      <c r="I92" s="3"/>
      <c r="J92" s="3"/>
      <c r="X92" s="7" t="b">
        <f>G92 &lt;= 0.05</f>
        <v>1</v>
      </c>
      <c r="Y92" s="7" t="b">
        <f>OR(D92 &lt;= -LN(1.25), D92 &gt;= LN(1.25))</f>
        <v>1</v>
      </c>
      <c r="Z92" s="7" t="b">
        <f>AND(X92, Y92)</f>
        <v>1</v>
      </c>
    </row>
    <row r="94" spans="1:26" x14ac:dyDescent="0.3">
      <c r="A94" s="16" t="s">
        <v>395</v>
      </c>
    </row>
    <row r="95" spans="1:26" x14ac:dyDescent="0.3">
      <c r="A95" s="14"/>
      <c r="B95" s="4" t="s">
        <v>70</v>
      </c>
      <c r="C95" s="14"/>
      <c r="D95" s="14"/>
      <c r="E95" s="14"/>
      <c r="F95" s="14"/>
      <c r="G95" s="14"/>
      <c r="H95" s="14"/>
      <c r="I95" s="14"/>
    </row>
    <row r="96" spans="1:26" x14ac:dyDescent="0.3">
      <c r="A96" s="14"/>
      <c r="B96" s="4">
        <v>1</v>
      </c>
      <c r="C96" s="4" t="s">
        <v>44</v>
      </c>
      <c r="D96" s="4">
        <v>2</v>
      </c>
      <c r="E96" s="4" t="s">
        <v>44</v>
      </c>
      <c r="F96" s="4">
        <v>3</v>
      </c>
      <c r="G96" s="4" t="s">
        <v>44</v>
      </c>
      <c r="H96" s="4" t="s">
        <v>71</v>
      </c>
      <c r="I96" s="4" t="s">
        <v>44</v>
      </c>
    </row>
    <row r="97" spans="1:9" x14ac:dyDescent="0.3">
      <c r="A97" s="4" t="s">
        <v>72</v>
      </c>
      <c r="B97" s="3">
        <v>0.85799999999999998</v>
      </c>
      <c r="C97" s="3">
        <v>6.8400000000000002E-2</v>
      </c>
      <c r="D97" s="3">
        <v>0.1109</v>
      </c>
      <c r="E97" s="3">
        <v>0.06</v>
      </c>
      <c r="F97" s="3">
        <v>3.1099999999999999E-2</v>
      </c>
      <c r="G97" s="3">
        <v>2.1000000000000001E-2</v>
      </c>
      <c r="H97" s="3"/>
      <c r="I97" s="3"/>
    </row>
    <row r="98" spans="1:9" x14ac:dyDescent="0.3">
      <c r="A98" s="14" t="s">
        <v>73</v>
      </c>
      <c r="B98" s="54"/>
      <c r="C98" s="54"/>
      <c r="D98" s="54"/>
      <c r="E98" s="54"/>
      <c r="F98" s="54"/>
      <c r="G98" s="54"/>
      <c r="H98" s="54"/>
      <c r="I98" s="54"/>
    </row>
    <row r="99" spans="1:9" x14ac:dyDescent="0.3">
      <c r="A99" s="4">
        <v>1</v>
      </c>
      <c r="B99" s="3">
        <v>3.7699999999999997E-2</v>
      </c>
      <c r="C99" s="3">
        <v>1.24E-2</v>
      </c>
      <c r="D99" s="3">
        <v>0.72199999999999998</v>
      </c>
      <c r="E99" s="3">
        <v>0.36799999999999999</v>
      </c>
      <c r="F99" s="3">
        <v>3.9199999999999999E-2</v>
      </c>
      <c r="G99" s="3">
        <v>3.4000000000000002E-2</v>
      </c>
      <c r="H99" s="3">
        <v>0.11360000000000001</v>
      </c>
      <c r="I99" s="3">
        <v>2.3E-3</v>
      </c>
    </row>
    <row r="100" spans="1:9" x14ac:dyDescent="0.3">
      <c r="A100" s="4">
        <v>2</v>
      </c>
      <c r="B100" s="3">
        <v>0.54349999999999998</v>
      </c>
      <c r="C100" s="3">
        <v>4.3299999999999998E-2</v>
      </c>
      <c r="D100" s="3">
        <v>0.11210000000000001</v>
      </c>
      <c r="E100" s="3">
        <v>0.17480000000000001</v>
      </c>
      <c r="F100" s="3">
        <v>0.36130000000000001</v>
      </c>
      <c r="G100" s="3">
        <v>0.24360000000000001</v>
      </c>
      <c r="H100" s="3">
        <v>0.49</v>
      </c>
      <c r="I100" s="3">
        <v>2.3E-3</v>
      </c>
    </row>
    <row r="101" spans="1:9" x14ac:dyDescent="0.3">
      <c r="A101" s="4">
        <v>3</v>
      </c>
      <c r="B101" s="3">
        <v>0.41889999999999999</v>
      </c>
      <c r="C101" s="3">
        <v>4.4400000000000002E-2</v>
      </c>
      <c r="D101" s="3">
        <v>0.16589999999999999</v>
      </c>
      <c r="E101" s="3">
        <v>0.40960000000000002</v>
      </c>
      <c r="F101" s="3">
        <v>0.59950000000000003</v>
      </c>
      <c r="G101" s="3">
        <v>0.26919999999999999</v>
      </c>
      <c r="H101" s="3">
        <v>0.39639999999999997</v>
      </c>
      <c r="I101" s="3">
        <v>2.0000000000000001E-4</v>
      </c>
    </row>
    <row r="102" spans="1:9" x14ac:dyDescent="0.3">
      <c r="A102" s="14" t="s">
        <v>77</v>
      </c>
      <c r="B102" s="54"/>
      <c r="C102" s="54"/>
      <c r="D102" s="54"/>
      <c r="E102" s="54"/>
      <c r="F102" s="54"/>
      <c r="G102" s="54"/>
      <c r="H102" s="54"/>
      <c r="I102" s="54"/>
    </row>
    <row r="103" spans="1:9" x14ac:dyDescent="0.3">
      <c r="A103" s="4">
        <v>1</v>
      </c>
      <c r="B103" s="3">
        <v>0.1217</v>
      </c>
      <c r="C103" s="3">
        <v>1.44E-2</v>
      </c>
      <c r="D103" s="3">
        <v>0.6149</v>
      </c>
      <c r="E103" s="3">
        <v>0.24979999999999999</v>
      </c>
      <c r="F103" s="3">
        <v>0.14249999999999999</v>
      </c>
      <c r="G103" s="3">
        <v>0.1003</v>
      </c>
      <c r="H103" s="3">
        <v>0.17699999999999999</v>
      </c>
      <c r="I103" s="3">
        <v>2.8E-3</v>
      </c>
    </row>
    <row r="104" spans="1:9" x14ac:dyDescent="0.3">
      <c r="A104" s="4">
        <v>2</v>
      </c>
      <c r="B104" s="3">
        <v>0.439</v>
      </c>
      <c r="C104" s="3">
        <v>2.7799999999999998E-2</v>
      </c>
      <c r="D104" s="3">
        <v>0.2152</v>
      </c>
      <c r="E104" s="3">
        <v>8.0299999999999996E-2</v>
      </c>
      <c r="F104" s="3">
        <v>5.5999999999999999E-3</v>
      </c>
      <c r="G104" s="3">
        <v>1.49E-2</v>
      </c>
      <c r="H104" s="3">
        <v>0.4007</v>
      </c>
      <c r="I104" s="3">
        <v>3.3E-3</v>
      </c>
    </row>
    <row r="105" spans="1:9" x14ac:dyDescent="0.3">
      <c r="A105" s="4">
        <v>3</v>
      </c>
      <c r="B105" s="3">
        <v>0.43930000000000002</v>
      </c>
      <c r="C105" s="3">
        <v>3.04E-2</v>
      </c>
      <c r="D105" s="3">
        <v>0.1699</v>
      </c>
      <c r="E105" s="3">
        <v>0.3009</v>
      </c>
      <c r="F105" s="3">
        <v>0.85189999999999999</v>
      </c>
      <c r="G105" s="3">
        <v>0.10580000000000001</v>
      </c>
      <c r="H105" s="3">
        <v>0.42230000000000001</v>
      </c>
      <c r="I105" s="3">
        <v>2.5999999999999999E-3</v>
      </c>
    </row>
    <row r="107" spans="1:9" x14ac:dyDescent="0.3">
      <c r="A107" s="16" t="s">
        <v>396</v>
      </c>
    </row>
    <row r="108" spans="1:9" x14ac:dyDescent="0.3">
      <c r="A108" s="3"/>
      <c r="B108" s="14" t="s">
        <v>70</v>
      </c>
      <c r="C108" s="3"/>
      <c r="D108" s="3"/>
    </row>
    <row r="109" spans="1:9" x14ac:dyDescent="0.3">
      <c r="A109" s="3"/>
      <c r="B109" s="4">
        <v>1</v>
      </c>
      <c r="C109" s="4">
        <v>2</v>
      </c>
      <c r="D109" s="4">
        <v>3</v>
      </c>
    </row>
    <row r="110" spans="1:9" x14ac:dyDescent="0.3">
      <c r="A110" s="4" t="s">
        <v>71</v>
      </c>
      <c r="B110" s="3">
        <v>0.85799999999999998</v>
      </c>
      <c r="C110" s="3">
        <v>0.1108</v>
      </c>
      <c r="D110" s="3">
        <v>3.1099999999999999E-2</v>
      </c>
    </row>
    <row r="111" spans="1:9" x14ac:dyDescent="0.3">
      <c r="A111" s="14" t="s">
        <v>390</v>
      </c>
      <c r="B111" s="3"/>
      <c r="C111" s="3"/>
      <c r="D111" s="3"/>
    </row>
    <row r="112" spans="1:9" x14ac:dyDescent="0.3">
      <c r="A112" s="14" t="s">
        <v>73</v>
      </c>
      <c r="B112" s="3"/>
      <c r="C112" s="3"/>
      <c r="D112" s="3"/>
    </row>
    <row r="113" spans="1:4" x14ac:dyDescent="0.3">
      <c r="A113" s="4">
        <v>1</v>
      </c>
      <c r="B113" s="3">
        <v>0.28470000000000001</v>
      </c>
      <c r="C113" s="3">
        <v>0.7046</v>
      </c>
      <c r="D113" s="3">
        <v>1.0699999999999999E-2</v>
      </c>
    </row>
    <row r="114" spans="1:4" x14ac:dyDescent="0.3">
      <c r="A114" s="4">
        <v>2</v>
      </c>
      <c r="B114" s="3">
        <v>0.95169999999999999</v>
      </c>
      <c r="C114" s="3">
        <v>2.53E-2</v>
      </c>
      <c r="D114" s="3">
        <v>2.29E-2</v>
      </c>
    </row>
    <row r="115" spans="1:4" x14ac:dyDescent="0.3">
      <c r="A115" s="4">
        <v>3</v>
      </c>
      <c r="B115" s="3">
        <v>0.90659999999999996</v>
      </c>
      <c r="C115" s="3">
        <v>4.6399999999999997E-2</v>
      </c>
      <c r="D115" s="3">
        <v>4.7100000000000003E-2</v>
      </c>
    </row>
    <row r="116" spans="1:4" x14ac:dyDescent="0.3">
      <c r="A116" s="14" t="s">
        <v>77</v>
      </c>
      <c r="B116" s="3"/>
      <c r="C116" s="3"/>
      <c r="D116" s="3"/>
    </row>
    <row r="117" spans="1:4" x14ac:dyDescent="0.3">
      <c r="A117" s="4">
        <v>1</v>
      </c>
      <c r="B117" s="3">
        <v>0.58989999999999998</v>
      </c>
      <c r="C117" s="3">
        <v>0.3851</v>
      </c>
      <c r="D117" s="3">
        <v>2.5100000000000001E-2</v>
      </c>
    </row>
    <row r="118" spans="1:4" x14ac:dyDescent="0.3">
      <c r="A118" s="4">
        <v>2</v>
      </c>
      <c r="B118" s="3">
        <v>0.94010000000000005</v>
      </c>
      <c r="C118" s="3">
        <v>5.9499999999999997E-2</v>
      </c>
      <c r="D118" s="3">
        <v>4.0000000000000002E-4</v>
      </c>
    </row>
    <row r="119" spans="1:4" x14ac:dyDescent="0.3">
      <c r="A119" s="4">
        <v>3</v>
      </c>
      <c r="B119" s="3">
        <v>0.89259999999999995</v>
      </c>
      <c r="C119" s="3">
        <v>4.4600000000000001E-2</v>
      </c>
      <c r="D119" s="3">
        <v>6.2799999999999995E-2</v>
      </c>
    </row>
    <row r="120" spans="1:4" x14ac:dyDescent="0.3">
      <c r="A120" s="14" t="s">
        <v>391</v>
      </c>
      <c r="B120" s="3"/>
      <c r="C120" s="3"/>
      <c r="D120" s="3"/>
    </row>
    <row r="121" spans="1:4" x14ac:dyDescent="0.3">
      <c r="A121" s="14" t="s">
        <v>392</v>
      </c>
      <c r="B121" s="3"/>
      <c r="C121" s="3"/>
      <c r="D121" s="3"/>
    </row>
    <row r="122" spans="1:4" x14ac:dyDescent="0.3">
      <c r="A122" s="4">
        <v>1</v>
      </c>
      <c r="B122" s="3">
        <v>0.82989999999999997</v>
      </c>
      <c r="C122" s="3">
        <v>0.11899999999999999</v>
      </c>
      <c r="D122" s="3">
        <v>5.11E-2</v>
      </c>
    </row>
    <row r="123" spans="1:4" x14ac:dyDescent="0.3">
      <c r="A123" s="4">
        <v>2</v>
      </c>
      <c r="B123" s="3">
        <v>0.88770000000000004</v>
      </c>
      <c r="C123" s="3">
        <v>0.1023</v>
      </c>
      <c r="D123" s="3">
        <v>0.01</v>
      </c>
    </row>
    <row r="124" spans="1:4" x14ac:dyDescent="0.3">
      <c r="A124" s="14" t="s">
        <v>401</v>
      </c>
      <c r="B124" s="3"/>
      <c r="C124" s="3"/>
      <c r="D124" s="3"/>
    </row>
    <row r="125" spans="1:4" x14ac:dyDescent="0.3">
      <c r="A125" s="4">
        <v>1</v>
      </c>
      <c r="B125" s="3">
        <v>0.81340000000000001</v>
      </c>
      <c r="C125" s="3">
        <v>0.18049999999999999</v>
      </c>
      <c r="D125" s="3">
        <v>6.1000000000000004E-3</v>
      </c>
    </row>
    <row r="126" spans="1:4" x14ac:dyDescent="0.3">
      <c r="A126" s="4">
        <v>2</v>
      </c>
      <c r="B126" s="3">
        <v>0.84560000000000002</v>
      </c>
      <c r="C126" s="3">
        <v>0.1363</v>
      </c>
      <c r="D126" s="3">
        <v>1.8100000000000002E-2</v>
      </c>
    </row>
    <row r="127" spans="1:4" x14ac:dyDescent="0.3">
      <c r="A127" s="4">
        <v>3</v>
      </c>
      <c r="B127" s="3">
        <v>0.86019999999999996</v>
      </c>
      <c r="C127" s="3">
        <v>5.3900000000000003E-2</v>
      </c>
      <c r="D127" s="3">
        <v>8.5900000000000004E-2</v>
      </c>
    </row>
    <row r="128" spans="1:4" x14ac:dyDescent="0.3">
      <c r="A128" s="4">
        <v>4</v>
      </c>
      <c r="B128" s="3">
        <v>0.95569999999999999</v>
      </c>
      <c r="C128" s="3">
        <v>3.2899999999999999E-2</v>
      </c>
      <c r="D128" s="3">
        <v>1.14E-2</v>
      </c>
    </row>
    <row r="129" spans="1:4" x14ac:dyDescent="0.3">
      <c r="A129" s="4">
        <v>5</v>
      </c>
      <c r="B129" s="3">
        <v>0.2495</v>
      </c>
      <c r="C129" s="3">
        <v>3.0200000000000001E-2</v>
      </c>
      <c r="D129" s="3">
        <v>0.72019999999999995</v>
      </c>
    </row>
    <row r="130" spans="1:4" x14ac:dyDescent="0.3">
      <c r="A130" s="4">
        <v>6</v>
      </c>
      <c r="B130" s="3">
        <v>0.90749999999999997</v>
      </c>
      <c r="C130" s="3">
        <v>4.6300000000000001E-2</v>
      </c>
      <c r="D130" s="3">
        <v>4.6199999999999998E-2</v>
      </c>
    </row>
    <row r="132" spans="1:4" x14ac:dyDescent="0.3">
      <c r="A132" s="16" t="s">
        <v>441</v>
      </c>
    </row>
    <row r="133" spans="1:4" x14ac:dyDescent="0.3">
      <c r="A133" s="7" t="b">
        <f>IF(COUNTIF(Z32:Z92, TRUE) &gt; 0, TRUE, FALSE)</f>
        <v>1</v>
      </c>
    </row>
  </sheetData>
  <mergeCells count="4">
    <mergeCell ref="B102:I102"/>
    <mergeCell ref="A3:C3"/>
    <mergeCell ref="A2:J2"/>
    <mergeCell ref="B98:I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"/>
  <sheetViews>
    <sheetView topLeftCell="A90" zoomScale="50" zoomScaleNormal="50" workbookViewId="0">
      <selection activeCell="K131" sqref="K131"/>
    </sheetView>
  </sheetViews>
  <sheetFormatPr defaultRowHeight="14.4" x14ac:dyDescent="0.3"/>
  <cols>
    <col min="1" max="22" width="8.88671875" style="7" customWidth="1"/>
    <col min="23" max="23" width="8.88671875" style="7"/>
    <col min="24" max="30" width="8.88671875" style="7" customWidth="1"/>
    <col min="31" max="31" width="8.88671875" style="50" customWidth="1"/>
    <col min="32" max="34" width="8.88671875" style="7" customWidth="1"/>
    <col min="35" max="35" width="8.88671875" style="7"/>
    <col min="36" max="38" width="8.88671875" style="7" customWidth="1"/>
    <col min="39" max="16384" width="8.88671875" style="7"/>
  </cols>
  <sheetData>
    <row r="1" spans="1:38" x14ac:dyDescent="0.3">
      <c r="A1" s="16" t="s">
        <v>437</v>
      </c>
    </row>
    <row r="2" spans="1:38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38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38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1.4501999999999999</v>
      </c>
      <c r="I4" s="3">
        <v>2</v>
      </c>
      <c r="J4" s="3">
        <v>0.48</v>
      </c>
      <c r="L4" s="7" t="s">
        <v>271</v>
      </c>
      <c r="M4" s="7">
        <f>EXP(D4+D7+D13)</f>
        <v>1</v>
      </c>
      <c r="N4" s="7">
        <f>M4/SUM(M4:M6)</f>
        <v>0.1279533333371225</v>
      </c>
      <c r="P4" s="7" t="s">
        <v>273</v>
      </c>
      <c r="Q4" s="7">
        <f>EXP(D4+D7+D16)</f>
        <v>1</v>
      </c>
      <c r="R4" s="7">
        <f>Q4/SUM(Q4:Q6)</f>
        <v>2.8747142840736491E-2</v>
      </c>
      <c r="T4" s="7" t="s">
        <v>301</v>
      </c>
      <c r="U4" s="7">
        <f>EXP(D4+D7+D19)</f>
        <v>1</v>
      </c>
      <c r="V4" s="7">
        <f>U4/SUM(U4:U6)</f>
        <v>8.4908035844913743E-2</v>
      </c>
      <c r="X4" s="7" t="s">
        <v>332</v>
      </c>
      <c r="Y4" s="7">
        <f>EXP(D4+D7+D22)</f>
        <v>1</v>
      </c>
      <c r="Z4" s="7">
        <f>Y4/SUM(Y4:Y6)</f>
        <v>2.3981400570970476E-2</v>
      </c>
      <c r="AB4" s="7" t="s">
        <v>312</v>
      </c>
      <c r="AC4" s="7">
        <f>EXP(D4+D7+D25)</f>
        <v>1</v>
      </c>
      <c r="AD4" s="7">
        <f>AC4/SUM(AC4:AC6)</f>
        <v>1.8617303880872352E-2</v>
      </c>
      <c r="AF4" s="7" t="s">
        <v>326</v>
      </c>
      <c r="AG4" s="7">
        <f>EXP(D4+D7+D28)</f>
        <v>1</v>
      </c>
      <c r="AH4" s="7">
        <f>AG4/SUM(AG4:AG6)</f>
        <v>7.4960882037581542E-2</v>
      </c>
      <c r="AJ4" s="7" t="s">
        <v>363</v>
      </c>
      <c r="AK4" s="7">
        <f>EXP(D4+D7+D31)</f>
        <v>1</v>
      </c>
      <c r="AL4" s="7">
        <f>AK4/SUM(AK4:AK6)</f>
        <v>0.9904841526846877</v>
      </c>
    </row>
    <row r="5" spans="1:38" x14ac:dyDescent="0.3">
      <c r="A5" s="1" t="s">
        <v>5</v>
      </c>
      <c r="B5" s="2" t="s">
        <v>1</v>
      </c>
      <c r="C5" s="1">
        <v>1</v>
      </c>
      <c r="D5" s="3">
        <v>1.0069999999999999</v>
      </c>
      <c r="E5" s="3">
        <v>1.1208</v>
      </c>
      <c r="F5" s="3">
        <v>0.89839999999999998</v>
      </c>
      <c r="G5" s="3">
        <v>0.37</v>
      </c>
      <c r="H5" s="3"/>
      <c r="I5" s="3"/>
      <c r="J5" s="3"/>
      <c r="L5" s="7" t="s">
        <v>275</v>
      </c>
      <c r="M5" s="7">
        <f>EXP(D5+D8+D14)</f>
        <v>2.7373765548304894</v>
      </c>
      <c r="N5" s="7">
        <f>M5/SUM(M4:M6)</f>
        <v>0.35025645478944961</v>
      </c>
      <c r="P5" s="7" t="s">
        <v>280</v>
      </c>
      <c r="Q5" s="7">
        <f>EXP(D5+D8+D17)</f>
        <v>16.86600402840326</v>
      </c>
      <c r="R5" s="7">
        <f>Q5/SUM(Q4:Q6)</f>
        <v>0.48484942695694561</v>
      </c>
      <c r="T5" s="7" t="s">
        <v>302</v>
      </c>
      <c r="U5" s="7">
        <f>EXP(D5+D8+D20)</f>
        <v>6.2407477067337869</v>
      </c>
      <c r="V5" s="7">
        <f>U5/SUM(U4:U6)</f>
        <v>0.52988962998241562</v>
      </c>
      <c r="X5" s="7" t="s">
        <v>331</v>
      </c>
      <c r="Y5" s="7">
        <f t="shared" ref="Y5:Y6" si="0">EXP(D5+D8+D23)</f>
        <v>27.640995088330708</v>
      </c>
      <c r="Z5" s="7">
        <f>Y5/SUM(Y4:Y6)</f>
        <v>0.66286977539348613</v>
      </c>
      <c r="AB5" s="7" t="s">
        <v>313</v>
      </c>
      <c r="AC5" s="7">
        <f t="shared" ref="AC5:AC6" si="1">EXP(D5+D8+D26)</f>
        <v>32.336609194595709</v>
      </c>
      <c r="AD5" s="7">
        <f>AC5/SUM(AC4:AC6)</f>
        <v>0.60202047985279927</v>
      </c>
      <c r="AF5" s="7" t="s">
        <v>325</v>
      </c>
      <c r="AG5" s="7">
        <f t="shared" ref="AG5:AG6" si="2">EXP(D5+D8+D29)</f>
        <v>3.945595920299497</v>
      </c>
      <c r="AH5" s="7">
        <f>AG5/SUM(AG4:AG6)</f>
        <v>0.29576535034953361</v>
      </c>
      <c r="AJ5" s="7" t="s">
        <v>364</v>
      </c>
      <c r="AK5" s="7">
        <f t="shared" ref="AK5:AK6" si="3">EXP(D5+D8+D32)</f>
        <v>5.4649516751512734E-3</v>
      </c>
      <c r="AL5" s="7">
        <f>AK5/SUM(AK4:AK6)</f>
        <v>5.4129480294249736E-3</v>
      </c>
    </row>
    <row r="6" spans="1:38" x14ac:dyDescent="0.3">
      <c r="A6" s="1" t="s">
        <v>6</v>
      </c>
      <c r="B6" s="2" t="s">
        <v>1</v>
      </c>
      <c r="C6" s="1">
        <v>1</v>
      </c>
      <c r="D6" s="3">
        <v>1.4056</v>
      </c>
      <c r="E6" s="3">
        <v>1.1879999999999999</v>
      </c>
      <c r="F6" s="3">
        <v>1.1831</v>
      </c>
      <c r="G6" s="3">
        <v>0.24</v>
      </c>
      <c r="H6" s="3"/>
      <c r="I6" s="3"/>
      <c r="J6" s="3"/>
      <c r="L6" s="7" t="s">
        <v>276</v>
      </c>
      <c r="M6" s="7">
        <f>EXP(D6+D9+D15)</f>
        <v>4.077972791053841</v>
      </c>
      <c r="N6" s="7">
        <f>M6/SUM(M4:M6)</f>
        <v>0.52179021187342789</v>
      </c>
      <c r="P6" s="7" t="s">
        <v>279</v>
      </c>
      <c r="Q6" s="7">
        <f>EXP(D6+D9+D18)</f>
        <v>16.920061687419384</v>
      </c>
      <c r="R6" s="7">
        <f>Q6/SUM(Q4:Q6)</f>
        <v>0.48640343020231791</v>
      </c>
      <c r="T6" s="7" t="s">
        <v>303</v>
      </c>
      <c r="U6" s="7">
        <f>EXP(D6+D9+D21)</f>
        <v>4.5367005647881244</v>
      </c>
      <c r="V6" s="7">
        <f>U6/SUM(U4:U6)</f>
        <v>0.38520233417267052</v>
      </c>
      <c r="X6" s="7" t="s">
        <v>330</v>
      </c>
      <c r="Y6" s="7">
        <f t="shared" si="0"/>
        <v>13.057987297648097</v>
      </c>
      <c r="Z6" s="7">
        <f>Y6/SUM(Y4:Y6)</f>
        <v>0.31314882403554328</v>
      </c>
      <c r="AB6" s="7" t="s">
        <v>314</v>
      </c>
      <c r="AC6" s="7">
        <f t="shared" si="1"/>
        <v>20.376861155287358</v>
      </c>
      <c r="AD6" s="7">
        <f>AC6/SUM(AC4:AC6)</f>
        <v>0.37936221626632838</v>
      </c>
      <c r="AF6" s="7" t="s">
        <v>324</v>
      </c>
      <c r="AG6" s="7">
        <f t="shared" si="2"/>
        <v>8.3946953465328651</v>
      </c>
      <c r="AH6" s="7">
        <f>AG6/SUM(AG4:AG6)</f>
        <v>0.62927376761288478</v>
      </c>
      <c r="AJ6" s="7" t="s">
        <v>365</v>
      </c>
      <c r="AK6" s="7">
        <f t="shared" si="3"/>
        <v>4.1423169414336108E-3</v>
      </c>
      <c r="AL6" s="7">
        <f>AK6/SUM(AK4:AK6)</f>
        <v>4.1028992858872975E-3</v>
      </c>
    </row>
    <row r="7" spans="1:38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5.6696999999999997</v>
      </c>
      <c r="I7" s="3">
        <v>2</v>
      </c>
      <c r="J7" s="3">
        <v>5.8999999999999997E-2</v>
      </c>
    </row>
    <row r="8" spans="1:38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7.3672526822860615E-2</v>
      </c>
      <c r="P8" s="7" t="s">
        <v>274</v>
      </c>
      <c r="Q8" s="7">
        <f>EXP(D4+D10+D16)</f>
        <v>1</v>
      </c>
      <c r="R8" s="7">
        <f>Q8/SUM(Q8:Q10)</f>
        <v>1.5560279555796915E-2</v>
      </c>
      <c r="T8" s="7" t="s">
        <v>304</v>
      </c>
      <c r="U8" s="7">
        <f>EXP(D4+D10+D19)</f>
        <v>1</v>
      </c>
      <c r="V8" s="7">
        <f>U8/SUM(U8:U10)</f>
        <v>4.6673607277430584E-2</v>
      </c>
      <c r="X8" s="7" t="s">
        <v>329</v>
      </c>
      <c r="Y8" s="7">
        <f>EXP(D4+D10+D22)</f>
        <v>1</v>
      </c>
      <c r="Z8" s="7">
        <f>Y8/SUM(Y8:Y10)</f>
        <v>1.2612282361288087E-2</v>
      </c>
      <c r="AB8" s="7" t="s">
        <v>315</v>
      </c>
      <c r="AC8" s="7">
        <f>EXP(D4+D10+D25)</f>
        <v>1</v>
      </c>
      <c r="AD8" s="7">
        <f>AC8/SUM(AC8:AC10)</f>
        <v>9.8603421671282186E-3</v>
      </c>
      <c r="AF8" s="7" t="s">
        <v>323</v>
      </c>
      <c r="AG8" s="7">
        <f>EXP(D4+D10+D28)</f>
        <v>1</v>
      </c>
      <c r="AH8" s="7">
        <f>AG8/SUM(AG8:AG10)</f>
        <v>4.2589689136262252E-2</v>
      </c>
      <c r="AJ8" s="7" t="s">
        <v>366</v>
      </c>
      <c r="AK8" s="7">
        <f>EXP(D4+D10+D31)</f>
        <v>1</v>
      </c>
      <c r="AL8" s="7">
        <f>AK8/SUM(AK8:AK10)</f>
        <v>0.9821447846477076</v>
      </c>
    </row>
    <row r="9" spans="1:38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5.514604849486326</v>
      </c>
      <c r="N9" s="7">
        <f>M9/SUM(M8:M10)</f>
        <v>0.40627487369125853</v>
      </c>
      <c r="P9" s="7" t="s">
        <v>282</v>
      </c>
      <c r="Q9" s="7">
        <f>EXP(D5+D11+D17)</f>
        <v>33.9775495783948</v>
      </c>
      <c r="R9" s="7">
        <f>Q9/SUM(Q8:Q10)</f>
        <v>0.52870017006077275</v>
      </c>
      <c r="T9" s="7" t="s">
        <v>305</v>
      </c>
      <c r="U9" s="7">
        <f>EXP(D5+D11+D20)</f>
        <v>12.572350525631633</v>
      </c>
      <c r="V9" s="7">
        <f>U9/SUM(U8:U10)</f>
        <v>0.58679695098752882</v>
      </c>
      <c r="X9" s="7" t="s">
        <v>328</v>
      </c>
      <c r="Y9" s="7">
        <f t="shared" ref="Y9:Y10" si="4">EXP(D5+D11+D23)</f>
        <v>55.684398001346715</v>
      </c>
      <c r="Z9" s="7">
        <f>Y9/SUM(Y8:Y10)</f>
        <v>0.70230735071133077</v>
      </c>
      <c r="AB9" s="7" t="s">
        <v>316</v>
      </c>
      <c r="AC9" s="7">
        <f t="shared" ref="AC9:AC10" si="5">EXP(D5+D11+D26)</f>
        <v>65.143986699887634</v>
      </c>
      <c r="AD9" s="7">
        <f>AC9/SUM(AC8:AC10)</f>
        <v>0.64234199899174182</v>
      </c>
      <c r="AF9" s="7" t="s">
        <v>322</v>
      </c>
      <c r="AG9" s="7">
        <f t="shared" ref="AG9:AG10" si="6">EXP(D5+D11+D29)</f>
        <v>7.9486332845955321</v>
      </c>
      <c r="AH9" s="7">
        <f>AG9/SUM(AG8:AG10)</f>
        <v>0.33852982064907083</v>
      </c>
      <c r="AJ9" s="7" t="s">
        <v>367</v>
      </c>
      <c r="AK9" s="7">
        <f t="shared" ref="AK9:AK10" si="7">EXP(D5+D11+D32)</f>
        <v>1.1009464137046305E-2</v>
      </c>
      <c r="AL9" s="7">
        <f>AK9/SUM(AK8:AK10)</f>
        <v>1.0812887783966003E-2</v>
      </c>
    </row>
    <row r="10" spans="1:38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7.0589760106410298</v>
      </c>
      <c r="N10" s="7">
        <f>M10/SUM(M8:M10)</f>
        <v>0.5200525994858809</v>
      </c>
      <c r="P10" s="7" t="s">
        <v>281</v>
      </c>
      <c r="Q10" s="7">
        <f>EXP(D6+D12+D18)</f>
        <v>29.288647980212314</v>
      </c>
      <c r="R10" s="7">
        <f>Q10/SUM(Q8:Q10)</f>
        <v>0.45573955038343028</v>
      </c>
      <c r="T10" s="7" t="s">
        <v>306</v>
      </c>
      <c r="U10" s="7">
        <f>EXP(D6+D12+D21)</f>
        <v>7.8530343617190059</v>
      </c>
      <c r="V10" s="7">
        <f>U10/SUM(U8:U10)</f>
        <v>0.36652944173504065</v>
      </c>
      <c r="X10" s="7" t="s">
        <v>327</v>
      </c>
      <c r="Y10" s="7">
        <f t="shared" si="4"/>
        <v>22.603392372692326</v>
      </c>
      <c r="Z10" s="7">
        <f>Y10/SUM(Y8:Y10)</f>
        <v>0.28508036692738109</v>
      </c>
      <c r="AB10" s="7" t="s">
        <v>317</v>
      </c>
      <c r="AC10" s="7">
        <f t="shared" si="5"/>
        <v>35.272372190145248</v>
      </c>
      <c r="AD10" s="7">
        <f>AC10/SUM(AC8:AC10)</f>
        <v>0.3477976588411299</v>
      </c>
      <c r="AF10" s="7" t="s">
        <v>321</v>
      </c>
      <c r="AG10" s="7">
        <f t="shared" si="6"/>
        <v>14.531228162633662</v>
      </c>
      <c r="AH10" s="7">
        <f>AG10/SUM(AG8:AG10)</f>
        <v>0.61888049021466696</v>
      </c>
      <c r="AJ10" s="7" t="s">
        <v>368</v>
      </c>
      <c r="AK10" s="7">
        <f t="shared" si="7"/>
        <v>7.1703558155657475E-3</v>
      </c>
      <c r="AL10" s="7">
        <f>AK10/SUM(AK8:AK10)</f>
        <v>7.0423275683262586E-3</v>
      </c>
    </row>
    <row r="11" spans="1:38" x14ac:dyDescent="0.3">
      <c r="A11" s="1" t="s">
        <v>5</v>
      </c>
      <c r="B11" s="2" t="s">
        <v>1</v>
      </c>
      <c r="C11" s="1" t="s">
        <v>22</v>
      </c>
      <c r="D11" s="3">
        <v>0.70040000000000002</v>
      </c>
      <c r="E11" s="3">
        <v>0.54290000000000005</v>
      </c>
      <c r="F11" s="3">
        <v>1.2902</v>
      </c>
      <c r="G11" s="3">
        <v>0.2</v>
      </c>
      <c r="H11" s="3"/>
      <c r="I11" s="3"/>
      <c r="J11" s="3"/>
    </row>
    <row r="12" spans="1:38" x14ac:dyDescent="0.3">
      <c r="A12" s="1" t="s">
        <v>6</v>
      </c>
      <c r="B12" s="2" t="s">
        <v>1</v>
      </c>
      <c r="C12" s="1" t="s">
        <v>22</v>
      </c>
      <c r="D12" s="3">
        <v>0.54869999999999997</v>
      </c>
      <c r="E12" s="3">
        <v>0.56110000000000004</v>
      </c>
      <c r="F12" s="3">
        <v>0.97789999999999999</v>
      </c>
      <c r="G12" s="3">
        <v>0.33</v>
      </c>
      <c r="H12" s="3"/>
      <c r="I12" s="3"/>
      <c r="J12" s="3"/>
      <c r="L12" s="15" t="s">
        <v>283</v>
      </c>
      <c r="O12" s="15" t="s">
        <v>283</v>
      </c>
    </row>
    <row r="13" spans="1:38" x14ac:dyDescent="0.3">
      <c r="A13" s="1" t="s">
        <v>4</v>
      </c>
      <c r="B13" s="2" t="s">
        <v>1</v>
      </c>
      <c r="C13" s="1" t="s">
        <v>238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40.4405</v>
      </c>
      <c r="I13" s="3">
        <v>12</v>
      </c>
      <c r="J13" s="5">
        <v>6.0999999999999999E-5</v>
      </c>
      <c r="L13" s="7" t="s">
        <v>284</v>
      </c>
      <c r="M13" s="7">
        <v>0.51334729999999995</v>
      </c>
      <c r="O13" s="7" t="s">
        <v>380</v>
      </c>
      <c r="P13" s="7">
        <v>4.9883129999999998E-2</v>
      </c>
    </row>
    <row r="14" spans="1:38" x14ac:dyDescent="0.3">
      <c r="A14" s="1" t="s">
        <v>5</v>
      </c>
      <c r="B14" s="2" t="s">
        <v>1</v>
      </c>
      <c r="C14" s="1" t="s">
        <v>238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O14" s="7" t="s">
        <v>383</v>
      </c>
      <c r="P14" s="7">
        <v>4.2625169999999997E-2</v>
      </c>
    </row>
    <row r="15" spans="1:38" x14ac:dyDescent="0.3">
      <c r="A15" s="1" t="s">
        <v>6</v>
      </c>
      <c r="B15" s="2" t="s">
        <v>1</v>
      </c>
      <c r="C15" s="1" t="s">
        <v>238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O15" s="7" t="s">
        <v>408</v>
      </c>
      <c r="P15" s="7">
        <v>5.7079589999999999E-2</v>
      </c>
    </row>
    <row r="16" spans="1:38" x14ac:dyDescent="0.3">
      <c r="A16" s="1" t="s">
        <v>4</v>
      </c>
      <c r="B16" s="2" t="s">
        <v>1</v>
      </c>
      <c r="C16" s="1" t="s">
        <v>239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O16" s="7" t="s">
        <v>407</v>
      </c>
      <c r="P16" s="7">
        <v>6.4460569999999995E-2</v>
      </c>
    </row>
    <row r="17" spans="1:16" x14ac:dyDescent="0.3">
      <c r="A17" s="1" t="s">
        <v>5</v>
      </c>
      <c r="B17" s="2" t="s">
        <v>1</v>
      </c>
      <c r="C17" s="1" t="s">
        <v>239</v>
      </c>
      <c r="D17" s="3">
        <v>1.8183</v>
      </c>
      <c r="E17" s="3">
        <v>1.7385999999999999</v>
      </c>
      <c r="F17" s="3">
        <v>1.0458000000000001</v>
      </c>
      <c r="G17" s="3">
        <v>0.3</v>
      </c>
      <c r="H17" s="3"/>
      <c r="I17" s="3"/>
      <c r="J17" s="3"/>
      <c r="O17" s="7" t="s">
        <v>411</v>
      </c>
      <c r="P17" s="7">
        <v>3.30914E-2</v>
      </c>
    </row>
    <row r="18" spans="1:16" x14ac:dyDescent="0.3">
      <c r="A18" s="1" t="s">
        <v>6</v>
      </c>
      <c r="B18" s="2" t="s">
        <v>1</v>
      </c>
      <c r="C18" s="1" t="s">
        <v>239</v>
      </c>
      <c r="D18" s="3">
        <v>1.4229000000000001</v>
      </c>
      <c r="E18" s="3">
        <v>1.6254999999999999</v>
      </c>
      <c r="F18" s="3">
        <v>0.87529999999999997</v>
      </c>
      <c r="G18" s="3">
        <v>0.38</v>
      </c>
      <c r="H18" s="3"/>
      <c r="I18" s="3"/>
      <c r="J18" s="3"/>
      <c r="O18" s="7" t="s">
        <v>410</v>
      </c>
      <c r="P18" s="7">
        <v>5.511133E-2</v>
      </c>
    </row>
    <row r="19" spans="1:16" x14ac:dyDescent="0.3">
      <c r="A19" s="1" t="s">
        <v>4</v>
      </c>
      <c r="B19" s="2" t="s">
        <v>1</v>
      </c>
      <c r="C19" s="1" t="s">
        <v>240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O19" s="7" t="s">
        <v>409</v>
      </c>
      <c r="P19" s="7">
        <v>0.21109607999999999</v>
      </c>
    </row>
    <row r="20" spans="1:16" x14ac:dyDescent="0.3">
      <c r="A20" s="1" t="s">
        <v>5</v>
      </c>
      <c r="B20" s="2" t="s">
        <v>1</v>
      </c>
      <c r="C20" s="1" t="s">
        <v>240</v>
      </c>
      <c r="D20" s="3">
        <v>0.82410000000000005</v>
      </c>
      <c r="E20" s="3">
        <v>0.98619999999999997</v>
      </c>
      <c r="F20" s="3">
        <v>0.83560000000000001</v>
      </c>
      <c r="G20" s="3">
        <v>0.4</v>
      </c>
      <c r="H20" s="3"/>
      <c r="I20" s="3"/>
      <c r="J20" s="3"/>
      <c r="L20" s="15" t="s">
        <v>283</v>
      </c>
      <c r="O20" s="7" t="s">
        <v>381</v>
      </c>
      <c r="P20" s="7">
        <v>5.1666869999999997E-2</v>
      </c>
    </row>
    <row r="21" spans="1:16" x14ac:dyDescent="0.3">
      <c r="A21" s="1" t="s">
        <v>6</v>
      </c>
      <c r="B21" s="2" t="s">
        <v>1</v>
      </c>
      <c r="C21" s="1" t="s">
        <v>240</v>
      </c>
      <c r="D21" s="3">
        <v>0.1066</v>
      </c>
      <c r="E21" s="3">
        <v>1.0072000000000001</v>
      </c>
      <c r="F21" s="3">
        <v>0.10589999999999999</v>
      </c>
      <c r="G21" s="3">
        <v>0.92</v>
      </c>
      <c r="H21" s="3"/>
      <c r="I21" s="3"/>
      <c r="J21" s="3"/>
      <c r="L21" s="7" t="s">
        <v>285</v>
      </c>
      <c r="M21" s="7">
        <v>0.10155001</v>
      </c>
      <c r="O21" s="7" t="s">
        <v>382</v>
      </c>
      <c r="P21" s="7">
        <v>4.5700579999999998E-2</v>
      </c>
    </row>
    <row r="22" spans="1:16" x14ac:dyDescent="0.3">
      <c r="A22" s="1" t="s">
        <v>4</v>
      </c>
      <c r="B22" s="2" t="s">
        <v>1</v>
      </c>
      <c r="C22" s="1" t="s">
        <v>241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  <c r="L22" s="7" t="s">
        <v>286</v>
      </c>
      <c r="M22" s="7">
        <v>8.8325749999999995E-2</v>
      </c>
      <c r="O22" s="7" t="s">
        <v>415</v>
      </c>
      <c r="P22" s="7">
        <v>5.9355390000000001E-2</v>
      </c>
    </row>
    <row r="23" spans="1:16" x14ac:dyDescent="0.3">
      <c r="A23" s="1" t="s">
        <v>5</v>
      </c>
      <c r="B23" s="2" t="s">
        <v>1</v>
      </c>
      <c r="C23" s="1" t="s">
        <v>241</v>
      </c>
      <c r="D23" s="3">
        <v>2.3123</v>
      </c>
      <c r="E23" s="3">
        <v>1.4125000000000001</v>
      </c>
      <c r="F23" s="3">
        <v>1.637</v>
      </c>
      <c r="G23" s="3">
        <v>0.1</v>
      </c>
      <c r="H23" s="3"/>
      <c r="I23" s="3"/>
      <c r="J23" s="3"/>
      <c r="L23" s="7" t="s">
        <v>372</v>
      </c>
      <c r="M23" s="7">
        <v>0.11643499</v>
      </c>
      <c r="O23" s="7" t="s">
        <v>416</v>
      </c>
      <c r="P23" s="7">
        <v>6.9811780000000004E-2</v>
      </c>
    </row>
    <row r="24" spans="1:16" x14ac:dyDescent="0.3">
      <c r="A24" s="1" t="s">
        <v>6</v>
      </c>
      <c r="B24" s="2" t="s">
        <v>1</v>
      </c>
      <c r="C24" s="1" t="s">
        <v>241</v>
      </c>
      <c r="D24" s="3">
        <v>1.1637999999999999</v>
      </c>
      <c r="E24" s="3">
        <v>1.4583999999999999</v>
      </c>
      <c r="F24" s="3">
        <v>0.79800000000000004</v>
      </c>
      <c r="G24" s="3">
        <v>0.42</v>
      </c>
      <c r="H24" s="3"/>
      <c r="I24" s="3"/>
      <c r="J24" s="3"/>
      <c r="L24" s="7" t="s">
        <v>373</v>
      </c>
      <c r="M24" s="7">
        <v>0.13427236000000001</v>
      </c>
      <c r="O24" s="7" t="s">
        <v>417</v>
      </c>
      <c r="P24" s="7">
        <v>3.106163E-2</v>
      </c>
    </row>
    <row r="25" spans="1:16" x14ac:dyDescent="0.3">
      <c r="A25" s="1" t="s">
        <v>4</v>
      </c>
      <c r="B25" s="2" t="s">
        <v>1</v>
      </c>
      <c r="C25" s="1" t="s">
        <v>242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L25" s="7" t="s">
        <v>374</v>
      </c>
      <c r="M25" s="7">
        <v>6.415303E-2</v>
      </c>
      <c r="O25" s="7" t="s">
        <v>418</v>
      </c>
      <c r="P25" s="7">
        <v>4.4224380000000001E-2</v>
      </c>
    </row>
    <row r="26" spans="1:16" x14ac:dyDescent="0.3">
      <c r="A26" s="1" t="s">
        <v>5</v>
      </c>
      <c r="B26" s="2" t="s">
        <v>1</v>
      </c>
      <c r="C26" s="1" t="s">
        <v>242</v>
      </c>
      <c r="D26" s="3">
        <v>2.4691999999999998</v>
      </c>
      <c r="E26" s="3">
        <v>1.7443</v>
      </c>
      <c r="F26" s="3">
        <v>1.4156</v>
      </c>
      <c r="G26" s="3">
        <v>0.16</v>
      </c>
      <c r="H26" s="3"/>
      <c r="I26" s="3"/>
      <c r="J26" s="3"/>
      <c r="L26" s="7" t="s">
        <v>375</v>
      </c>
      <c r="M26" s="7">
        <v>9.9335709999999994E-2</v>
      </c>
      <c r="O26" s="7" t="s">
        <v>419</v>
      </c>
      <c r="P26" s="7">
        <v>0.18483208000000001</v>
      </c>
    </row>
    <row r="27" spans="1:16" x14ac:dyDescent="0.3">
      <c r="A27" s="1" t="s">
        <v>6</v>
      </c>
      <c r="B27" s="2" t="s">
        <v>1</v>
      </c>
      <c r="C27" s="1" t="s">
        <v>242</v>
      </c>
      <c r="D27" s="3">
        <v>1.6088</v>
      </c>
      <c r="E27" s="3">
        <v>1.5627</v>
      </c>
      <c r="F27" s="3">
        <v>1.0295000000000001</v>
      </c>
      <c r="G27" s="3">
        <v>0.3</v>
      </c>
      <c r="H27" s="3"/>
      <c r="I27" s="3"/>
      <c r="J27" s="3"/>
      <c r="L27" s="7" t="s">
        <v>376</v>
      </c>
      <c r="M27" s="7">
        <v>0.39592815999999997</v>
      </c>
    </row>
    <row r="28" spans="1:16" x14ac:dyDescent="0.3">
      <c r="A28" s="1" t="s">
        <v>4</v>
      </c>
      <c r="B28" s="2" t="s">
        <v>1</v>
      </c>
      <c r="C28" s="1" t="s">
        <v>243</v>
      </c>
      <c r="D28" s="3">
        <v>0</v>
      </c>
      <c r="E28" s="3" t="s">
        <v>46</v>
      </c>
      <c r="F28" s="3" t="s">
        <v>46</v>
      </c>
      <c r="G28" s="3" t="s">
        <v>46</v>
      </c>
      <c r="H28" s="3"/>
      <c r="I28" s="3"/>
      <c r="J28" s="3"/>
    </row>
    <row r="29" spans="1:16" x14ac:dyDescent="0.3">
      <c r="A29" s="1" t="s">
        <v>5</v>
      </c>
      <c r="B29" s="2" t="s">
        <v>1</v>
      </c>
      <c r="C29" s="1" t="s">
        <v>243</v>
      </c>
      <c r="D29" s="3">
        <v>0.36559999999999998</v>
      </c>
      <c r="E29" s="3">
        <v>1.1536</v>
      </c>
      <c r="F29" s="3">
        <v>0.31690000000000002</v>
      </c>
      <c r="G29" s="3">
        <v>0.75</v>
      </c>
      <c r="H29" s="3"/>
      <c r="I29" s="3"/>
      <c r="J29" s="3"/>
    </row>
    <row r="30" spans="1:16" x14ac:dyDescent="0.3">
      <c r="A30" s="1" t="s">
        <v>6</v>
      </c>
      <c r="B30" s="2" t="s">
        <v>1</v>
      </c>
      <c r="C30" s="1" t="s">
        <v>243</v>
      </c>
      <c r="D30" s="3">
        <v>0.72199999999999998</v>
      </c>
      <c r="E30" s="3">
        <v>1.2093</v>
      </c>
      <c r="F30" s="3">
        <v>0.59709999999999996</v>
      </c>
      <c r="G30" s="3">
        <v>0.55000000000000004</v>
      </c>
      <c r="H30" s="3"/>
      <c r="I30" s="3"/>
      <c r="J30" s="3"/>
    </row>
    <row r="31" spans="1:16" x14ac:dyDescent="0.3">
      <c r="A31" s="1" t="s">
        <v>4</v>
      </c>
      <c r="B31" s="2" t="s">
        <v>1</v>
      </c>
      <c r="C31" s="1" t="s">
        <v>244</v>
      </c>
      <c r="D31" s="3">
        <v>0</v>
      </c>
      <c r="E31" s="3" t="s">
        <v>46</v>
      </c>
      <c r="F31" s="3" t="s">
        <v>46</v>
      </c>
      <c r="G31" s="3" t="s">
        <v>46</v>
      </c>
      <c r="H31" s="3"/>
      <c r="I31" s="3"/>
      <c r="J31" s="3"/>
    </row>
    <row r="32" spans="1:16" x14ac:dyDescent="0.3">
      <c r="A32" s="1" t="s">
        <v>5</v>
      </c>
      <c r="B32" s="2" t="s">
        <v>1</v>
      </c>
      <c r="C32" s="1" t="s">
        <v>244</v>
      </c>
      <c r="D32" s="3">
        <v>-6.2164000000000001</v>
      </c>
      <c r="E32" s="3">
        <v>3.3496000000000001</v>
      </c>
      <c r="F32" s="3">
        <v>-1.8559000000000001</v>
      </c>
      <c r="G32" s="3">
        <v>6.3E-2</v>
      </c>
      <c r="H32" s="3"/>
      <c r="I32" s="3"/>
      <c r="J32" s="3"/>
    </row>
    <row r="33" spans="1:26" x14ac:dyDescent="0.3">
      <c r="A33" s="1" t="s">
        <v>6</v>
      </c>
      <c r="B33" s="2" t="s">
        <v>1</v>
      </c>
      <c r="C33" s="1" t="s">
        <v>244</v>
      </c>
      <c r="D33" s="3">
        <v>-6.8921000000000001</v>
      </c>
      <c r="E33" s="3">
        <v>3.9457</v>
      </c>
      <c r="F33" s="3">
        <v>-1.7467999999999999</v>
      </c>
      <c r="G33" s="3">
        <v>8.1000000000000003E-2</v>
      </c>
      <c r="H33" s="3"/>
      <c r="I33" s="3"/>
      <c r="J33" s="3"/>
    </row>
    <row r="34" spans="1:2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X34" s="15" t="s">
        <v>438</v>
      </c>
      <c r="Y34" s="15" t="s">
        <v>439</v>
      </c>
      <c r="Z34" s="15" t="s">
        <v>440</v>
      </c>
    </row>
    <row r="35" spans="1:26" x14ac:dyDescent="0.3">
      <c r="A35" s="1" t="s">
        <v>0</v>
      </c>
      <c r="B35" s="2" t="s">
        <v>1</v>
      </c>
      <c r="C35" s="1">
        <v>1</v>
      </c>
      <c r="D35" s="3">
        <v>0</v>
      </c>
      <c r="E35" s="3" t="s">
        <v>46</v>
      </c>
      <c r="F35" s="3" t="s">
        <v>46</v>
      </c>
      <c r="G35" s="3" t="s">
        <v>46</v>
      </c>
      <c r="H35" s="3">
        <v>21.973700000000001</v>
      </c>
      <c r="I35" s="3">
        <v>2</v>
      </c>
      <c r="J35" s="5">
        <v>1.7E-5</v>
      </c>
      <c r="L35" s="7" t="s">
        <v>15</v>
      </c>
      <c r="M35" s="3">
        <f>EXP(D35+D38+D47)</f>
        <v>1</v>
      </c>
      <c r="N35" s="7">
        <f>M35/SUM(M35:M37)</f>
        <v>7.8324401938411128E-2</v>
      </c>
      <c r="P35" s="7" t="s">
        <v>23</v>
      </c>
      <c r="Q35" s="7">
        <f>EXP(D35+D41+D47)</f>
        <v>1</v>
      </c>
      <c r="R35" s="7">
        <f>Q35/SUM(Q35:Q37)</f>
        <v>7.0797801915177348E-3</v>
      </c>
      <c r="T35" s="7" t="s">
        <v>29</v>
      </c>
      <c r="U35" s="7">
        <f>EXP(D35+D44+D47)</f>
        <v>1</v>
      </c>
      <c r="V35" s="7">
        <f>U35/SUM(U35:U37)</f>
        <v>0.11581873221219956</v>
      </c>
    </row>
    <row r="36" spans="1:26" x14ac:dyDescent="0.3">
      <c r="A36" s="1" t="s">
        <v>2</v>
      </c>
      <c r="B36" s="2" t="s">
        <v>1</v>
      </c>
      <c r="C36" s="1">
        <v>1</v>
      </c>
      <c r="D36" s="3">
        <v>2.4586000000000001</v>
      </c>
      <c r="E36" s="3">
        <v>0.58819999999999995</v>
      </c>
      <c r="F36" s="3">
        <v>4.1798000000000002</v>
      </c>
      <c r="G36" s="5">
        <v>2.9E-5</v>
      </c>
      <c r="H36" s="3"/>
      <c r="I36" s="3"/>
      <c r="J36" s="3"/>
      <c r="L36" s="7" t="s">
        <v>17</v>
      </c>
      <c r="M36" s="3">
        <f t="shared" ref="M36:M37" si="8">EXP(D36+D39+D48)</f>
        <v>11.688436269189065</v>
      </c>
      <c r="N36" s="7">
        <f>M36/SUM(M35:M37)</f>
        <v>0.91548978037946704</v>
      </c>
      <c r="P36" s="7" t="s">
        <v>24</v>
      </c>
      <c r="Q36" s="7">
        <f t="shared" ref="Q36:Q37" si="9">EXP(D36+D42+D48)</f>
        <v>140.24627719691657</v>
      </c>
      <c r="R36" s="7">
        <f>Q36/SUM(Q35:Q37)</f>
        <v>0.99291281523283526</v>
      </c>
      <c r="T36" s="7" t="s">
        <v>31</v>
      </c>
      <c r="U36" s="7">
        <f t="shared" ref="U36:U37" si="10">EXP(D36+D45+D48)</f>
        <v>7.6339087412433972</v>
      </c>
      <c r="V36" s="7">
        <f>U36/SUM(U35:U37)</f>
        <v>0.88414963223443843</v>
      </c>
    </row>
    <row r="37" spans="1:26" x14ac:dyDescent="0.3">
      <c r="A37" s="1" t="s">
        <v>3</v>
      </c>
      <c r="B37" s="2" t="s">
        <v>1</v>
      </c>
      <c r="C37" s="1">
        <v>1</v>
      </c>
      <c r="D37" s="3">
        <v>-2.5386000000000002</v>
      </c>
      <c r="E37" s="3">
        <v>1.4956</v>
      </c>
      <c r="F37" s="3">
        <v>-1.6973</v>
      </c>
      <c r="G37" s="3">
        <v>0.09</v>
      </c>
      <c r="H37" s="3"/>
      <c r="I37" s="3"/>
      <c r="J37" s="3"/>
      <c r="L37" s="7" t="s">
        <v>16</v>
      </c>
      <c r="M37" s="3">
        <f t="shared" si="8"/>
        <v>7.8976890075534531E-2</v>
      </c>
      <c r="N37" s="7">
        <f>M37/SUM(M35:M37)</f>
        <v>6.1858176821218795E-3</v>
      </c>
      <c r="P37" s="7" t="s">
        <v>25</v>
      </c>
      <c r="Q37" s="7">
        <f t="shared" si="9"/>
        <v>1.0458764886456841E-3</v>
      </c>
      <c r="R37" s="7">
        <f>Q37/SUM(Q35:Q37)</f>
        <v>7.404575647087837E-6</v>
      </c>
      <c r="T37" s="7" t="s">
        <v>30</v>
      </c>
      <c r="U37" s="7">
        <f t="shared" si="10"/>
        <v>2.7314712186708696E-4</v>
      </c>
      <c r="V37" s="7">
        <f>U37/SUM(U35:U37)</f>
        <v>3.1635553362057183E-5</v>
      </c>
    </row>
    <row r="38" spans="1:26" x14ac:dyDescent="0.3">
      <c r="A38" s="1" t="s">
        <v>0</v>
      </c>
      <c r="B38" s="2" t="s">
        <v>1</v>
      </c>
      <c r="C38" s="1" t="s">
        <v>4</v>
      </c>
      <c r="D38" s="3">
        <v>0</v>
      </c>
      <c r="E38" s="3" t="s">
        <v>46</v>
      </c>
      <c r="F38" s="3" t="s">
        <v>46</v>
      </c>
      <c r="G38" s="3" t="s">
        <v>46</v>
      </c>
      <c r="H38" s="3">
        <v>7.4898999999999996</v>
      </c>
      <c r="I38" s="3">
        <v>4</v>
      </c>
      <c r="J38" s="3">
        <v>0.11</v>
      </c>
      <c r="M38" s="3"/>
    </row>
    <row r="39" spans="1:26" x14ac:dyDescent="0.3">
      <c r="A39" s="1" t="s">
        <v>2</v>
      </c>
      <c r="B39" s="2" t="s">
        <v>1</v>
      </c>
      <c r="C39" s="1" t="s">
        <v>4</v>
      </c>
      <c r="D39" s="3">
        <v>0</v>
      </c>
      <c r="E39" s="3" t="s">
        <v>46</v>
      </c>
      <c r="F39" s="3" t="s">
        <v>46</v>
      </c>
      <c r="G39" s="3" t="s">
        <v>46</v>
      </c>
      <c r="H39" s="3"/>
      <c r="I39" s="3"/>
      <c r="J39" s="3"/>
      <c r="L39" s="7" t="s">
        <v>18</v>
      </c>
      <c r="M39" s="3">
        <f>EXP(D35+D38+D50)</f>
        <v>1</v>
      </c>
      <c r="N39" s="7">
        <f>M39/SUM(M39:M41)</f>
        <v>0.11500176875148728</v>
      </c>
      <c r="P39" s="7" t="s">
        <v>26</v>
      </c>
      <c r="Q39" s="7">
        <f>EXP(D35+D41+D50)</f>
        <v>1</v>
      </c>
      <c r="R39" s="7">
        <f>Q39/SUM(Q39:Q41)</f>
        <v>1.1078178751577487E-2</v>
      </c>
      <c r="T39" s="7" t="s">
        <v>32</v>
      </c>
      <c r="U39" s="7">
        <f>EXP(D35+D44+D50)</f>
        <v>1</v>
      </c>
      <c r="V39" s="7">
        <f>U39/SUM(U39:U41)</f>
        <v>0.17065641799536266</v>
      </c>
    </row>
    <row r="40" spans="1:26" x14ac:dyDescent="0.3">
      <c r="A40" s="1" t="s">
        <v>3</v>
      </c>
      <c r="B40" s="2" t="s">
        <v>1</v>
      </c>
      <c r="C40" s="1" t="s">
        <v>4</v>
      </c>
      <c r="D40" s="3">
        <v>0</v>
      </c>
      <c r="E40" s="3" t="s">
        <v>46</v>
      </c>
      <c r="F40" s="3" t="s">
        <v>46</v>
      </c>
      <c r="G40" s="3" t="s">
        <v>46</v>
      </c>
      <c r="H40" s="3"/>
      <c r="I40" s="3"/>
      <c r="J40" s="3"/>
      <c r="L40" s="7" t="s">
        <v>19</v>
      </c>
      <c r="M40" s="3">
        <f t="shared" ref="M40:M41" si="11">EXP(D36+D39+D51)</f>
        <v>7.4394729032655151</v>
      </c>
      <c r="N40" s="7">
        <f>M40/SUM(M39:M41)</f>
        <v>0.85555254245429646</v>
      </c>
      <c r="P40" s="7" t="s">
        <v>27</v>
      </c>
      <c r="Q40" s="7">
        <f t="shared" ref="Q40:Q41" si="12">EXP(D36+D42+D51)</f>
        <v>89.264154328379817</v>
      </c>
      <c r="R40" s="7">
        <f>Q40/SUM(Q39:Q41)</f>
        <v>0.98888425775819078</v>
      </c>
      <c r="T40" s="7" t="s">
        <v>33</v>
      </c>
      <c r="U40" s="7">
        <f t="shared" ref="U40:U41" si="13">EXP(D36+D45+D51)</f>
        <v>4.8588413298866548</v>
      </c>
      <c r="V40" s="7">
        <f>U40/SUM(U39:U41)</f>
        <v>0.82919245696628074</v>
      </c>
    </row>
    <row r="41" spans="1:26" x14ac:dyDescent="0.3">
      <c r="A41" s="1" t="s">
        <v>0</v>
      </c>
      <c r="B41" s="2" t="s">
        <v>1</v>
      </c>
      <c r="C41" s="1" t="s">
        <v>5</v>
      </c>
      <c r="D41" s="3">
        <v>0</v>
      </c>
      <c r="E41" s="3" t="s">
        <v>46</v>
      </c>
      <c r="F41" s="3" t="s">
        <v>46</v>
      </c>
      <c r="G41" s="3" t="s">
        <v>46</v>
      </c>
      <c r="H41" s="3"/>
      <c r="I41" s="3"/>
      <c r="J41" s="3"/>
      <c r="L41" s="7" t="s">
        <v>20</v>
      </c>
      <c r="M41" s="3">
        <f t="shared" si="11"/>
        <v>0.2560455296809131</v>
      </c>
      <c r="N41" s="7">
        <f>M41/SUM(M39:M41)</f>
        <v>2.944568879421644E-2</v>
      </c>
      <c r="P41" s="7" t="s">
        <v>28</v>
      </c>
      <c r="Q41" s="7">
        <f t="shared" si="12"/>
        <v>3.3907640483181577E-3</v>
      </c>
      <c r="R41" s="7">
        <f>Q41/SUM(Q39:Q41)</f>
        <v>3.756349023169107E-5</v>
      </c>
      <c r="T41" s="7" t="s">
        <v>34</v>
      </c>
      <c r="U41" s="7">
        <f t="shared" si="13"/>
        <v>8.8555144970111472E-4</v>
      </c>
      <c r="V41" s="7">
        <f>U41/SUM(U39:U41)</f>
        <v>1.511250383565928E-4</v>
      </c>
    </row>
    <row r="42" spans="1:26" x14ac:dyDescent="0.3">
      <c r="A42" s="1" t="s">
        <v>2</v>
      </c>
      <c r="B42" s="2" t="s">
        <v>1</v>
      </c>
      <c r="C42" s="1" t="s">
        <v>5</v>
      </c>
      <c r="D42" s="3">
        <v>2.4847999999999999</v>
      </c>
      <c r="E42" s="3">
        <v>1.8066</v>
      </c>
      <c r="F42" s="3">
        <v>1.3754</v>
      </c>
      <c r="G42" s="3">
        <v>0.17</v>
      </c>
      <c r="H42" s="3"/>
      <c r="I42" s="3"/>
      <c r="J42" s="3"/>
      <c r="M42" s="3"/>
    </row>
    <row r="43" spans="1:26" x14ac:dyDescent="0.3">
      <c r="A43" s="1" t="s">
        <v>3</v>
      </c>
      <c r="B43" s="2" t="s">
        <v>1</v>
      </c>
      <c r="C43" s="1" t="s">
        <v>5</v>
      </c>
      <c r="D43" s="3">
        <v>-4.3243</v>
      </c>
      <c r="E43" s="3">
        <v>3.1829000000000001</v>
      </c>
      <c r="F43" s="3">
        <v>-1.3586</v>
      </c>
      <c r="G43" s="3">
        <v>0.17</v>
      </c>
      <c r="H43" s="3"/>
      <c r="I43" s="3"/>
      <c r="J43" s="3"/>
      <c r="L43" s="7" t="s">
        <v>52</v>
      </c>
      <c r="M43" s="3">
        <f>EXP(D35+D38+D53)</f>
        <v>1</v>
      </c>
      <c r="N43" s="7">
        <f>M43/SUM(M43:M45)</f>
        <v>0.15634516441023105</v>
      </c>
      <c r="P43" s="7" t="s">
        <v>53</v>
      </c>
      <c r="Q43" s="7">
        <f>EXP(D35+D41+D53)</f>
        <v>1</v>
      </c>
      <c r="R43" s="7">
        <f>Q43/SUM(Q43:Q45)</f>
        <v>1.5356953107198219E-2</v>
      </c>
      <c r="T43" s="7" t="s">
        <v>54</v>
      </c>
      <c r="U43" s="7">
        <f>EXP(D35+D44+D53)</f>
        <v>1</v>
      </c>
      <c r="V43" s="7">
        <f>U43/SUM(U43:U45)</f>
        <v>0.22270844309602411</v>
      </c>
    </row>
    <row r="44" spans="1:26" x14ac:dyDescent="0.3">
      <c r="A44" s="1" t="s">
        <v>0</v>
      </c>
      <c r="B44" s="2" t="s">
        <v>1</v>
      </c>
      <c r="C44" s="1" t="s">
        <v>6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  <c r="L44" s="7" t="s">
        <v>55</v>
      </c>
      <c r="M44" s="3">
        <f t="shared" ref="M44:M45" si="14">EXP(D36+D39+D54)</f>
        <v>5.343602227568188</v>
      </c>
      <c r="N44" s="7">
        <f>M44/SUM(M43:M45)</f>
        <v>0.83544636881202516</v>
      </c>
      <c r="P44" s="7" t="s">
        <v>56</v>
      </c>
      <c r="Q44" s="7">
        <f t="shared" ref="Q44:Q45" si="15">EXP(D36+D42+D54)</f>
        <v>64.116388366943042</v>
      </c>
      <c r="R44" s="7">
        <f>Q44/SUM(Q43:Q45)</f>
        <v>0.98463236955405364</v>
      </c>
      <c r="T44" s="7" t="s">
        <v>57</v>
      </c>
      <c r="U44" s="7">
        <f t="shared" ref="U44:U45" si="16">EXP(D36+D45+D54)</f>
        <v>3.4899939406172282</v>
      </c>
      <c r="V44" s="7">
        <f>U44/SUM(U43:U45)</f>
        <v>0.77725111692942095</v>
      </c>
    </row>
    <row r="45" spans="1:26" x14ac:dyDescent="0.3">
      <c r="A45" s="1" t="s">
        <v>2</v>
      </c>
      <c r="B45" s="2" t="s">
        <v>1</v>
      </c>
      <c r="C45" s="1" t="s">
        <v>6</v>
      </c>
      <c r="D45" s="3">
        <v>-0.42599999999999999</v>
      </c>
      <c r="E45" s="3">
        <v>0.67</v>
      </c>
      <c r="F45" s="3">
        <v>-0.63580000000000003</v>
      </c>
      <c r="G45" s="3">
        <v>0.52</v>
      </c>
      <c r="H45" s="3"/>
      <c r="I45" s="3"/>
      <c r="J45" s="3"/>
      <c r="L45" s="7" t="s">
        <v>58</v>
      </c>
      <c r="M45" s="3">
        <f t="shared" si="14"/>
        <v>5.2502210789236489E-2</v>
      </c>
      <c r="N45" s="7">
        <f>M45/SUM(M43:M45)</f>
        <v>8.2084667777437854E-3</v>
      </c>
      <c r="P45" s="7" t="s">
        <v>59</v>
      </c>
      <c r="Q45" s="7">
        <f t="shared" si="15"/>
        <v>6.9527716036760624E-4</v>
      </c>
      <c r="R45" s="7">
        <f>Q45/SUM(Q43:Q45)</f>
        <v>1.0677338748271265E-5</v>
      </c>
      <c r="T45" s="7" t="s">
        <v>60</v>
      </c>
      <c r="U45" s="7">
        <f t="shared" si="16"/>
        <v>1.8158258390553624E-4</v>
      </c>
      <c r="V45" s="7">
        <f>U45/SUM(U43:U45)</f>
        <v>4.0439974554955138E-5</v>
      </c>
    </row>
    <row r="46" spans="1:26" x14ac:dyDescent="0.3">
      <c r="A46" s="1" t="s">
        <v>3</v>
      </c>
      <c r="B46" s="2" t="s">
        <v>1</v>
      </c>
      <c r="C46" s="1" t="s">
        <v>6</v>
      </c>
      <c r="D46" s="3">
        <v>-5.6669</v>
      </c>
      <c r="E46" s="3">
        <v>4.0279999999999996</v>
      </c>
      <c r="F46" s="3">
        <v>-1.4069</v>
      </c>
      <c r="G46" s="3">
        <v>0.16</v>
      </c>
      <c r="H46" s="3"/>
      <c r="I46" s="3"/>
      <c r="J46" s="3"/>
      <c r="L46" s="3"/>
      <c r="M46" s="3"/>
    </row>
    <row r="47" spans="1:26" x14ac:dyDescent="0.3">
      <c r="A47" s="1" t="s">
        <v>0</v>
      </c>
      <c r="B47" s="2" t="s">
        <v>1</v>
      </c>
      <c r="C47" s="1" t="s">
        <v>238</v>
      </c>
      <c r="D47" s="3">
        <v>0</v>
      </c>
      <c r="E47" s="3" t="s">
        <v>46</v>
      </c>
      <c r="F47" s="3" t="s">
        <v>46</v>
      </c>
      <c r="G47" s="3" t="s">
        <v>46</v>
      </c>
      <c r="H47" s="3">
        <v>135.61150000000001</v>
      </c>
      <c r="I47" s="3">
        <v>12</v>
      </c>
      <c r="J47" s="5">
        <v>4.6000000000000002E-23</v>
      </c>
      <c r="L47" s="7" t="s">
        <v>61</v>
      </c>
      <c r="M47" s="3">
        <f>EXP(D35+D38+D56)</f>
        <v>1</v>
      </c>
      <c r="N47" s="7">
        <f>M47/SUM(M47:M49)</f>
        <v>0.29105133978788661</v>
      </c>
      <c r="P47" s="7" t="s">
        <v>62</v>
      </c>
      <c r="Q47" s="7">
        <f>EXP(D35+D41+D56)</f>
        <v>1</v>
      </c>
      <c r="R47" s="7">
        <f>Q47/SUM(Q47:Q49)</f>
        <v>3.6448815146558407E-2</v>
      </c>
      <c r="T47" s="7" t="s">
        <v>63</v>
      </c>
      <c r="U47" s="7">
        <f>EXP(D35+D44+D56)</f>
        <v>1</v>
      </c>
      <c r="V47" s="7">
        <f>U47/SUM(U47:U49)</f>
        <v>0.40990463973909219</v>
      </c>
    </row>
    <row r="48" spans="1:26" x14ac:dyDescent="0.3">
      <c r="A48" s="1" t="s">
        <v>2</v>
      </c>
      <c r="B48" s="2" t="s">
        <v>1</v>
      </c>
      <c r="C48" s="1" t="s">
        <v>238</v>
      </c>
      <c r="D48" s="3">
        <v>0</v>
      </c>
      <c r="E48" s="3" t="s">
        <v>46</v>
      </c>
      <c r="F48" s="3" t="s">
        <v>46</v>
      </c>
      <c r="G48" s="3" t="s">
        <v>46</v>
      </c>
      <c r="H48" s="3"/>
      <c r="I48" s="3"/>
      <c r="J48" s="3"/>
      <c r="L48" s="7" t="s">
        <v>64</v>
      </c>
      <c r="M48" s="3">
        <f t="shared" ref="M48:M49" si="17">EXP(D36+D39+D57)</f>
        <v>2.2029557910356763</v>
      </c>
      <c r="N48" s="7">
        <f>M48/SUM(M47:M49)</f>
        <v>0.64117323447441721</v>
      </c>
      <c r="P48" s="7" t="s">
        <v>65</v>
      </c>
      <c r="Q48" s="7">
        <f t="shared" ref="Q48" si="18">EXP(D36+D42+D57)</f>
        <v>26.432650305546584</v>
      </c>
      <c r="R48" s="7">
        <f>Q48/SUM(Q47:Q49)</f>
        <v>0.96343878482048795</v>
      </c>
      <c r="T48" s="7" t="s">
        <v>66</v>
      </c>
      <c r="U48" s="7">
        <f t="shared" ref="U48:U49" si="19">EXP(D36+D45+D57)</f>
        <v>1.4387864280947802</v>
      </c>
      <c r="V48" s="7">
        <f>U48/SUM(U47:U49)</f>
        <v>0.58976523246968615</v>
      </c>
    </row>
    <row r="49" spans="1:26" x14ac:dyDescent="0.3">
      <c r="A49" s="1" t="s">
        <v>3</v>
      </c>
      <c r="B49" s="2" t="s">
        <v>1</v>
      </c>
      <c r="C49" s="1" t="s">
        <v>238</v>
      </c>
      <c r="D49" s="3">
        <v>0</v>
      </c>
      <c r="E49" s="3" t="s">
        <v>46</v>
      </c>
      <c r="F49" s="3" t="s">
        <v>46</v>
      </c>
      <c r="G49" s="3" t="s">
        <v>46</v>
      </c>
      <c r="H49" s="3"/>
      <c r="I49" s="3"/>
      <c r="J49" s="3"/>
      <c r="L49" s="7" t="s">
        <v>67</v>
      </c>
      <c r="M49" s="3">
        <f t="shared" si="17"/>
        <v>0.23286415993511614</v>
      </c>
      <c r="N49" s="7">
        <f>M49/SUM(M47:M49)</f>
        <v>6.7775425737696265E-2</v>
      </c>
      <c r="P49" s="7" t="s">
        <v>68</v>
      </c>
      <c r="Q49" s="7">
        <f>EXP(D37+D43+D58)</f>
        <v>3.0837774150315931E-3</v>
      </c>
      <c r="R49" s="7">
        <f>Q49/SUM(Q47:Q49)</f>
        <v>1.1240003295361825E-4</v>
      </c>
      <c r="T49" s="7" t="s">
        <v>69</v>
      </c>
      <c r="U49" s="7">
        <f t="shared" si="19"/>
        <v>8.0537705411595968E-4</v>
      </c>
      <c r="V49" s="7">
        <f>U49/SUM(U47:U49)</f>
        <v>3.3012779122153381E-4</v>
      </c>
    </row>
    <row r="50" spans="1:26" x14ac:dyDescent="0.3">
      <c r="A50" s="1" t="s">
        <v>0</v>
      </c>
      <c r="B50" s="2" t="s">
        <v>1</v>
      </c>
      <c r="C50" s="1" t="s">
        <v>239</v>
      </c>
      <c r="D50" s="3">
        <v>0</v>
      </c>
      <c r="E50" s="3" t="s">
        <v>46</v>
      </c>
      <c r="F50" s="3" t="s">
        <v>46</v>
      </c>
      <c r="G50" s="3" t="s">
        <v>46</v>
      </c>
      <c r="H50" s="3"/>
      <c r="I50" s="3"/>
      <c r="J50" s="3"/>
      <c r="L50" s="3"/>
      <c r="M50" s="3"/>
    </row>
    <row r="51" spans="1:26" x14ac:dyDescent="0.3">
      <c r="A51" s="1" t="s">
        <v>2</v>
      </c>
      <c r="B51" s="2" t="s">
        <v>1</v>
      </c>
      <c r="C51" s="1" t="s">
        <v>239</v>
      </c>
      <c r="D51" s="3">
        <v>-0.45179999999999998</v>
      </c>
      <c r="E51" s="3">
        <v>0.3493</v>
      </c>
      <c r="F51" s="3">
        <v>-1.2932999999999999</v>
      </c>
      <c r="G51" s="3">
        <v>0.2</v>
      </c>
      <c r="H51" s="3"/>
      <c r="I51" s="3"/>
      <c r="J51" s="3"/>
      <c r="L51" s="7" t="s">
        <v>118</v>
      </c>
      <c r="M51" s="3">
        <f>EXP(D35+D38+D59)</f>
        <v>1</v>
      </c>
      <c r="N51" s="7">
        <f>M51/SUM(M51:M53)</f>
        <v>0.56413703203788301</v>
      </c>
      <c r="P51" s="7" t="s">
        <v>121</v>
      </c>
      <c r="Q51" s="7">
        <f>EXP(D35+D41+D59)</f>
        <v>1</v>
      </c>
      <c r="R51" s="7">
        <f>Q51/SUM(Q51:Q53)</f>
        <v>9.8003450332691117E-2</v>
      </c>
      <c r="T51" s="7" t="s">
        <v>124</v>
      </c>
      <c r="U51" s="7">
        <f t="shared" ref="U51:U52" si="20">EXP(D35+D44+D59)</f>
        <v>1</v>
      </c>
      <c r="V51" s="7">
        <f>U51/SUM(U51:U53)</f>
        <v>0.66622527435040391</v>
      </c>
      <c r="X51" s="7" t="b">
        <f>G51 &lt;= 0.05</f>
        <v>0</v>
      </c>
      <c r="Y51" s="7" t="b">
        <f>OR(D51 &lt;= -LN(1.25), D51 &gt;= LN(1.25))</f>
        <v>1</v>
      </c>
      <c r="Z51" s="7" t="b">
        <f>AND(X51, Y51)</f>
        <v>0</v>
      </c>
    </row>
    <row r="52" spans="1:26" x14ac:dyDescent="0.3">
      <c r="A52" s="1" t="s">
        <v>3</v>
      </c>
      <c r="B52" s="2" t="s">
        <v>1</v>
      </c>
      <c r="C52" s="1" t="s">
        <v>239</v>
      </c>
      <c r="D52" s="3">
        <v>1.1761999999999999</v>
      </c>
      <c r="E52" s="3">
        <v>2.0636999999999999</v>
      </c>
      <c r="F52" s="3">
        <v>0.56989999999999996</v>
      </c>
      <c r="G52" s="3">
        <v>0.56999999999999995</v>
      </c>
      <c r="H52" s="3"/>
      <c r="I52" s="3"/>
      <c r="J52" s="3"/>
      <c r="L52" s="7" t="s">
        <v>119</v>
      </c>
      <c r="M52" s="3">
        <f t="shared" ref="M52" si="21">EXP(D36+D39+D60)</f>
        <v>0.76705252412895653</v>
      </c>
      <c r="N52" s="7">
        <f>M52/SUM(M51:M53)</f>
        <v>0.43272273437927622</v>
      </c>
      <c r="P52" s="7" t="s">
        <v>122</v>
      </c>
      <c r="Q52" s="7">
        <f t="shared" ref="Q52" si="22">EXP(D36+D42+D60)</f>
        <v>9.2036486700241671</v>
      </c>
      <c r="R52" s="7">
        <f>Q52/SUM(Q51:Q53)</f>
        <v>0.90198932531225207</v>
      </c>
      <c r="T52" s="7" t="s">
        <v>125</v>
      </c>
      <c r="U52" s="7">
        <f t="shared" si="20"/>
        <v>0.50097453877353526</v>
      </c>
      <c r="V52" s="7">
        <f>U52/SUM(U51:U53)</f>
        <v>0.33376189953696561</v>
      </c>
      <c r="X52" s="7" t="b">
        <f>G52 &lt;= 0.05</f>
        <v>0</v>
      </c>
      <c r="Y52" s="7" t="b">
        <f>OR(D52 &lt;= -LN(1.25), D52 &gt;= LN(1.25))</f>
        <v>1</v>
      </c>
      <c r="Z52" s="7" t="b">
        <f>AND(X52, Y52)</f>
        <v>0</v>
      </c>
    </row>
    <row r="53" spans="1:26" x14ac:dyDescent="0.3">
      <c r="A53" s="1" t="s">
        <v>0</v>
      </c>
      <c r="B53" s="2" t="s">
        <v>1</v>
      </c>
      <c r="C53" s="1" t="s">
        <v>240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L53" s="7" t="s">
        <v>120</v>
      </c>
      <c r="M53" s="3">
        <f>EXP(D37+D40+D61)</f>
        <v>5.5664375931800429E-3</v>
      </c>
      <c r="N53" s="7">
        <f>M53/SUM(M51:M53)</f>
        <v>3.1402335828406864E-3</v>
      </c>
      <c r="P53" s="7" t="s">
        <v>123</v>
      </c>
      <c r="Q53" s="7">
        <f>EXP(D37+D43+D61)</f>
        <v>7.3715313411966798E-5</v>
      </c>
      <c r="R53" s="7">
        <f>Q53/SUM(Q51:Q53)</f>
        <v>7.2243550567284477E-6</v>
      </c>
      <c r="T53" s="7" t="s">
        <v>126</v>
      </c>
      <c r="U53" s="7">
        <f>EXP(D37+D46+D61)</f>
        <v>1.9251915416974505E-5</v>
      </c>
      <c r="V53" s="7">
        <f>U53/SUM(U51:U53)</f>
        <v>1.282611263044461E-5</v>
      </c>
    </row>
    <row r="54" spans="1:26" x14ac:dyDescent="0.3">
      <c r="A54" s="1" t="s">
        <v>2</v>
      </c>
      <c r="B54" s="2" t="s">
        <v>1</v>
      </c>
      <c r="C54" s="1" t="s">
        <v>240</v>
      </c>
      <c r="D54" s="3">
        <v>-0.78269999999999995</v>
      </c>
      <c r="E54" s="3">
        <v>0.39979999999999999</v>
      </c>
      <c r="F54" s="3">
        <v>-1.9579</v>
      </c>
      <c r="G54" s="3">
        <v>0.05</v>
      </c>
      <c r="H54" s="3"/>
      <c r="I54" s="3"/>
      <c r="J54" s="3"/>
      <c r="X54" s="7" t="b">
        <f>G54 &lt;= 0.05</f>
        <v>1</v>
      </c>
      <c r="Y54" s="7" t="b">
        <f>OR(D54 &lt;= -LN(1.25), D54 &gt;= LN(1.25))</f>
        <v>1</v>
      </c>
      <c r="Z54" s="7" t="b">
        <f>AND(X54, Y54)</f>
        <v>1</v>
      </c>
    </row>
    <row r="55" spans="1:26" x14ac:dyDescent="0.3">
      <c r="A55" s="1" t="s">
        <v>3</v>
      </c>
      <c r="B55" s="2" t="s">
        <v>1</v>
      </c>
      <c r="C55" s="1" t="s">
        <v>240</v>
      </c>
      <c r="D55" s="3">
        <v>-0.4083</v>
      </c>
      <c r="E55" s="3">
        <v>1.6305000000000001</v>
      </c>
      <c r="F55" s="3">
        <v>-0.25040000000000001</v>
      </c>
      <c r="G55" s="3">
        <v>0.8</v>
      </c>
      <c r="H55" s="3"/>
      <c r="I55" s="3"/>
      <c r="J55" s="3"/>
      <c r="L55" s="7" t="s">
        <v>141</v>
      </c>
      <c r="M55" s="7">
        <f>EXP(D35+D38+D62)</f>
        <v>1</v>
      </c>
      <c r="N55" s="7">
        <f>M55/SUM(M55:M57)</f>
        <v>0.53396749299290536</v>
      </c>
      <c r="P55" s="7" t="s">
        <v>153</v>
      </c>
      <c r="Q55" s="7">
        <f>EXP(D35+D41+D62)</f>
        <v>1</v>
      </c>
      <c r="R55" s="7">
        <f>Q55/SUM(Q55:Q57)</f>
        <v>9.0705640755310651E-2</v>
      </c>
      <c r="T55" s="7" t="s">
        <v>165</v>
      </c>
      <c r="U55" s="7">
        <f>EXP(D35+D44+D62)</f>
        <v>1</v>
      </c>
      <c r="V55" s="7">
        <f>U55/SUM(U55:U57)</f>
        <v>0.64692808405046864</v>
      </c>
      <c r="X55" s="7" t="b">
        <f>G55 &lt;= 0.05</f>
        <v>0</v>
      </c>
      <c r="Y55" s="7" t="b">
        <f>OR(D55 &lt;= -LN(1.25), D55 &gt;= LN(1.25))</f>
        <v>1</v>
      </c>
      <c r="Z55" s="7" t="b">
        <f>AND(X55, Y55)</f>
        <v>0</v>
      </c>
    </row>
    <row r="56" spans="1:26" x14ac:dyDescent="0.3">
      <c r="A56" s="1" t="s">
        <v>0</v>
      </c>
      <c r="B56" s="2" t="s">
        <v>1</v>
      </c>
      <c r="C56" s="1" t="s">
        <v>241</v>
      </c>
      <c r="D56" s="3">
        <v>0</v>
      </c>
      <c r="E56" s="3" t="s">
        <v>46</v>
      </c>
      <c r="F56" s="3" t="s">
        <v>46</v>
      </c>
      <c r="G56" s="3" t="s">
        <v>46</v>
      </c>
      <c r="H56" s="3"/>
      <c r="I56" s="3"/>
      <c r="J56" s="3"/>
      <c r="L56" s="7" t="s">
        <v>142</v>
      </c>
      <c r="M56" s="7">
        <f t="shared" ref="M56:M57" si="23">EXP(D36+D39+D63)</f>
        <v>0.83543728216007251</v>
      </c>
      <c r="N56" s="7">
        <f>M56/SUM(M55:M57)</f>
        <v>0.44609635110782037</v>
      </c>
      <c r="P56" s="7" t="s">
        <v>154</v>
      </c>
      <c r="Q56" s="7">
        <f t="shared" ref="Q56:Q57" si="24">EXP(D36+D42+D63)</f>
        <v>10.024178252424958</v>
      </c>
      <c r="R56" s="7">
        <f>Q56/SUM(Q55:Q57)</f>
        <v>0.909249511431656</v>
      </c>
      <c r="T56" s="7" t="s">
        <v>166</v>
      </c>
      <c r="U56" s="7">
        <f t="shared" ref="U56:U57" si="25">EXP(D36+D45+D63)</f>
        <v>0.54563774179562519</v>
      </c>
      <c r="V56" s="7">
        <f>U56/SUM(U55:U57)</f>
        <v>0.35298837888546813</v>
      </c>
    </row>
    <row r="57" spans="1:26" x14ac:dyDescent="0.3">
      <c r="A57" s="1" t="s">
        <v>2</v>
      </c>
      <c r="B57" s="2" t="s">
        <v>1</v>
      </c>
      <c r="C57" s="1" t="s">
        <v>241</v>
      </c>
      <c r="D57" s="3">
        <v>-1.6688000000000001</v>
      </c>
      <c r="E57" s="3">
        <v>0.69730000000000003</v>
      </c>
      <c r="F57" s="3">
        <v>-2.3933</v>
      </c>
      <c r="G57" s="3">
        <v>1.7000000000000001E-2</v>
      </c>
      <c r="H57" s="3"/>
      <c r="I57" s="3"/>
      <c r="J57" s="3"/>
      <c r="L57" s="7" t="s">
        <v>143</v>
      </c>
      <c r="M57" s="7">
        <f t="shared" si="23"/>
        <v>3.7335898085352558E-2</v>
      </c>
      <c r="N57" s="7">
        <f>M57/SUM(M55:M57)</f>
        <v>1.9936155899274319E-2</v>
      </c>
      <c r="P57" s="7" t="s">
        <v>155</v>
      </c>
      <c r="Q57" s="7">
        <f t="shared" si="24"/>
        <v>4.9443245932569548E-4</v>
      </c>
      <c r="R57" s="7">
        <f>Q57/SUM(Q55:Q57)</f>
        <v>4.4847813033361284E-5</v>
      </c>
      <c r="T57" s="7" t="s">
        <v>167</v>
      </c>
      <c r="U57" s="7">
        <f t="shared" si="25"/>
        <v>1.2912882609815665E-4</v>
      </c>
      <c r="V57" s="7">
        <f>U57/SUM(U55:U57)</f>
        <v>8.3537064063366642E-5</v>
      </c>
      <c r="X57" s="7" t="b">
        <f>G57 &lt;= 0.05</f>
        <v>1</v>
      </c>
      <c r="Y57" s="7" t="b">
        <f>OR(D57 &lt;= -LN(1.25), D57 &gt;= LN(1.25))</f>
        <v>1</v>
      </c>
      <c r="Z57" s="7" t="b">
        <f>AND(X57, Y57)</f>
        <v>1</v>
      </c>
    </row>
    <row r="58" spans="1:26" x14ac:dyDescent="0.3">
      <c r="A58" s="1" t="s">
        <v>3</v>
      </c>
      <c r="B58" s="2" t="s">
        <v>1</v>
      </c>
      <c r="C58" s="1" t="s">
        <v>241</v>
      </c>
      <c r="D58" s="3">
        <v>1.0812999999999999</v>
      </c>
      <c r="E58" s="3">
        <v>1.5973999999999999</v>
      </c>
      <c r="F58" s="3">
        <v>0.67689999999999995</v>
      </c>
      <c r="G58" s="3">
        <v>0.5</v>
      </c>
      <c r="H58" s="3"/>
      <c r="I58" s="3"/>
      <c r="J58" s="3"/>
      <c r="X58" s="7" t="b">
        <f>G58 &lt;= 0.05</f>
        <v>0</v>
      </c>
      <c r="Y58" s="7" t="b">
        <f>OR(D58 &lt;= -LN(1.25), D58 &gt;= LN(1.25))</f>
        <v>1</v>
      </c>
      <c r="Z58" s="7" t="b">
        <f>AND(X58, Y58)</f>
        <v>0</v>
      </c>
    </row>
    <row r="59" spans="1:26" x14ac:dyDescent="0.3">
      <c r="A59" s="1" t="s">
        <v>0</v>
      </c>
      <c r="B59" s="2" t="s">
        <v>1</v>
      </c>
      <c r="C59" s="1" t="s">
        <v>242</v>
      </c>
      <c r="D59" s="3">
        <v>0</v>
      </c>
      <c r="E59" s="3" t="s">
        <v>46</v>
      </c>
      <c r="F59" s="3" t="s">
        <v>46</v>
      </c>
      <c r="G59" s="3" t="s">
        <v>46</v>
      </c>
      <c r="H59" s="3"/>
      <c r="I59" s="3"/>
      <c r="J59" s="3"/>
      <c r="L59" s="7" t="s">
        <v>148</v>
      </c>
      <c r="M59" s="7">
        <f>EXP(D35+D38+D65)</f>
        <v>1</v>
      </c>
      <c r="N59" s="7">
        <f>M59/SUM(M59:M61)</f>
        <v>7.8639866066116577E-7</v>
      </c>
      <c r="P59" s="7" t="s">
        <v>156</v>
      </c>
      <c r="Q59" s="7">
        <f>EXP(D35+D41+D65)</f>
        <v>1</v>
      </c>
      <c r="R59" s="7">
        <f>Q59/SUM(Q59:Q61)</f>
        <v>5.9315952473022346E-5</v>
      </c>
      <c r="T59" s="7" t="s">
        <v>168</v>
      </c>
      <c r="U59" s="7">
        <f>EXP(D35+D44+D65)</f>
        <v>1</v>
      </c>
      <c r="V59" s="7">
        <f>U59/SUM(U59:U61)</f>
        <v>2.2727472695930069E-4</v>
      </c>
    </row>
    <row r="60" spans="1:26" x14ac:dyDescent="0.3">
      <c r="A60" s="1" t="s">
        <v>2</v>
      </c>
      <c r="B60" s="2" t="s">
        <v>1</v>
      </c>
      <c r="C60" s="1" t="s">
        <v>242</v>
      </c>
      <c r="D60" s="3">
        <v>-2.7238000000000002</v>
      </c>
      <c r="E60" s="3">
        <v>1.5427</v>
      </c>
      <c r="F60" s="3">
        <v>-1.7656000000000001</v>
      </c>
      <c r="G60" s="3">
        <v>7.6999999999999999E-2</v>
      </c>
      <c r="H60" s="3"/>
      <c r="I60" s="3"/>
      <c r="J60" s="3"/>
      <c r="L60" s="7" t="s">
        <v>149</v>
      </c>
      <c r="M60" s="7">
        <f t="shared" ref="M60:M61" si="26">EXP(D36+D39+D66)</f>
        <v>1.5066671108681799</v>
      </c>
      <c r="N60" s="7">
        <f>M60/SUM(M59:M61)</f>
        <v>1.1848409980489648E-6</v>
      </c>
      <c r="P60" s="7" t="s">
        <v>157</v>
      </c>
      <c r="Q60" s="7">
        <f t="shared" ref="Q60:Q61" si="27">EXP(D36+D42+D66)</f>
        <v>18.078077204501572</v>
      </c>
      <c r="R60" s="7">
        <f>Q60/SUM(Q59:Q61)</f>
        <v>1.0723183682658439E-3</v>
      </c>
      <c r="T60" s="7" t="s">
        <v>169</v>
      </c>
      <c r="U60" s="7">
        <f t="shared" ref="U60:U61" si="28">EXP(D36+D45+D66)</f>
        <v>0.984028912243752</v>
      </c>
      <c r="V60" s="7">
        <f>U60/SUM(U59:U61)</f>
        <v>2.2364490235025639E-4</v>
      </c>
      <c r="X60" s="7" t="b">
        <f>G60 &lt;= 0.05</f>
        <v>0</v>
      </c>
      <c r="Y60" s="7" t="b">
        <f>OR(D60 &lt;= -LN(1.25), D60 &gt;= LN(1.25))</f>
        <v>1</v>
      </c>
      <c r="Z60" s="7" t="b">
        <f>AND(X60, Y60)</f>
        <v>0</v>
      </c>
    </row>
    <row r="61" spans="1:26" x14ac:dyDescent="0.3">
      <c r="A61" s="1" t="s">
        <v>3</v>
      </c>
      <c r="B61" s="2" t="s">
        <v>1</v>
      </c>
      <c r="C61" s="1" t="s">
        <v>242</v>
      </c>
      <c r="D61" s="3">
        <v>-2.6524000000000001</v>
      </c>
      <c r="E61" s="3">
        <v>4.4634999999999998</v>
      </c>
      <c r="F61" s="3">
        <v>-0.59419999999999995</v>
      </c>
      <c r="G61" s="3">
        <v>0.55000000000000004</v>
      </c>
      <c r="H61" s="3"/>
      <c r="I61" s="3"/>
      <c r="J61" s="3"/>
      <c r="L61" s="7" t="s">
        <v>147</v>
      </c>
      <c r="M61" s="7">
        <f t="shared" si="26"/>
        <v>1271617.1565190505</v>
      </c>
      <c r="N61" s="7">
        <f>M61/SUM(M59:M61)</f>
        <v>0.99999802876034127</v>
      </c>
      <c r="P61" s="7" t="s">
        <v>158</v>
      </c>
      <c r="Q61" s="7">
        <f t="shared" si="27"/>
        <v>16839.793074781348</v>
      </c>
      <c r="R61" s="7">
        <f>Q61/SUM(Q59:Q61)</f>
        <v>0.99886836567926118</v>
      </c>
      <c r="T61" s="7" t="s">
        <v>170</v>
      </c>
      <c r="U61" s="7">
        <f t="shared" si="28"/>
        <v>4397.9772574963208</v>
      </c>
      <c r="V61" s="7">
        <f>U61/SUM(U59:U61)</f>
        <v>0.99954908037069035</v>
      </c>
      <c r="X61" s="7" t="b">
        <f>G61 &lt;= 0.05</f>
        <v>0</v>
      </c>
      <c r="Y61" s="7" t="b">
        <f>OR(D61 &lt;= -LN(1.25), D61 &gt;= LN(1.25))</f>
        <v>1</v>
      </c>
      <c r="Z61" s="7" t="b">
        <f>AND(X61, Y61)</f>
        <v>0</v>
      </c>
    </row>
    <row r="62" spans="1:26" x14ac:dyDescent="0.3">
      <c r="A62" s="1" t="s">
        <v>0</v>
      </c>
      <c r="B62" s="2" t="s">
        <v>1</v>
      </c>
      <c r="C62" s="1" t="s">
        <v>243</v>
      </c>
      <c r="D62" s="3">
        <v>0</v>
      </c>
      <c r="E62" s="3" t="s">
        <v>46</v>
      </c>
      <c r="F62" s="3" t="s">
        <v>46</v>
      </c>
      <c r="G62" s="3" t="s">
        <v>46</v>
      </c>
      <c r="H62" s="3"/>
      <c r="I62" s="3"/>
      <c r="J62" s="3"/>
    </row>
    <row r="63" spans="1:26" x14ac:dyDescent="0.3">
      <c r="A63" s="1" t="s">
        <v>2</v>
      </c>
      <c r="B63" s="2" t="s">
        <v>1</v>
      </c>
      <c r="C63" s="1" t="s">
        <v>243</v>
      </c>
      <c r="D63" s="3">
        <v>-2.6383999999999999</v>
      </c>
      <c r="E63" s="3">
        <v>0.41389999999999999</v>
      </c>
      <c r="F63" s="3">
        <v>-6.3747999999999996</v>
      </c>
      <c r="G63" s="5">
        <v>1.8E-10</v>
      </c>
      <c r="H63" s="3"/>
      <c r="I63" s="3"/>
      <c r="J63" s="3"/>
      <c r="X63" s="7" t="b">
        <f>G63 &lt;= 0.05</f>
        <v>1</v>
      </c>
      <c r="Y63" s="7" t="b">
        <f>OR(D63 &lt;= -LN(1.25), D63 &gt;= LN(1.25))</f>
        <v>1</v>
      </c>
      <c r="Z63" s="7" t="b">
        <f>AND(X63, Y63)</f>
        <v>1</v>
      </c>
    </row>
    <row r="64" spans="1:26" x14ac:dyDescent="0.3">
      <c r="A64" s="1" t="s">
        <v>3</v>
      </c>
      <c r="B64" s="2" t="s">
        <v>1</v>
      </c>
      <c r="C64" s="1" t="s">
        <v>243</v>
      </c>
      <c r="D64" s="3">
        <v>-0.74919999999999998</v>
      </c>
      <c r="E64" s="3">
        <v>1.5706</v>
      </c>
      <c r="F64" s="3">
        <v>-0.47699999999999998</v>
      </c>
      <c r="G64" s="3">
        <v>0.63</v>
      </c>
      <c r="H64" s="3"/>
      <c r="I64" s="3"/>
      <c r="J64" s="3"/>
      <c r="X64" s="7" t="b">
        <f>G64 &lt;= 0.05</f>
        <v>0</v>
      </c>
      <c r="Y64" s="7" t="b">
        <f>OR(D64 &lt;= -LN(1.25), D64 &gt;= LN(1.25))</f>
        <v>1</v>
      </c>
      <c r="Z64" s="7" t="b">
        <f>AND(X64, Y64)</f>
        <v>0</v>
      </c>
    </row>
    <row r="65" spans="1:26" x14ac:dyDescent="0.3">
      <c r="A65" s="1" t="s">
        <v>0</v>
      </c>
      <c r="B65" s="2" t="s">
        <v>1</v>
      </c>
      <c r="C65" s="1" t="s">
        <v>244</v>
      </c>
      <c r="D65" s="3">
        <v>0</v>
      </c>
      <c r="E65" s="3" t="s">
        <v>46</v>
      </c>
      <c r="F65" s="3" t="s">
        <v>46</v>
      </c>
      <c r="G65" s="3" t="s">
        <v>46</v>
      </c>
      <c r="H65" s="3"/>
      <c r="I65" s="3"/>
      <c r="J65" s="3"/>
    </row>
    <row r="66" spans="1:26" x14ac:dyDescent="0.3">
      <c r="A66" s="1" t="s">
        <v>2</v>
      </c>
      <c r="B66" s="2" t="s">
        <v>1</v>
      </c>
      <c r="C66" s="1" t="s">
        <v>244</v>
      </c>
      <c r="D66" s="3">
        <v>-2.0487000000000002</v>
      </c>
      <c r="E66" s="3">
        <v>9.3129000000000008</v>
      </c>
      <c r="F66" s="3">
        <v>-0.22</v>
      </c>
      <c r="G66" s="3">
        <v>0.83</v>
      </c>
      <c r="H66" s="3"/>
      <c r="I66" s="3"/>
      <c r="J66" s="3"/>
      <c r="X66" s="7" t="b">
        <f>G66 &lt;= 0.05</f>
        <v>0</v>
      </c>
      <c r="Y66" s="7" t="b">
        <f>OR(D66 &lt;= -LN(1.25), D66 &gt;= LN(1.25))</f>
        <v>1</v>
      </c>
      <c r="Z66" s="7" t="b">
        <f>AND(X66, Y66)</f>
        <v>0</v>
      </c>
    </row>
    <row r="67" spans="1:26" x14ac:dyDescent="0.3">
      <c r="A67" s="1" t="s">
        <v>3</v>
      </c>
      <c r="B67" s="2" t="s">
        <v>1</v>
      </c>
      <c r="C67" s="1" t="s">
        <v>244</v>
      </c>
      <c r="D67" s="3">
        <v>16.5944</v>
      </c>
      <c r="E67" s="3">
        <v>8.3480000000000008</v>
      </c>
      <c r="F67" s="3">
        <v>1.9878</v>
      </c>
      <c r="G67" s="3">
        <v>4.7E-2</v>
      </c>
      <c r="H67" s="3"/>
      <c r="I67" s="3"/>
      <c r="J67" s="3"/>
      <c r="X67" s="7" t="b">
        <f>G67 &lt;= 0.05</f>
        <v>1</v>
      </c>
      <c r="Y67" s="7" t="b">
        <f>OR(D67 &lt;= -LN(1.25), D67 &gt;= LN(1.25))</f>
        <v>1</v>
      </c>
      <c r="Z67" s="7" t="b">
        <f>AND(X67, Y67)</f>
        <v>1</v>
      </c>
    </row>
    <row r="68" spans="1:2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26" x14ac:dyDescent="0.3">
      <c r="A69" s="1" t="s">
        <v>41</v>
      </c>
      <c r="B69" s="2" t="s">
        <v>1</v>
      </c>
      <c r="C69" s="1">
        <v>1</v>
      </c>
      <c r="D69" s="3">
        <v>0</v>
      </c>
      <c r="E69" s="3" t="s">
        <v>46</v>
      </c>
      <c r="F69" s="3" t="s">
        <v>46</v>
      </c>
      <c r="G69" s="3" t="s">
        <v>46</v>
      </c>
      <c r="H69" s="3">
        <v>7.3277999999999999</v>
      </c>
      <c r="I69" s="3">
        <v>2</v>
      </c>
      <c r="J69" s="3">
        <v>2.5999999999999999E-2</v>
      </c>
      <c r="L69" s="7" t="s">
        <v>47</v>
      </c>
      <c r="M69" s="3">
        <f>EXP(D69+D72+D81)</f>
        <v>1</v>
      </c>
      <c r="N69" s="7">
        <f>M69/SUM(M69:M71)</f>
        <v>9.5270404997901004E-3</v>
      </c>
      <c r="P69" s="7" t="s">
        <v>89</v>
      </c>
      <c r="Q69" s="7">
        <f>EXP(D69+D75+D81)</f>
        <v>1</v>
      </c>
      <c r="R69" s="7">
        <f>Q69/SUM(Q69:Q71)</f>
        <v>1.9493802585578025E-2</v>
      </c>
      <c r="T69" s="7" t="s">
        <v>90</v>
      </c>
      <c r="U69" s="7">
        <f>EXP(D69+D78+D81)</f>
        <v>1</v>
      </c>
      <c r="V69" s="7">
        <f>U69/SUM(U69:U71)</f>
        <v>0.22002801129129212</v>
      </c>
    </row>
    <row r="70" spans="1:26" x14ac:dyDescent="0.3">
      <c r="A70" s="1" t="s">
        <v>42</v>
      </c>
      <c r="B70" s="2" t="s">
        <v>1</v>
      </c>
      <c r="C70" s="1">
        <v>1</v>
      </c>
      <c r="D70" s="3">
        <v>1.9479</v>
      </c>
      <c r="E70" s="3">
        <v>2.3172999999999999</v>
      </c>
      <c r="F70" s="3">
        <v>0.84060000000000001</v>
      </c>
      <c r="G70" s="3">
        <v>0.4</v>
      </c>
      <c r="H70" s="3"/>
      <c r="I70" s="3"/>
      <c r="J70" s="3"/>
      <c r="L70" s="7" t="s">
        <v>78</v>
      </c>
      <c r="M70" s="3">
        <f t="shared" ref="M70:M71" si="29">EXP(D70+D73+D82)</f>
        <v>7.0139428240830846</v>
      </c>
      <c r="N70" s="7">
        <f>M70/SUM(M69:M71)</f>
        <v>6.6822117348251706E-2</v>
      </c>
      <c r="P70" s="7" t="s">
        <v>91</v>
      </c>
      <c r="Q70" s="7">
        <f t="shared" ref="Q70:Q71" si="30">EXP(D70+D76+D82)</f>
        <v>38.613424462093093</v>
      </c>
      <c r="R70" s="7">
        <f>Q70/SUM(Q69:Q71)</f>
        <v>0.75272247361717204</v>
      </c>
      <c r="T70" s="7" t="s">
        <v>92</v>
      </c>
      <c r="U70" s="7">
        <f t="shared" ref="U70:U71" si="31">EXP(D70+D79+D82)</f>
        <v>2.8653772016011154</v>
      </c>
      <c r="V70" s="7">
        <f>U70/SUM(U69:U71)</f>
        <v>0.63046324726770131</v>
      </c>
    </row>
    <row r="71" spans="1:26" x14ac:dyDescent="0.3">
      <c r="A71" s="1" t="s">
        <v>43</v>
      </c>
      <c r="B71" s="2" t="s">
        <v>1</v>
      </c>
      <c r="C71" s="1">
        <v>1</v>
      </c>
      <c r="D71" s="3">
        <v>4.5742000000000003</v>
      </c>
      <c r="E71" s="3">
        <v>2.2978999999999998</v>
      </c>
      <c r="F71" s="3">
        <v>1.9905999999999999</v>
      </c>
      <c r="G71" s="3">
        <v>4.7E-2</v>
      </c>
      <c r="H71" s="3"/>
      <c r="I71" s="3"/>
      <c r="J71" s="3"/>
      <c r="L71" s="7" t="s">
        <v>79</v>
      </c>
      <c r="M71" s="3">
        <f t="shared" si="29"/>
        <v>96.950447746318275</v>
      </c>
      <c r="N71" s="7">
        <f>M71/SUM(M69:M71)</f>
        <v>0.92365084215195814</v>
      </c>
      <c r="P71" s="7" t="s">
        <v>93</v>
      </c>
      <c r="Q71" s="7">
        <f t="shared" si="30"/>
        <v>11.68493026423535</v>
      </c>
      <c r="R71" s="7">
        <f>Q71/SUM(Q69:Q71)</f>
        <v>0.22778372379724995</v>
      </c>
      <c r="T71" s="7" t="s">
        <v>94</v>
      </c>
      <c r="U71" s="7">
        <f t="shared" si="31"/>
        <v>0.67949867184444079</v>
      </c>
      <c r="V71" s="7">
        <f>U71/SUM(U69:U71)</f>
        <v>0.14950874144100662</v>
      </c>
    </row>
    <row r="72" spans="1:26" x14ac:dyDescent="0.3">
      <c r="A72" s="1" t="s">
        <v>41</v>
      </c>
      <c r="B72" s="2" t="s">
        <v>1</v>
      </c>
      <c r="C72" s="1" t="s">
        <v>4</v>
      </c>
      <c r="D72" s="3">
        <v>0</v>
      </c>
      <c r="E72" s="3" t="s">
        <v>46</v>
      </c>
      <c r="F72" s="3" t="s">
        <v>46</v>
      </c>
      <c r="G72" s="3" t="s">
        <v>46</v>
      </c>
      <c r="H72" s="3">
        <v>12.625500000000001</v>
      </c>
      <c r="I72" s="3">
        <v>4</v>
      </c>
      <c r="J72" s="3">
        <v>1.2999999999999999E-2</v>
      </c>
      <c r="M72" s="3"/>
    </row>
    <row r="73" spans="1:26" x14ac:dyDescent="0.3">
      <c r="A73" s="1" t="s">
        <v>42</v>
      </c>
      <c r="B73" s="2" t="s">
        <v>1</v>
      </c>
      <c r="C73" s="1" t="s">
        <v>4</v>
      </c>
      <c r="D73" s="3">
        <v>0</v>
      </c>
      <c r="E73" s="3" t="s">
        <v>46</v>
      </c>
      <c r="F73" s="3" t="s">
        <v>46</v>
      </c>
      <c r="G73" s="3" t="s">
        <v>46</v>
      </c>
      <c r="H73" s="3"/>
      <c r="I73" s="3"/>
      <c r="J73" s="3"/>
      <c r="L73" s="7" t="s">
        <v>80</v>
      </c>
      <c r="M73" s="3">
        <f>EXP(D69+D72+D84)</f>
        <v>1</v>
      </c>
      <c r="N73" s="7">
        <f>M73/SUM(M73:M75)</f>
        <v>2.0737370024310534E-2</v>
      </c>
      <c r="P73" s="7" t="s">
        <v>95</v>
      </c>
      <c r="Q73" s="7">
        <f>EXP(D69+D75+D84)</f>
        <v>1</v>
      </c>
      <c r="R73" s="7">
        <f>Q73/SUM(Q73:Q75)</f>
        <v>3.4036680385724695E-2</v>
      </c>
      <c r="T73" s="7" t="s">
        <v>96</v>
      </c>
      <c r="U73" s="7">
        <f>EXP(D69+D78+D84)</f>
        <v>1</v>
      </c>
      <c r="V73" s="7">
        <f>U73/SUM(U73:U75)</f>
        <v>0.33082239126376695</v>
      </c>
    </row>
    <row r="74" spans="1:26" x14ac:dyDescent="0.3">
      <c r="A74" s="1" t="s">
        <v>43</v>
      </c>
      <c r="B74" s="2" t="s">
        <v>1</v>
      </c>
      <c r="C74" s="1" t="s">
        <v>4</v>
      </c>
      <c r="D74" s="3">
        <v>0</v>
      </c>
      <c r="E74" s="3" t="s">
        <v>46</v>
      </c>
      <c r="F74" s="3" t="s">
        <v>46</v>
      </c>
      <c r="G74" s="3" t="s">
        <v>46</v>
      </c>
      <c r="H74" s="3"/>
      <c r="I74" s="3"/>
      <c r="J74" s="3"/>
      <c r="L74" s="7" t="s">
        <v>81</v>
      </c>
      <c r="M74" s="3">
        <f t="shared" ref="M74:M75" si="32">EXP(D70+D73+D85)</f>
        <v>4.2135267295585361</v>
      </c>
      <c r="N74" s="7">
        <f>M74/SUM(M73:M75)</f>
        <v>8.7377462898178382E-2</v>
      </c>
      <c r="P74" s="7" t="s">
        <v>97</v>
      </c>
      <c r="Q74" s="7">
        <f t="shared" ref="Q74:Q75" si="33">EXP(D70+D76+D85)</f>
        <v>23.196467403779828</v>
      </c>
      <c r="R74" s="7">
        <f>Q74/SUM(Q73:Q75)</f>
        <v>0.78953074710033511</v>
      </c>
      <c r="T74" s="7" t="s">
        <v>98</v>
      </c>
      <c r="U74" s="7">
        <f t="shared" ref="U74:U75" si="34">EXP(D70+D79+D85)</f>
        <v>1.7213347373974714</v>
      </c>
      <c r="V74" s="7">
        <f>U74/SUM(U73:U75)</f>
        <v>0.56945607399121978</v>
      </c>
    </row>
    <row r="75" spans="1:26" x14ac:dyDescent="0.3">
      <c r="A75" s="1" t="s">
        <v>41</v>
      </c>
      <c r="B75" s="2" t="s">
        <v>1</v>
      </c>
      <c r="C75" s="1" t="s">
        <v>5</v>
      </c>
      <c r="D75" s="3">
        <v>0</v>
      </c>
      <c r="E75" s="3" t="s">
        <v>46</v>
      </c>
      <c r="F75" s="3" t="s">
        <v>46</v>
      </c>
      <c r="G75" s="3" t="s">
        <v>46</v>
      </c>
      <c r="H75" s="3"/>
      <c r="I75" s="3"/>
      <c r="J75" s="3"/>
      <c r="L75" s="7" t="s">
        <v>82</v>
      </c>
      <c r="M75" s="3">
        <f t="shared" si="32"/>
        <v>43.008595884239377</v>
      </c>
      <c r="N75" s="7">
        <f>M75/SUM(M73:M75)</f>
        <v>0.89188516707751109</v>
      </c>
      <c r="P75" s="7" t="s">
        <v>99</v>
      </c>
      <c r="Q75" s="7">
        <f t="shared" si="33"/>
        <v>5.1836010596361719</v>
      </c>
      <c r="R75" s="7">
        <f>Q75/SUM(Q73:Q75)</f>
        <v>0.17643257251394023</v>
      </c>
      <c r="T75" s="7" t="s">
        <v>100</v>
      </c>
      <c r="U75" s="7">
        <f t="shared" si="34"/>
        <v>0.30143526368958673</v>
      </c>
      <c r="V75" s="7">
        <f>U75/SUM(U73:U75)</f>
        <v>9.9721534745013218E-2</v>
      </c>
    </row>
    <row r="76" spans="1:26" x14ac:dyDescent="0.3">
      <c r="A76" s="1" t="s">
        <v>42</v>
      </c>
      <c r="B76" s="2" t="s">
        <v>1</v>
      </c>
      <c r="C76" s="1" t="s">
        <v>5</v>
      </c>
      <c r="D76" s="3">
        <v>1.7057</v>
      </c>
      <c r="E76" s="3">
        <v>2.4474</v>
      </c>
      <c r="F76" s="3">
        <v>0.69699999999999995</v>
      </c>
      <c r="G76" s="3">
        <v>0.49</v>
      </c>
      <c r="H76" s="3"/>
      <c r="I76" s="3"/>
      <c r="J76" s="3"/>
      <c r="M76" s="3"/>
    </row>
    <row r="77" spans="1:26" x14ac:dyDescent="0.3">
      <c r="A77" s="1" t="s">
        <v>43</v>
      </c>
      <c r="B77" s="2" t="s">
        <v>1</v>
      </c>
      <c r="C77" s="1" t="s">
        <v>5</v>
      </c>
      <c r="D77" s="3">
        <v>-2.1158999999999999</v>
      </c>
      <c r="E77" s="3">
        <v>2.7004999999999999</v>
      </c>
      <c r="F77" s="3">
        <v>-0.78349999999999997</v>
      </c>
      <c r="G77" s="3">
        <v>0.43</v>
      </c>
      <c r="H77" s="3"/>
      <c r="I77" s="3"/>
      <c r="J77" s="3"/>
      <c r="L77" s="7" t="s">
        <v>83</v>
      </c>
      <c r="M77" s="3">
        <f>EXP(D69+D72+D87)</f>
        <v>1</v>
      </c>
      <c r="N77" s="7">
        <f>M77/SUM(M77:M79)</f>
        <v>6.2323022453859067E-2</v>
      </c>
      <c r="P77" s="7" t="s">
        <v>101</v>
      </c>
      <c r="Q77" s="7">
        <f>EXP(D69+D75+D87)</f>
        <v>1</v>
      </c>
      <c r="R77" s="7">
        <f>Q77/SUM(Q77:Q79)</f>
        <v>5.4816801559202884E-2</v>
      </c>
      <c r="T77" s="7" t="s">
        <v>102</v>
      </c>
      <c r="U77" s="7">
        <f>EXP(D69+D78+D87)</f>
        <v>1</v>
      </c>
      <c r="V77" s="7">
        <f>U77/SUM(U77:U79)</f>
        <v>0.4432727488138089</v>
      </c>
    </row>
    <row r="78" spans="1:26" x14ac:dyDescent="0.3">
      <c r="A78" s="1" t="s">
        <v>41</v>
      </c>
      <c r="B78" s="2" t="s">
        <v>1</v>
      </c>
      <c r="C78" s="1" t="s">
        <v>6</v>
      </c>
      <c r="D78" s="3">
        <v>0</v>
      </c>
      <c r="E78" s="3" t="s">
        <v>46</v>
      </c>
      <c r="F78" s="3" t="s">
        <v>46</v>
      </c>
      <c r="G78" s="3" t="s">
        <v>46</v>
      </c>
      <c r="H78" s="3"/>
      <c r="I78" s="3"/>
      <c r="J78" s="3"/>
      <c r="L78" s="7" t="s">
        <v>84</v>
      </c>
      <c r="M78" s="3">
        <f t="shared" ref="M78:M79" si="35">EXP(D70+D73+D88)</f>
        <v>2.8653772016011154</v>
      </c>
      <c r="N78" s="7">
        <f>M78/SUM(M77:M79)</f>
        <v>0.17857896767416218</v>
      </c>
      <c r="P78" s="7" t="s">
        <v>103</v>
      </c>
      <c r="Q78" s="7">
        <f t="shared" ref="Q78:Q79" si="36">EXP(D70+D76+D88)</f>
        <v>15.774583412560441</v>
      </c>
      <c r="R78" s="7">
        <f>Q78/SUM(Q77:Q79)</f>
        <v>0.86471220860541909</v>
      </c>
      <c r="T78" s="7" t="s">
        <v>104</v>
      </c>
      <c r="U78" s="7">
        <f t="shared" ref="U78:U79" si="37">EXP(D70+D79+D88)</f>
        <v>1.1705807579816936</v>
      </c>
      <c r="V78" s="7">
        <f>U78/SUM(U77:U79)</f>
        <v>0.51888655029909725</v>
      </c>
    </row>
    <row r="79" spans="1:26" x14ac:dyDescent="0.3">
      <c r="A79" s="1" t="s">
        <v>42</v>
      </c>
      <c r="B79" s="2" t="s">
        <v>1</v>
      </c>
      <c r="C79" s="1" t="s">
        <v>6</v>
      </c>
      <c r="D79" s="3">
        <v>-0.8952</v>
      </c>
      <c r="E79" s="3">
        <v>2.3856000000000002</v>
      </c>
      <c r="F79" s="3">
        <v>-0.37530000000000002</v>
      </c>
      <c r="G79" s="3">
        <v>0.71</v>
      </c>
      <c r="H79" s="3"/>
      <c r="I79" s="3"/>
      <c r="J79" s="3"/>
      <c r="L79" s="7" t="s">
        <v>85</v>
      </c>
      <c r="M79" s="3">
        <f t="shared" si="35"/>
        <v>12.180057705544975</v>
      </c>
      <c r="N79" s="7">
        <f>M79/SUM(M77:M79)</f>
        <v>0.75909800987197862</v>
      </c>
      <c r="P79" s="7" t="s">
        <v>105</v>
      </c>
      <c r="Q79" s="7">
        <f t="shared" si="36"/>
        <v>1.4679986344783045</v>
      </c>
      <c r="R79" s="7">
        <f>Q79/SUM(Q77:Q79)</f>
        <v>8.0470989835378023E-2</v>
      </c>
      <c r="T79" s="7" t="s">
        <v>106</v>
      </c>
      <c r="U79" s="7">
        <f t="shared" si="37"/>
        <v>8.5366630338442703E-2</v>
      </c>
      <c r="V79" s="7">
        <f>U79/SUM(U77:U79)</f>
        <v>3.7840700887093792E-2</v>
      </c>
    </row>
    <row r="80" spans="1:26" x14ac:dyDescent="0.3">
      <c r="A80" s="1" t="s">
        <v>43</v>
      </c>
      <c r="B80" s="2" t="s">
        <v>1</v>
      </c>
      <c r="C80" s="1" t="s">
        <v>6</v>
      </c>
      <c r="D80" s="3">
        <v>-4.9606000000000003</v>
      </c>
      <c r="E80" s="3">
        <v>2.7408999999999999</v>
      </c>
      <c r="F80" s="3">
        <v>-1.8099000000000001</v>
      </c>
      <c r="G80" s="3">
        <v>7.0000000000000007E-2</v>
      </c>
      <c r="H80" s="3"/>
      <c r="I80" s="3"/>
      <c r="J80" s="3"/>
      <c r="L80" s="3"/>
      <c r="M80" s="3"/>
    </row>
    <row r="81" spans="1:26" x14ac:dyDescent="0.3">
      <c r="A81" s="1" t="s">
        <v>41</v>
      </c>
      <c r="B81" s="2" t="s">
        <v>1</v>
      </c>
      <c r="C81" s="1" t="s">
        <v>238</v>
      </c>
      <c r="D81" s="3">
        <v>0</v>
      </c>
      <c r="E81" s="3" t="s">
        <v>46</v>
      </c>
      <c r="F81" s="3" t="s">
        <v>46</v>
      </c>
      <c r="G81" s="3" t="s">
        <v>46</v>
      </c>
      <c r="H81" s="3">
        <v>68.762699999999995</v>
      </c>
      <c r="I81" s="3">
        <v>12</v>
      </c>
      <c r="J81" s="5">
        <v>5.4999999999999996E-10</v>
      </c>
      <c r="L81" s="7" t="s">
        <v>86</v>
      </c>
      <c r="M81" s="3">
        <f>EXP(D69+D72+D90)</f>
        <v>1</v>
      </c>
      <c r="N81" s="7">
        <f>M81/SUM(M81:M83)</f>
        <v>9.1195791603277732E-2</v>
      </c>
      <c r="P81" s="7" t="s">
        <v>107</v>
      </c>
      <c r="Q81" s="7">
        <f>EXP(D69+D75+D90)</f>
        <v>1</v>
      </c>
      <c r="R81" s="7">
        <f>Q81/SUM(Q81:Q83)</f>
        <v>0.10418834692802732</v>
      </c>
      <c r="T81" s="7" t="s">
        <v>108</v>
      </c>
      <c r="U81" s="7">
        <f>EXP(D69+D78+D90)</f>
        <v>1</v>
      </c>
      <c r="V81" s="7">
        <f>U81/SUM(U81:U83)</f>
        <v>0.61674918739527229</v>
      </c>
    </row>
    <row r="82" spans="1:26" x14ac:dyDescent="0.3">
      <c r="A82" s="1" t="s">
        <v>42</v>
      </c>
      <c r="B82" s="2" t="s">
        <v>1</v>
      </c>
      <c r="C82" s="1" t="s">
        <v>238</v>
      </c>
      <c r="D82" s="3">
        <v>0</v>
      </c>
      <c r="E82" s="3" t="s">
        <v>46</v>
      </c>
      <c r="F82" s="3" t="s">
        <v>46</v>
      </c>
      <c r="G82" s="3" t="s">
        <v>46</v>
      </c>
      <c r="H82" s="3"/>
      <c r="I82" s="3"/>
      <c r="J82" s="3"/>
      <c r="L82" s="7" t="s">
        <v>87</v>
      </c>
      <c r="M82" s="3">
        <f t="shared" ref="M82:M83" si="38">EXP(D70+D73+D91)</f>
        <v>1.3736892448653506</v>
      </c>
      <c r="N82" s="7">
        <f>M82/SUM(M81:M83)</f>
        <v>0.12527467810240447</v>
      </c>
      <c r="P82" s="7" t="s">
        <v>109</v>
      </c>
      <c r="Q82" s="7">
        <f t="shared" ref="Q82" si="39">EXP(D70+D76+D91)</f>
        <v>7.5624862108755631</v>
      </c>
      <c r="R82" s="7">
        <f>Q82/SUM(Q81:Q83)</f>
        <v>0.78792293697712601</v>
      </c>
      <c r="T82" s="7" t="s">
        <v>110</v>
      </c>
      <c r="U82" s="7">
        <f t="shared" ref="U82:U83" si="40">EXP(D70+D79+D91)</f>
        <v>0.56118761487571567</v>
      </c>
      <c r="V82" s="7">
        <f>U82/SUM(U81:U83)</f>
        <v>0.34611200545088866</v>
      </c>
    </row>
    <row r="83" spans="1:26" x14ac:dyDescent="0.3">
      <c r="A83" s="1" t="s">
        <v>43</v>
      </c>
      <c r="B83" s="2" t="s">
        <v>1</v>
      </c>
      <c r="C83" s="1" t="s">
        <v>238</v>
      </c>
      <c r="D83" s="3">
        <v>0</v>
      </c>
      <c r="E83" s="3" t="s">
        <v>46</v>
      </c>
      <c r="F83" s="3" t="s">
        <v>46</v>
      </c>
      <c r="G83" s="3" t="s">
        <v>46</v>
      </c>
      <c r="H83" s="3"/>
      <c r="I83" s="3"/>
      <c r="J83" s="3"/>
      <c r="L83" s="7" t="s">
        <v>88</v>
      </c>
      <c r="M83" s="3">
        <f t="shared" si="38"/>
        <v>8.5917290317830464</v>
      </c>
      <c r="N83" s="7">
        <f>M83/SUM(M81:M83)</f>
        <v>0.78352953029431782</v>
      </c>
      <c r="P83" s="7" t="s">
        <v>111</v>
      </c>
      <c r="Q83" s="7">
        <f>EXP(D71+D77+D92)</f>
        <v>1.0355161520066696</v>
      </c>
      <c r="R83" s="7">
        <f>Q83/SUM(Q81:Q83)</f>
        <v>0.10788871609484676</v>
      </c>
      <c r="T83" s="7" t="s">
        <v>112</v>
      </c>
      <c r="U83" s="7">
        <f t="shared" si="40"/>
        <v>6.0217034595032137E-2</v>
      </c>
      <c r="V83" s="7">
        <f>U83/SUM(U81:U83)</f>
        <v>3.7138807153839069E-2</v>
      </c>
    </row>
    <row r="84" spans="1:26" x14ac:dyDescent="0.3">
      <c r="A84" s="1" t="s">
        <v>41</v>
      </c>
      <c r="B84" s="2" t="s">
        <v>1</v>
      </c>
      <c r="C84" s="1" t="s">
        <v>239</v>
      </c>
      <c r="D84" s="3">
        <v>0</v>
      </c>
      <c r="E84" s="3" t="s">
        <v>46</v>
      </c>
      <c r="F84" s="3" t="s">
        <v>46</v>
      </c>
      <c r="G84" s="3" t="s">
        <v>46</v>
      </c>
      <c r="H84" s="3"/>
      <c r="I84" s="3"/>
      <c r="J84" s="3"/>
      <c r="L84" s="3"/>
      <c r="M84" s="3"/>
    </row>
    <row r="85" spans="1:26" x14ac:dyDescent="0.3">
      <c r="A85" s="1" t="s">
        <v>42</v>
      </c>
      <c r="B85" s="2" t="s">
        <v>1</v>
      </c>
      <c r="C85" s="1" t="s">
        <v>239</v>
      </c>
      <c r="D85" s="3">
        <v>-0.50960000000000005</v>
      </c>
      <c r="E85" s="3">
        <v>0.37769999999999998</v>
      </c>
      <c r="F85" s="3">
        <v>-1.3492999999999999</v>
      </c>
      <c r="G85" s="3">
        <v>0.18</v>
      </c>
      <c r="H85" s="3"/>
      <c r="I85" s="3"/>
      <c r="J85" s="3"/>
      <c r="L85" s="7" t="s">
        <v>183</v>
      </c>
      <c r="M85" s="3">
        <f>EXP(D69+D72+D93)</f>
        <v>1</v>
      </c>
      <c r="N85" s="7">
        <f>M85/SUM(M85:M87)</f>
        <v>0.14874268325168261</v>
      </c>
      <c r="P85" s="7" t="s">
        <v>184</v>
      </c>
      <c r="Q85" s="7">
        <f>EXP(D69+D75+D93)</f>
        <v>1</v>
      </c>
      <c r="R85" s="7">
        <f>Q85/SUM(Q85:Q87)</f>
        <v>0.19264780505015111</v>
      </c>
      <c r="T85" s="7" t="s">
        <v>185</v>
      </c>
      <c r="U85" s="7">
        <f t="shared" ref="U85:U86" si="41">EXP(D69+D78+D93)</f>
        <v>1</v>
      </c>
      <c r="V85" s="7">
        <f>U85/SUM(U85:U87)</f>
        <v>0.76853846093346745</v>
      </c>
      <c r="X85" s="7" t="b">
        <f>G85 &lt;= 0.05</f>
        <v>0</v>
      </c>
      <c r="Y85" s="7" t="b">
        <f>OR(D85 &lt;= -LN(1.25), D85 &gt;= LN(1.25))</f>
        <v>1</v>
      </c>
      <c r="Z85" s="7" t="b">
        <f>AND(X85, Y85)</f>
        <v>0</v>
      </c>
    </row>
    <row r="86" spans="1:26" x14ac:dyDescent="0.3">
      <c r="A86" s="1" t="s">
        <v>43</v>
      </c>
      <c r="B86" s="2" t="s">
        <v>1</v>
      </c>
      <c r="C86" s="1" t="s">
        <v>239</v>
      </c>
      <c r="D86" s="3">
        <v>-0.81279999999999997</v>
      </c>
      <c r="E86" s="3">
        <v>0.69</v>
      </c>
      <c r="F86" s="3">
        <v>-1.1780999999999999</v>
      </c>
      <c r="G86" s="3">
        <v>0.24</v>
      </c>
      <c r="H86" s="3"/>
      <c r="I86" s="3"/>
      <c r="J86" s="3"/>
      <c r="L86" s="7" t="s">
        <v>186</v>
      </c>
      <c r="M86" s="3">
        <f t="shared" ref="M86" si="42">EXP(D70+D73+D94)</f>
        <v>0.65018392147604109</v>
      </c>
      <c r="N86" s="7">
        <f>M86/SUM(M85:M87)</f>
        <v>9.6710101087447653E-2</v>
      </c>
      <c r="P86" s="7" t="s">
        <v>187</v>
      </c>
      <c r="Q86" s="7">
        <f t="shared" ref="Q86" si="43">EXP(D70+D76+D94)</f>
        <v>3.5794172219623994</v>
      </c>
      <c r="R86" s="7">
        <f>Q86/SUM(Q85:Q87)</f>
        <v>0.68956687116976578</v>
      </c>
      <c r="T86" s="7" t="s">
        <v>188</v>
      </c>
      <c r="U86" s="7">
        <f t="shared" si="41"/>
        <v>0.26561696212409691</v>
      </c>
      <c r="V86" s="7">
        <f>U86/SUM(U85:U87)</f>
        <v>0.20413685126867656</v>
      </c>
      <c r="X86" s="7" t="b">
        <f>G86 &lt;= 0.05</f>
        <v>0</v>
      </c>
      <c r="Y86" s="7" t="b">
        <f>OR(D86 &lt;= -LN(1.25), D86 &gt;= LN(1.25))</f>
        <v>1</v>
      </c>
      <c r="Z86" s="7" t="b">
        <f>AND(X86, Y86)</f>
        <v>0</v>
      </c>
    </row>
    <row r="87" spans="1:26" x14ac:dyDescent="0.3">
      <c r="A87" s="1" t="s">
        <v>41</v>
      </c>
      <c r="B87" s="2" t="s">
        <v>1</v>
      </c>
      <c r="C87" s="1" t="s">
        <v>240</v>
      </c>
      <c r="D87" s="3">
        <v>0</v>
      </c>
      <c r="E87" s="3" t="s">
        <v>46</v>
      </c>
      <c r="F87" s="3" t="s">
        <v>46</v>
      </c>
      <c r="G87" s="3" t="s">
        <v>46</v>
      </c>
      <c r="H87" s="3"/>
      <c r="I87" s="3"/>
      <c r="J87" s="3"/>
      <c r="L87" s="7" t="s">
        <v>127</v>
      </c>
      <c r="M87" s="3">
        <f>EXP(D71+D74+D95)</f>
        <v>5.0728358475564495</v>
      </c>
      <c r="N87" s="7">
        <f>M87/SUM(M85:M87)</f>
        <v>0.7545472156608698</v>
      </c>
      <c r="P87" s="7" t="s">
        <v>128</v>
      </c>
      <c r="Q87" s="7">
        <f>EXP(D71+D77+D95)</f>
        <v>0.61140236583240892</v>
      </c>
      <c r="R87" s="7">
        <f>Q87/SUM(Q85:Q87)</f>
        <v>0.11778532378008308</v>
      </c>
      <c r="T87" s="7" t="s">
        <v>129</v>
      </c>
      <c r="U87" s="7">
        <f>EXP(D71+D80+D95)</f>
        <v>3.5554092848739588E-2</v>
      </c>
      <c r="V87" s="7">
        <f>U87/SUM(U85:U87)</f>
        <v>2.7324687797855924E-2</v>
      </c>
    </row>
    <row r="88" spans="1:26" x14ac:dyDescent="0.3">
      <c r="A88" s="1" t="s">
        <v>42</v>
      </c>
      <c r="B88" s="2" t="s">
        <v>1</v>
      </c>
      <c r="C88" s="1" t="s">
        <v>240</v>
      </c>
      <c r="D88" s="3">
        <v>-0.8952</v>
      </c>
      <c r="E88" s="3">
        <v>0.37580000000000002</v>
      </c>
      <c r="F88" s="3">
        <v>-2.3822000000000001</v>
      </c>
      <c r="G88" s="3">
        <v>1.7000000000000001E-2</v>
      </c>
      <c r="H88" s="3"/>
      <c r="I88" s="3"/>
      <c r="J88" s="3"/>
      <c r="X88" s="7" t="b">
        <f>G88 &lt;= 0.05</f>
        <v>1</v>
      </c>
      <c r="Y88" s="7" t="b">
        <f>OR(D88 &lt;= -LN(1.25), D88 &gt;= LN(1.25))</f>
        <v>1</v>
      </c>
      <c r="Z88" s="7" t="b">
        <f>AND(X88, Y88)</f>
        <v>1</v>
      </c>
    </row>
    <row r="89" spans="1:26" x14ac:dyDescent="0.3">
      <c r="A89" s="1" t="s">
        <v>43</v>
      </c>
      <c r="B89" s="2" t="s">
        <v>1</v>
      </c>
      <c r="C89" s="1" t="s">
        <v>240</v>
      </c>
      <c r="D89" s="3">
        <v>-2.0743999999999998</v>
      </c>
      <c r="E89" s="3">
        <v>0.61419999999999997</v>
      </c>
      <c r="F89" s="3">
        <v>-3.3776000000000002</v>
      </c>
      <c r="G89" s="3">
        <v>7.2999999999999996E-4</v>
      </c>
      <c r="H89" s="3"/>
      <c r="I89" s="3"/>
      <c r="J89" s="3"/>
      <c r="L89" s="7" t="s">
        <v>189</v>
      </c>
      <c r="M89" s="7">
        <f>EXP(D69+D72+D96)</f>
        <v>1</v>
      </c>
      <c r="N89" s="7">
        <f>M89/SUM(M89:M91)</f>
        <v>0.20759827747507809</v>
      </c>
      <c r="P89" s="7" t="s">
        <v>190</v>
      </c>
      <c r="Q89" s="7">
        <f>EXP(D69+D75+D96)</f>
        <v>1</v>
      </c>
      <c r="R89" s="7">
        <f>Q89/SUM(Q89:Q91)</f>
        <v>0.18492937207645371</v>
      </c>
      <c r="T89" s="7" t="s">
        <v>191</v>
      </c>
      <c r="U89" s="7">
        <f>EXP(D69+D78+D96)</f>
        <v>1</v>
      </c>
      <c r="V89" s="7">
        <f>U89/SUM(U89:U91)</f>
        <v>0.75694692295424881</v>
      </c>
      <c r="X89" s="7" t="b">
        <f>G89 &lt;= 0.05</f>
        <v>1</v>
      </c>
      <c r="Y89" s="7" t="b">
        <f>OR(D89 &lt;= -LN(1.25), D89 &gt;= LN(1.25))</f>
        <v>1</v>
      </c>
      <c r="Z89" s="7" t="b">
        <f>AND(X89, Y89)</f>
        <v>1</v>
      </c>
    </row>
    <row r="90" spans="1:26" x14ac:dyDescent="0.3">
      <c r="A90" s="1" t="s">
        <v>41</v>
      </c>
      <c r="B90" s="2" t="s">
        <v>1</v>
      </c>
      <c r="C90" s="1" t="s">
        <v>241</v>
      </c>
      <c r="D90" s="3">
        <v>0</v>
      </c>
      <c r="E90" s="3" t="s">
        <v>46</v>
      </c>
      <c r="F90" s="3" t="s">
        <v>46</v>
      </c>
      <c r="G90" s="3" t="s">
        <v>46</v>
      </c>
      <c r="H90" s="3"/>
      <c r="I90" s="3"/>
      <c r="J90" s="3"/>
      <c r="L90" s="7" t="s">
        <v>192</v>
      </c>
      <c r="M90" s="7">
        <f t="shared" ref="M90:M91" si="44">EXP(D70+D73+D97)</f>
        <v>0.7330803244117684</v>
      </c>
      <c r="N90" s="7">
        <f>M90/SUM(M89:M91)</f>
        <v>0.15218621259875456</v>
      </c>
      <c r="P90" s="7" t="s">
        <v>193</v>
      </c>
      <c r="Q90" s="7">
        <f t="shared" ref="Q90:Q91" si="45">EXP(D70+D76+D97)</f>
        <v>4.0357816482516009</v>
      </c>
      <c r="R90" s="7">
        <f>Q90/SUM(Q89:Q91)</f>
        <v>0.74633456604884396</v>
      </c>
      <c r="T90" s="7" t="s">
        <v>194</v>
      </c>
      <c r="U90" s="7">
        <f t="shared" ref="U90:U91" si="46">EXP(D70+D79+D97)</f>
        <v>0.29948228852099756</v>
      </c>
      <c r="V90" s="7">
        <f>U90/SUM(U89:U91)</f>
        <v>0.22669219677526564</v>
      </c>
    </row>
    <row r="91" spans="1:26" x14ac:dyDescent="0.3">
      <c r="A91" s="1" t="s">
        <v>42</v>
      </c>
      <c r="B91" s="2" t="s">
        <v>1</v>
      </c>
      <c r="C91" s="1" t="s">
        <v>241</v>
      </c>
      <c r="D91" s="3">
        <v>-1.6304000000000001</v>
      </c>
      <c r="E91" s="3">
        <v>0.67179999999999995</v>
      </c>
      <c r="F91" s="3">
        <v>-2.4266999999999999</v>
      </c>
      <c r="G91" s="3">
        <v>1.4999999999999999E-2</v>
      </c>
      <c r="H91" s="3"/>
      <c r="I91" s="3"/>
      <c r="J91" s="3"/>
      <c r="L91" s="7" t="s">
        <v>195</v>
      </c>
      <c r="M91" s="7">
        <f t="shared" si="44"/>
        <v>3.0839153277802338</v>
      </c>
      <c r="N91" s="7">
        <f>M91/SUM(M89:M91)</f>
        <v>0.64021550992616738</v>
      </c>
      <c r="P91" s="7" t="s">
        <v>196</v>
      </c>
      <c r="Q91" s="7">
        <f t="shared" si="45"/>
        <v>0.37168818075197579</v>
      </c>
      <c r="R91" s="7">
        <f>Q91/SUM(Q89:Q91)</f>
        <v>6.8736061874702312E-2</v>
      </c>
      <c r="T91" s="7" t="s">
        <v>197</v>
      </c>
      <c r="U91" s="7">
        <f t="shared" si="46"/>
        <v>2.1614303162276628E-2</v>
      </c>
      <c r="V91" s="7">
        <f>U91/SUM(U89:U91)</f>
        <v>1.6360880270485583E-2</v>
      </c>
      <c r="X91" s="7" t="b">
        <f>G91 &lt;= 0.05</f>
        <v>1</v>
      </c>
      <c r="Y91" s="7" t="b">
        <f>OR(D91 &lt;= -LN(1.25), D91 &gt;= LN(1.25))</f>
        <v>1</v>
      </c>
      <c r="Z91" s="7" t="b">
        <f>AND(X91, Y91)</f>
        <v>1</v>
      </c>
    </row>
    <row r="92" spans="1:26" x14ac:dyDescent="0.3">
      <c r="A92" s="1" t="s">
        <v>43</v>
      </c>
      <c r="B92" s="2" t="s">
        <v>1</v>
      </c>
      <c r="C92" s="1" t="s">
        <v>241</v>
      </c>
      <c r="D92" s="3">
        <v>-2.4234</v>
      </c>
      <c r="E92" s="3">
        <v>1.0145</v>
      </c>
      <c r="F92" s="3">
        <v>-2.3887999999999998</v>
      </c>
      <c r="G92" s="3">
        <v>1.7000000000000001E-2</v>
      </c>
      <c r="H92" s="3"/>
      <c r="I92" s="3"/>
      <c r="J92" s="3"/>
      <c r="X92" s="7" t="b">
        <f>G92 &lt;= 0.05</f>
        <v>1</v>
      </c>
      <c r="Y92" s="7" t="b">
        <f>OR(D92 &lt;= -LN(1.25), D92 &gt;= LN(1.25))</f>
        <v>1</v>
      </c>
      <c r="Z92" s="7" t="b">
        <f>AND(X92, Y92)</f>
        <v>1</v>
      </c>
    </row>
    <row r="93" spans="1:26" x14ac:dyDescent="0.3">
      <c r="A93" s="1" t="s">
        <v>41</v>
      </c>
      <c r="B93" s="2" t="s">
        <v>1</v>
      </c>
      <c r="C93" s="1" t="s">
        <v>242</v>
      </c>
      <c r="D93" s="3">
        <v>0</v>
      </c>
      <c r="E93" s="3" t="s">
        <v>46</v>
      </c>
      <c r="F93" s="3" t="s">
        <v>46</v>
      </c>
      <c r="G93" s="3" t="s">
        <v>46</v>
      </c>
      <c r="H93" s="3"/>
      <c r="I93" s="3"/>
      <c r="J93" s="3"/>
      <c r="L93" s="7" t="s">
        <v>198</v>
      </c>
      <c r="M93" s="7">
        <f>EXP(D69+D72+D99)</f>
        <v>1</v>
      </c>
      <c r="N93" s="7">
        <f>M93/SUM(M93:M95)</f>
        <v>2.7039888636378639E-2</v>
      </c>
      <c r="P93" s="7" t="s">
        <v>199</v>
      </c>
      <c r="Q93" s="7">
        <f>EXP(D69+D75+D99)</f>
        <v>1</v>
      </c>
      <c r="R93" s="7">
        <f>Q93/SUM(Q93:Q95)</f>
        <v>4.1025159796486528E-2</v>
      </c>
      <c r="T93" s="7" t="s">
        <v>200</v>
      </c>
      <c r="U93" s="7">
        <f>EXP(D69+D78+D99)</f>
        <v>1</v>
      </c>
      <c r="V93" s="7">
        <f>U93/SUM(U93:U95)</f>
        <v>0.37427687613686272</v>
      </c>
    </row>
    <row r="94" spans="1:26" x14ac:dyDescent="0.3">
      <c r="A94" s="1" t="s">
        <v>42</v>
      </c>
      <c r="B94" s="2" t="s">
        <v>1</v>
      </c>
      <c r="C94" s="1" t="s">
        <v>242</v>
      </c>
      <c r="D94" s="3">
        <v>-2.3784000000000001</v>
      </c>
      <c r="E94" s="3">
        <v>1.4097</v>
      </c>
      <c r="F94" s="3">
        <v>-1.6872</v>
      </c>
      <c r="G94" s="3">
        <v>9.1999999999999998E-2</v>
      </c>
      <c r="H94" s="3"/>
      <c r="I94" s="3"/>
      <c r="J94" s="3"/>
      <c r="L94" s="7" t="s">
        <v>201</v>
      </c>
      <c r="M94" s="7">
        <f t="shared" ref="M94:M95" si="47">EXP(D70+D73+D100)</f>
        <v>3.5356600484167422</v>
      </c>
      <c r="N94" s="7">
        <f>M94/SUM(M93:M95)</f>
        <v>9.5603853965281815E-2</v>
      </c>
      <c r="P94" s="7" t="s">
        <v>202</v>
      </c>
      <c r="Q94" s="7">
        <f t="shared" ref="Q94:Q95" si="48">EXP(D70+D76+D100)</f>
        <v>19.464650001766692</v>
      </c>
      <c r="R94" s="7">
        <f>Q94/SUM(Q93:Q95)</f>
        <v>0.79854037670516043</v>
      </c>
      <c r="T94" s="7" t="s">
        <v>203</v>
      </c>
      <c r="U94" s="7">
        <f t="shared" ref="U94:U95" si="49">EXP(D70+D79+D100)</f>
        <v>1.4444086513735772</v>
      </c>
      <c r="V94" s="7">
        <f>U94/SUM(U93:U95)</f>
        <v>0.54060875790116136</v>
      </c>
      <c r="X94" s="7" t="b">
        <f>G94 &lt;= 0.05</f>
        <v>0</v>
      </c>
      <c r="Y94" s="7" t="b">
        <f>OR(D94 &lt;= -LN(1.25), D94 &gt;= LN(1.25))</f>
        <v>1</v>
      </c>
      <c r="Z94" s="7" t="b">
        <f>AND(X94, Y94)</f>
        <v>0</v>
      </c>
    </row>
    <row r="95" spans="1:26" x14ac:dyDescent="0.3">
      <c r="A95" s="1" t="s">
        <v>43</v>
      </c>
      <c r="B95" s="2" t="s">
        <v>1</v>
      </c>
      <c r="C95" s="1" t="s">
        <v>242</v>
      </c>
      <c r="D95" s="3">
        <v>-2.9502999999999999</v>
      </c>
      <c r="E95" s="3">
        <v>1.6278999999999999</v>
      </c>
      <c r="F95" s="3">
        <v>-1.8124</v>
      </c>
      <c r="G95" s="3">
        <v>7.0000000000000007E-2</v>
      </c>
      <c r="H95" s="3"/>
      <c r="I95" s="3"/>
      <c r="J95" s="3"/>
      <c r="L95" s="7" t="s">
        <v>204</v>
      </c>
      <c r="M95" s="7">
        <f t="shared" si="47"/>
        <v>32.446740783465032</v>
      </c>
      <c r="N95" s="7">
        <f>M95/SUM(M93:M95)</f>
        <v>0.87735625739833945</v>
      </c>
      <c r="P95" s="7" t="s">
        <v>205</v>
      </c>
      <c r="Q95" s="7">
        <f t="shared" si="48"/>
        <v>3.91063591937777</v>
      </c>
      <c r="R95" s="7">
        <f>Q95/SUM(Q93:Q95)</f>
        <v>0.16043446349835302</v>
      </c>
      <c r="T95" s="7" t="s">
        <v>206</v>
      </c>
      <c r="U95" s="7">
        <f t="shared" si="49"/>
        <v>0.22741016447634296</v>
      </c>
      <c r="V95" s="7">
        <f>U95/SUM(U93:U95)</f>
        <v>8.5114365961975802E-2</v>
      </c>
      <c r="X95" s="7" t="b">
        <f>G95 &lt;= 0.05</f>
        <v>0</v>
      </c>
      <c r="Y95" s="7" t="b">
        <f>OR(D95 &lt;= -LN(1.25), D95 &gt;= LN(1.25))</f>
        <v>1</v>
      </c>
      <c r="Z95" s="7" t="b">
        <f>AND(X95, Y95)</f>
        <v>0</v>
      </c>
    </row>
    <row r="96" spans="1:26" x14ac:dyDescent="0.3">
      <c r="A96" s="1" t="s">
        <v>41</v>
      </c>
      <c r="B96" s="2" t="s">
        <v>1</v>
      </c>
      <c r="C96" s="1" t="s">
        <v>243</v>
      </c>
      <c r="D96" s="3">
        <v>0</v>
      </c>
      <c r="E96" s="3" t="s">
        <v>46</v>
      </c>
      <c r="F96" s="3" t="s">
        <v>46</v>
      </c>
      <c r="G96" s="3" t="s">
        <v>46</v>
      </c>
      <c r="H96" s="3"/>
      <c r="I96" s="3"/>
      <c r="J96" s="3"/>
    </row>
    <row r="97" spans="1:26" x14ac:dyDescent="0.3">
      <c r="A97" s="1" t="s">
        <v>42</v>
      </c>
      <c r="B97" s="2" t="s">
        <v>1</v>
      </c>
      <c r="C97" s="1" t="s">
        <v>243</v>
      </c>
      <c r="D97" s="3">
        <v>-2.2584</v>
      </c>
      <c r="E97" s="3">
        <v>0.41520000000000001</v>
      </c>
      <c r="F97" s="3">
        <v>-5.4394999999999998</v>
      </c>
      <c r="G97" s="5">
        <v>5.2999999999999998E-8</v>
      </c>
      <c r="H97" s="3"/>
      <c r="I97" s="3"/>
      <c r="J97" s="3"/>
      <c r="X97" s="7" t="b">
        <f>G97 &lt;= 0.05</f>
        <v>1</v>
      </c>
      <c r="Y97" s="7" t="b">
        <f>OR(D97 &lt;= -LN(1.25), D97 &gt;= LN(1.25))</f>
        <v>1</v>
      </c>
      <c r="Z97" s="7" t="b">
        <f>AND(X97, Y97)</f>
        <v>1</v>
      </c>
    </row>
    <row r="98" spans="1:26" x14ac:dyDescent="0.3">
      <c r="A98" s="1" t="s">
        <v>43</v>
      </c>
      <c r="B98" s="2" t="s">
        <v>1</v>
      </c>
      <c r="C98" s="1" t="s">
        <v>243</v>
      </c>
      <c r="D98" s="3">
        <v>-3.448</v>
      </c>
      <c r="E98" s="3">
        <v>0.73499999999999999</v>
      </c>
      <c r="F98" s="3">
        <v>-4.6913</v>
      </c>
      <c r="G98" s="5">
        <v>2.7E-6</v>
      </c>
      <c r="H98" s="3"/>
      <c r="I98" s="3"/>
      <c r="J98" s="3"/>
      <c r="X98" s="7" t="b">
        <f>G98 &lt;= 0.05</f>
        <v>1</v>
      </c>
      <c r="Y98" s="7" t="b">
        <f>OR(D98 &lt;= -LN(1.25), D98 &gt;= LN(1.25))</f>
        <v>1</v>
      </c>
      <c r="Z98" s="7" t="b">
        <f>AND(X98, Y98)</f>
        <v>1</v>
      </c>
    </row>
    <row r="99" spans="1:26" x14ac:dyDescent="0.3">
      <c r="A99" s="1" t="s">
        <v>41</v>
      </c>
      <c r="B99" s="2" t="s">
        <v>1</v>
      </c>
      <c r="C99" s="1" t="s">
        <v>244</v>
      </c>
      <c r="D99" s="3">
        <v>0</v>
      </c>
      <c r="E99" s="3" t="s">
        <v>46</v>
      </c>
      <c r="F99" s="3" t="s">
        <v>46</v>
      </c>
      <c r="G99" s="3" t="s">
        <v>46</v>
      </c>
      <c r="H99" s="3"/>
      <c r="I99" s="3"/>
      <c r="J99" s="3"/>
    </row>
    <row r="100" spans="1:26" x14ac:dyDescent="0.3">
      <c r="A100" s="1" t="s">
        <v>42</v>
      </c>
      <c r="B100" s="2" t="s">
        <v>1</v>
      </c>
      <c r="C100" s="1" t="s">
        <v>244</v>
      </c>
      <c r="D100" s="3">
        <v>-0.68500000000000005</v>
      </c>
      <c r="E100" s="3">
        <v>2.2576999999999998</v>
      </c>
      <c r="F100" s="3">
        <v>-0.3034</v>
      </c>
      <c r="G100" s="3">
        <v>0.76</v>
      </c>
      <c r="H100" s="3"/>
      <c r="I100" s="3"/>
      <c r="J100" s="3"/>
      <c r="X100" s="7" t="b">
        <f>G100 &lt;= 0.05</f>
        <v>0</v>
      </c>
      <c r="Y100" s="7" t="b">
        <f>OR(D100 &lt;= -LN(1.25), D100 &gt;= LN(1.25))</f>
        <v>1</v>
      </c>
      <c r="Z100" s="7" t="b">
        <f>AND(X100, Y100)</f>
        <v>0</v>
      </c>
    </row>
    <row r="101" spans="1:26" x14ac:dyDescent="0.3">
      <c r="A101" s="1" t="s">
        <v>43</v>
      </c>
      <c r="B101" s="2" t="s">
        <v>1</v>
      </c>
      <c r="C101" s="1" t="s">
        <v>244</v>
      </c>
      <c r="D101" s="3">
        <v>-1.0946</v>
      </c>
      <c r="E101" s="3">
        <v>2.2378</v>
      </c>
      <c r="F101" s="3">
        <v>-0.48920000000000002</v>
      </c>
      <c r="G101" s="3">
        <v>0.62</v>
      </c>
      <c r="H101" s="3"/>
      <c r="I101" s="3"/>
      <c r="J101" s="3"/>
      <c r="X101" s="7" t="b">
        <f>G101 &lt;= 0.05</f>
        <v>0</v>
      </c>
      <c r="Y101" s="7" t="b">
        <f>OR(D101 &lt;= -LN(1.25), D101 &gt;= LN(1.25))</f>
        <v>1</v>
      </c>
      <c r="Z101" s="7" t="b">
        <f>AND(X101, Y101)</f>
        <v>0</v>
      </c>
    </row>
    <row r="103" spans="1:26" x14ac:dyDescent="0.3">
      <c r="A103" s="16" t="s">
        <v>395</v>
      </c>
    </row>
    <row r="104" spans="1:26" x14ac:dyDescent="0.3">
      <c r="A104" s="1"/>
      <c r="B104" s="4" t="s">
        <v>70</v>
      </c>
      <c r="C104" s="1"/>
      <c r="D104" s="1"/>
      <c r="E104" s="1"/>
      <c r="F104" s="1"/>
      <c r="G104" s="1"/>
      <c r="H104" s="1"/>
      <c r="I104" s="1"/>
    </row>
    <row r="105" spans="1:26" x14ac:dyDescent="0.3">
      <c r="A105" s="1"/>
      <c r="B105" s="4">
        <v>1</v>
      </c>
      <c r="C105" s="4" t="s">
        <v>44</v>
      </c>
      <c r="D105" s="4">
        <v>2</v>
      </c>
      <c r="E105" s="4" t="s">
        <v>44</v>
      </c>
      <c r="F105" s="4">
        <v>3</v>
      </c>
      <c r="G105" s="4" t="s">
        <v>44</v>
      </c>
      <c r="H105" s="4" t="s">
        <v>71</v>
      </c>
      <c r="I105" s="4" t="s">
        <v>44</v>
      </c>
    </row>
    <row r="106" spans="1:26" x14ac:dyDescent="0.3">
      <c r="A106" s="4" t="s">
        <v>72</v>
      </c>
      <c r="B106" s="3">
        <v>0.41970000000000002</v>
      </c>
      <c r="C106" s="3">
        <v>2.1100000000000001E-2</v>
      </c>
      <c r="D106" s="3">
        <v>0.31440000000000001</v>
      </c>
      <c r="E106" s="3">
        <v>4.1500000000000002E-2</v>
      </c>
      <c r="F106" s="3">
        <v>0.26590000000000003</v>
      </c>
      <c r="G106" s="3">
        <v>4.1799999999999997E-2</v>
      </c>
      <c r="H106" s="3"/>
      <c r="I106" s="3"/>
    </row>
    <row r="107" spans="1:26" x14ac:dyDescent="0.3">
      <c r="A107" s="1" t="s">
        <v>73</v>
      </c>
      <c r="B107" s="54"/>
      <c r="C107" s="54"/>
      <c r="D107" s="54"/>
      <c r="E107" s="54"/>
      <c r="F107" s="54"/>
      <c r="G107" s="54"/>
      <c r="H107" s="54"/>
      <c r="I107" s="54"/>
    </row>
    <row r="108" spans="1:26" x14ac:dyDescent="0.3">
      <c r="A108" s="4" t="s">
        <v>74</v>
      </c>
      <c r="B108" s="3">
        <v>1.5800000000000002E-2</v>
      </c>
      <c r="C108" s="3">
        <v>9.5999999999999992E-3</v>
      </c>
      <c r="D108" s="3">
        <v>3.7699999999999997E-2</v>
      </c>
      <c r="E108" s="3">
        <v>5.3699999999999998E-2</v>
      </c>
      <c r="F108" s="3">
        <v>0.35770000000000002</v>
      </c>
      <c r="G108" s="3">
        <v>8.4599999999999995E-2</v>
      </c>
      <c r="H108" s="3">
        <v>0.11360000000000001</v>
      </c>
      <c r="I108" s="3">
        <v>2.2000000000000001E-3</v>
      </c>
    </row>
    <row r="109" spans="1:26" x14ac:dyDescent="0.3">
      <c r="A109" s="4" t="s">
        <v>75</v>
      </c>
      <c r="B109" s="3">
        <v>5.2400000000000002E-2</v>
      </c>
      <c r="C109" s="3">
        <v>4.6399999999999997E-2</v>
      </c>
      <c r="D109" s="3">
        <v>0.95230000000000004</v>
      </c>
      <c r="E109" s="3">
        <v>6.1899999999999997E-2</v>
      </c>
      <c r="F109" s="3">
        <v>0.6341</v>
      </c>
      <c r="G109" s="3">
        <v>8.8800000000000004E-2</v>
      </c>
      <c r="H109" s="3">
        <v>0.49</v>
      </c>
      <c r="I109" s="3">
        <v>2.2000000000000001E-3</v>
      </c>
    </row>
    <row r="110" spans="1:26" x14ac:dyDescent="0.3">
      <c r="A110" s="4" t="s">
        <v>76</v>
      </c>
      <c r="B110" s="3">
        <v>0.93179999999999996</v>
      </c>
      <c r="C110" s="3">
        <v>5.2699999999999997E-2</v>
      </c>
      <c r="D110" s="3">
        <v>0.01</v>
      </c>
      <c r="E110" s="3">
        <v>2.63E-2</v>
      </c>
      <c r="F110" s="3">
        <v>8.3000000000000001E-3</v>
      </c>
      <c r="G110" s="3">
        <v>2.8199999999999999E-2</v>
      </c>
      <c r="H110" s="3">
        <v>0.39639999999999997</v>
      </c>
      <c r="I110" s="3">
        <v>2.0000000000000001E-4</v>
      </c>
    </row>
    <row r="111" spans="1:26" x14ac:dyDescent="0.3">
      <c r="A111" s="1" t="s">
        <v>77</v>
      </c>
      <c r="B111" s="54"/>
      <c r="C111" s="54"/>
      <c r="D111" s="54"/>
      <c r="E111" s="54"/>
      <c r="F111" s="54"/>
      <c r="G111" s="54"/>
      <c r="H111" s="54"/>
      <c r="I111" s="54"/>
    </row>
    <row r="112" spans="1:26" x14ac:dyDescent="0.3">
      <c r="A112" s="4" t="s">
        <v>74</v>
      </c>
      <c r="B112" s="3">
        <v>3.0499999999999999E-2</v>
      </c>
      <c r="C112" s="3">
        <v>1.38E-2</v>
      </c>
      <c r="D112" s="3">
        <v>9.2200000000000004E-2</v>
      </c>
      <c r="E112" s="3">
        <v>9.8900000000000002E-2</v>
      </c>
      <c r="F112" s="3">
        <v>0.50870000000000004</v>
      </c>
      <c r="G112" s="3">
        <v>9.8000000000000004E-2</v>
      </c>
      <c r="H112" s="3">
        <v>0.17699999999999999</v>
      </c>
      <c r="I112" s="3">
        <v>2.7000000000000001E-3</v>
      </c>
    </row>
    <row r="113" spans="1:9" x14ac:dyDescent="0.3">
      <c r="A113" s="4" t="s">
        <v>75</v>
      </c>
      <c r="B113" s="3">
        <v>9.74E-2</v>
      </c>
      <c r="C113" s="3">
        <v>1.4999999999999999E-2</v>
      </c>
      <c r="D113" s="3">
        <v>0.78320000000000001</v>
      </c>
      <c r="E113" s="3">
        <v>9.0700000000000003E-2</v>
      </c>
      <c r="F113" s="3">
        <v>0.42730000000000001</v>
      </c>
      <c r="G113" s="3">
        <v>7.2700000000000001E-2</v>
      </c>
      <c r="H113" s="3">
        <v>0.4007</v>
      </c>
      <c r="I113" s="3">
        <v>3.3E-3</v>
      </c>
    </row>
    <row r="114" spans="1:9" x14ac:dyDescent="0.3">
      <c r="A114" s="4" t="s">
        <v>76</v>
      </c>
      <c r="B114" s="3">
        <v>0.87219999999999998</v>
      </c>
      <c r="C114" s="3">
        <v>2.1299999999999999E-2</v>
      </c>
      <c r="D114" s="3">
        <v>0.1245</v>
      </c>
      <c r="E114" s="3">
        <v>3.4500000000000003E-2</v>
      </c>
      <c r="F114" s="3">
        <v>6.4100000000000004E-2</v>
      </c>
      <c r="G114" s="3">
        <v>5.2900000000000003E-2</v>
      </c>
      <c r="H114" s="3">
        <v>0.42230000000000001</v>
      </c>
      <c r="I114" s="3">
        <v>2.5999999999999999E-3</v>
      </c>
    </row>
    <row r="116" spans="1:9" x14ac:dyDescent="0.3">
      <c r="A116" s="16" t="s">
        <v>396</v>
      </c>
    </row>
    <row r="117" spans="1:9" x14ac:dyDescent="0.3">
      <c r="A117" s="3"/>
      <c r="B117" s="14" t="s">
        <v>70</v>
      </c>
      <c r="C117" s="3"/>
      <c r="D117" s="3"/>
    </row>
    <row r="118" spans="1:9" x14ac:dyDescent="0.3">
      <c r="A118" s="3"/>
      <c r="B118" s="4">
        <v>1</v>
      </c>
      <c r="C118" s="4">
        <v>2</v>
      </c>
      <c r="D118" s="4">
        <v>3</v>
      </c>
    </row>
    <row r="119" spans="1:9" x14ac:dyDescent="0.3">
      <c r="A119" s="4" t="s">
        <v>71</v>
      </c>
      <c r="B119" s="3">
        <v>0.41970000000000002</v>
      </c>
      <c r="C119" s="3">
        <v>0.31440000000000001</v>
      </c>
      <c r="D119" s="3">
        <v>0.26590000000000003</v>
      </c>
    </row>
    <row r="120" spans="1:9" x14ac:dyDescent="0.3">
      <c r="A120" s="14" t="s">
        <v>390</v>
      </c>
      <c r="B120" s="3"/>
      <c r="C120" s="3"/>
      <c r="D120" s="3"/>
    </row>
    <row r="121" spans="1:9" x14ac:dyDescent="0.3">
      <c r="A121" s="14" t="s">
        <v>73</v>
      </c>
      <c r="B121" s="3"/>
      <c r="C121" s="3"/>
      <c r="D121" s="3"/>
    </row>
    <row r="122" spans="1:9" x14ac:dyDescent="0.3">
      <c r="A122" s="4">
        <v>1</v>
      </c>
      <c r="B122" s="3">
        <v>5.8500000000000003E-2</v>
      </c>
      <c r="C122" s="3">
        <v>0.10440000000000001</v>
      </c>
      <c r="D122" s="3">
        <v>0.83709999999999996</v>
      </c>
    </row>
    <row r="123" spans="1:9" x14ac:dyDescent="0.3">
      <c r="A123" s="4">
        <v>2</v>
      </c>
      <c r="B123" s="3">
        <v>4.4900000000000002E-2</v>
      </c>
      <c r="C123" s="3">
        <v>0.61109999999999998</v>
      </c>
      <c r="D123" s="3">
        <v>0.34410000000000002</v>
      </c>
    </row>
    <row r="124" spans="1:9" x14ac:dyDescent="0.3">
      <c r="A124" s="4">
        <v>3</v>
      </c>
      <c r="B124" s="3">
        <v>0.98660000000000003</v>
      </c>
      <c r="C124" s="3">
        <v>7.9000000000000008E-3</v>
      </c>
      <c r="D124" s="3">
        <v>5.4999999999999997E-3</v>
      </c>
    </row>
    <row r="125" spans="1:9" x14ac:dyDescent="0.3">
      <c r="A125" s="14" t="s">
        <v>77</v>
      </c>
      <c r="B125" s="3"/>
      <c r="C125" s="3"/>
      <c r="D125" s="3"/>
    </row>
    <row r="126" spans="1:9" x14ac:dyDescent="0.3">
      <c r="A126" s="4">
        <v>1</v>
      </c>
      <c r="B126" s="3">
        <v>7.22E-2</v>
      </c>
      <c r="C126" s="3">
        <v>0.1638</v>
      </c>
      <c r="D126" s="3">
        <v>0.76400000000000001</v>
      </c>
    </row>
    <row r="127" spans="1:9" x14ac:dyDescent="0.3">
      <c r="A127" s="4">
        <v>2</v>
      </c>
      <c r="B127" s="3">
        <v>0.10199999999999999</v>
      </c>
      <c r="C127" s="3">
        <v>0.61460000000000004</v>
      </c>
      <c r="D127" s="3">
        <v>0.28349999999999997</v>
      </c>
    </row>
    <row r="128" spans="1:9" x14ac:dyDescent="0.3">
      <c r="A128" s="4">
        <v>3</v>
      </c>
      <c r="B128" s="3">
        <v>0.86699999999999999</v>
      </c>
      <c r="C128" s="3">
        <v>9.2700000000000005E-2</v>
      </c>
      <c r="D128" s="3">
        <v>4.0300000000000002E-2</v>
      </c>
    </row>
    <row r="129" spans="1:4" x14ac:dyDescent="0.3">
      <c r="A129" s="14" t="s">
        <v>391</v>
      </c>
      <c r="B129" s="3"/>
      <c r="C129" s="3"/>
      <c r="D129" s="3"/>
    </row>
    <row r="130" spans="1:4" x14ac:dyDescent="0.3">
      <c r="A130" s="14" t="s">
        <v>392</v>
      </c>
      <c r="B130" s="3"/>
      <c r="C130" s="3"/>
      <c r="D130" s="3"/>
    </row>
    <row r="131" spans="1:4" x14ac:dyDescent="0.3">
      <c r="A131" s="4">
        <v>1</v>
      </c>
      <c r="B131" s="3">
        <v>0.44379999999999997</v>
      </c>
      <c r="C131" s="3">
        <v>0.28920000000000001</v>
      </c>
      <c r="D131" s="3">
        <v>0.26690000000000003</v>
      </c>
    </row>
    <row r="132" spans="1:4" x14ac:dyDescent="0.3">
      <c r="A132" s="4">
        <v>2</v>
      </c>
      <c r="B132" s="3">
        <v>0.39429999999999998</v>
      </c>
      <c r="C132" s="3">
        <v>0.34100000000000003</v>
      </c>
      <c r="D132" s="3">
        <v>0.26469999999999999</v>
      </c>
    </row>
    <row r="133" spans="1:4" x14ac:dyDescent="0.3">
      <c r="A133" s="14" t="s">
        <v>394</v>
      </c>
      <c r="B133" s="3"/>
      <c r="C133" s="3"/>
      <c r="D133" s="3"/>
    </row>
    <row r="134" spans="1:4" x14ac:dyDescent="0.3">
      <c r="A134" s="4">
        <v>1</v>
      </c>
      <c r="B134" s="3">
        <v>0.1003</v>
      </c>
      <c r="C134" s="3">
        <v>0.37880000000000003</v>
      </c>
      <c r="D134" s="3">
        <v>0.52090000000000003</v>
      </c>
    </row>
    <row r="135" spans="1:4" x14ac:dyDescent="0.3">
      <c r="A135" s="4">
        <v>2</v>
      </c>
      <c r="B135" s="3">
        <v>2.1899999999999999E-2</v>
      </c>
      <c r="C135" s="3">
        <v>0.50760000000000005</v>
      </c>
      <c r="D135" s="3">
        <v>0.47049999999999997</v>
      </c>
    </row>
    <row r="136" spans="1:4" x14ac:dyDescent="0.3">
      <c r="A136" s="4">
        <v>3</v>
      </c>
      <c r="B136" s="3">
        <v>6.54E-2</v>
      </c>
      <c r="C136" s="3">
        <v>0.55889999999999995</v>
      </c>
      <c r="D136" s="3">
        <v>0.37569999999999998</v>
      </c>
    </row>
    <row r="137" spans="1:4" x14ac:dyDescent="0.3">
      <c r="A137" s="4">
        <v>4</v>
      </c>
      <c r="B137" s="3">
        <v>1.7999999999999999E-2</v>
      </c>
      <c r="C137" s="3">
        <v>0.68340000000000001</v>
      </c>
      <c r="D137" s="3">
        <v>0.29849999999999999</v>
      </c>
    </row>
    <row r="138" spans="1:4" x14ac:dyDescent="0.3">
      <c r="A138" s="4">
        <v>5</v>
      </c>
      <c r="B138" s="3">
        <v>1.43E-2</v>
      </c>
      <c r="C138" s="3">
        <v>0.62160000000000004</v>
      </c>
      <c r="D138" s="3">
        <v>0.36409999999999998</v>
      </c>
    </row>
    <row r="139" spans="1:4" x14ac:dyDescent="0.3">
      <c r="A139" s="4">
        <v>6</v>
      </c>
      <c r="B139" s="3">
        <v>6.0499999999999998E-2</v>
      </c>
      <c r="C139" s="3">
        <v>0.31480000000000002</v>
      </c>
      <c r="D139" s="3">
        <v>0.62470000000000003</v>
      </c>
    </row>
    <row r="140" spans="1:4" x14ac:dyDescent="0.3">
      <c r="A140" s="4">
        <v>7</v>
      </c>
      <c r="B140" s="3">
        <v>0.98660000000000003</v>
      </c>
      <c r="C140" s="3">
        <v>7.9000000000000008E-3</v>
      </c>
      <c r="D140" s="3">
        <v>5.4999999999999997E-3</v>
      </c>
    </row>
    <row r="142" spans="1:4" x14ac:dyDescent="0.3">
      <c r="A142" s="16" t="s">
        <v>441</v>
      </c>
    </row>
    <row r="143" spans="1:4" x14ac:dyDescent="0.3">
      <c r="A143" s="7" t="b">
        <f>IF(COUNTIF(Z35:Z101, TRUE) &gt; 0, TRUE, FALSE)</f>
        <v>1</v>
      </c>
    </row>
  </sheetData>
  <mergeCells count="4">
    <mergeCell ref="A3:C3"/>
    <mergeCell ref="B107:I107"/>
    <mergeCell ref="B111:I111"/>
    <mergeCell ref="A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opLeftCell="A69" zoomScaleNormal="100" workbookViewId="0">
      <selection activeCell="C97" sqref="C97"/>
    </sheetView>
  </sheetViews>
  <sheetFormatPr defaultRowHeight="14.4" x14ac:dyDescent="0.3"/>
  <cols>
    <col min="1" max="1" width="20.44140625" style="7" bestFit="1" customWidth="1"/>
    <col min="2" max="2" width="7" style="7" bestFit="1" customWidth="1"/>
    <col min="3" max="3" width="22.88671875" style="7" bestFit="1" customWidth="1"/>
    <col min="4" max="4" width="7.6640625" style="7" bestFit="1" customWidth="1"/>
    <col min="5" max="5" width="7" style="7" bestFit="1" customWidth="1"/>
    <col min="6" max="6" width="8.6640625" style="7" bestFit="1" customWidth="1"/>
    <col min="7" max="7" width="8.21875" style="7" bestFit="1" customWidth="1"/>
    <col min="8" max="8" width="9" style="7" bestFit="1" customWidth="1"/>
    <col min="9" max="9" width="7" style="7" bestFit="1" customWidth="1"/>
    <col min="10" max="10" width="9.21875" style="7" bestFit="1" customWidth="1"/>
    <col min="11" max="11" width="8.88671875" style="7" customWidth="1"/>
    <col min="12" max="12" width="12.88671875" style="7" bestFit="1" customWidth="1"/>
    <col min="13" max="14" width="12" style="7" bestFit="1" customWidth="1"/>
    <col min="15" max="15" width="9" style="7" bestFit="1" customWidth="1"/>
    <col min="16" max="16" width="12.88671875" style="7" bestFit="1" customWidth="1"/>
    <col min="17" max="18" width="12" style="7" bestFit="1" customWidth="1"/>
    <col min="19" max="19" width="8.88671875" style="7" customWidth="1"/>
    <col min="20" max="20" width="12.88671875" style="7" bestFit="1" customWidth="1"/>
    <col min="21" max="22" width="12" style="7" bestFit="1" customWidth="1"/>
    <col min="23" max="23" width="8.88671875" style="7"/>
    <col min="24" max="24" width="12.88671875" style="7" bestFit="1" customWidth="1"/>
    <col min="25" max="26" width="12" style="7" bestFit="1" customWidth="1"/>
    <col min="27" max="27" width="8.88671875" style="7"/>
    <col min="28" max="28" width="12.88671875" style="7" bestFit="1" customWidth="1"/>
    <col min="29" max="30" width="12" style="7" bestFit="1" customWidth="1"/>
    <col min="31" max="31" width="8.88671875" style="7"/>
    <col min="32" max="32" width="12.88671875" style="7" bestFit="1" customWidth="1"/>
    <col min="33" max="34" width="12" style="7" bestFit="1" customWidth="1"/>
    <col min="35" max="35" width="8.88671875" style="7"/>
    <col min="36" max="36" width="12.88671875" style="7" bestFit="1" customWidth="1"/>
    <col min="37" max="38" width="12" style="7" bestFit="1" customWidth="1"/>
    <col min="39" max="16384" width="8.88671875" style="7"/>
  </cols>
  <sheetData>
    <row r="1" spans="1:38" x14ac:dyDescent="0.3">
      <c r="A1" s="16" t="s">
        <v>437</v>
      </c>
    </row>
    <row r="2" spans="1:38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38" ht="14.4" customHeight="1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38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26.597200000000001</v>
      </c>
      <c r="I4" s="3">
        <v>2</v>
      </c>
      <c r="J4" s="5">
        <v>1.7E-6</v>
      </c>
      <c r="L4" s="7" t="s">
        <v>271</v>
      </c>
      <c r="M4" s="7">
        <f>EXP(D4+D7+D13)</f>
        <v>1</v>
      </c>
      <c r="N4" s="7">
        <f>M4/SUM(M4:M6)</f>
        <v>0.43036060499002976</v>
      </c>
      <c r="P4" s="7" t="s">
        <v>273</v>
      </c>
      <c r="Q4" s="7">
        <f>EXP(D4+D7+D16)</f>
        <v>1</v>
      </c>
      <c r="R4" s="7">
        <f>Q4/SUM(Q4:Q6)</f>
        <v>0.51743298813120231</v>
      </c>
      <c r="T4" s="7" t="s">
        <v>301</v>
      </c>
      <c r="U4" s="7">
        <f>EXP(D4+D7+D19)</f>
        <v>1</v>
      </c>
      <c r="V4" s="7">
        <f>U4/SUM(U4:U6)</f>
        <v>0.34386693069600932</v>
      </c>
      <c r="X4" s="7" t="s">
        <v>332</v>
      </c>
      <c r="Y4" s="7">
        <f>EXP(D4+D7+D22)</f>
        <v>1</v>
      </c>
      <c r="Z4" s="7">
        <f>Y4/SUM(Y4:Y6)</f>
        <v>0.36010423249150081</v>
      </c>
      <c r="AB4" s="7" t="s">
        <v>312</v>
      </c>
      <c r="AC4" s="7">
        <f>EXP(D4+D7+D25)</f>
        <v>1</v>
      </c>
      <c r="AD4" s="7">
        <f>AC4/SUM(AC4:AC6)</f>
        <v>0.34401792552634153</v>
      </c>
      <c r="AF4" s="7" t="s">
        <v>326</v>
      </c>
      <c r="AG4" s="7">
        <f>EXP(D4+D7+D28)</f>
        <v>1</v>
      </c>
      <c r="AH4" s="7">
        <f>AG4/SUM(AG4:AG6)</f>
        <v>0.30173623117136766</v>
      </c>
      <c r="AJ4" s="7" t="s">
        <v>363</v>
      </c>
      <c r="AK4" s="7">
        <f>EXP(D4+D7+D31)</f>
        <v>1</v>
      </c>
      <c r="AL4" s="7">
        <f>AK4/SUM(AK4:AK6)</f>
        <v>0.3676971561922141</v>
      </c>
    </row>
    <row r="5" spans="1:38" x14ac:dyDescent="0.3">
      <c r="A5" s="1" t="s">
        <v>5</v>
      </c>
      <c r="B5" s="2" t="s">
        <v>1</v>
      </c>
      <c r="C5" s="1">
        <v>1</v>
      </c>
      <c r="D5" s="3">
        <v>-0.109</v>
      </c>
      <c r="E5" s="3">
        <v>9.0899999999999995E-2</v>
      </c>
      <c r="F5" s="3">
        <v>-1.1993</v>
      </c>
      <c r="G5" s="3">
        <v>0.23</v>
      </c>
      <c r="H5" s="3"/>
      <c r="I5" s="3"/>
      <c r="J5" s="3"/>
      <c r="L5" s="7" t="s">
        <v>275</v>
      </c>
      <c r="M5" s="7">
        <f>EXP(D5+D8+D14)</f>
        <v>0.89673041749823545</v>
      </c>
      <c r="N5" s="7">
        <f>M5/SUM(M4:M6)</f>
        <v>0.38591744498750258</v>
      </c>
      <c r="P5" s="7" t="s">
        <v>280</v>
      </c>
      <c r="Q5" s="7">
        <f>EXP(D5+D8+D17)</f>
        <v>0.92385513493976434</v>
      </c>
      <c r="R5" s="7">
        <f>Q5/SUM(Q4:Q6)</f>
        <v>0.47803312307223744</v>
      </c>
      <c r="T5" s="7" t="s">
        <v>302</v>
      </c>
      <c r="U5" s="7">
        <f>EXP(D5+D8+D20)</f>
        <v>1.7153205967022311</v>
      </c>
      <c r="V5" s="7">
        <f>U5/SUM(U4:U6)</f>
        <v>0.58984202874764347</v>
      </c>
      <c r="X5" s="7" t="s">
        <v>331</v>
      </c>
      <c r="Y5" s="7">
        <f t="shared" ref="Y5:Y6" si="0">EXP(D5+D8+D23)</f>
        <v>1.5719234548846321</v>
      </c>
      <c r="Z5" s="7">
        <f>Y5/SUM(Y4:Y6)</f>
        <v>0.56605628925661877</v>
      </c>
      <c r="AB5" s="7" t="s">
        <v>313</v>
      </c>
      <c r="AC5" s="7">
        <f t="shared" ref="AC5:AC6" si="1">EXP(D5+D8+D26)</f>
        <v>1.7504974417991424</v>
      </c>
      <c r="AD5" s="7">
        <f>AC5/SUM(AC4:AC6)</f>
        <v>0.60220249856690877</v>
      </c>
      <c r="AF5" s="7" t="s">
        <v>325</v>
      </c>
      <c r="AG5" s="7">
        <f t="shared" ref="AG5:AG6" si="2">EXP(D5+D8+D29)</f>
        <v>2.1125589812969499</v>
      </c>
      <c r="AH5" s="7">
        <f>AG5/SUM(AG4:AG6)</f>
        <v>0.63743558514376542</v>
      </c>
      <c r="AJ5" s="7" t="s">
        <v>364</v>
      </c>
      <c r="AK5" s="7">
        <f t="shared" ref="AK5:AK6" si="3">EXP(D5+D8+D32)</f>
        <v>1.4688796979516008</v>
      </c>
      <c r="AL5" s="7">
        <f>AK5/SUM(AK4:AK6)</f>
        <v>0.54010288772528203</v>
      </c>
    </row>
    <row r="6" spans="1:38" x14ac:dyDescent="0.3">
      <c r="A6" s="1" t="s">
        <v>6</v>
      </c>
      <c r="B6" s="2" t="s">
        <v>1</v>
      </c>
      <c r="C6" s="1">
        <v>1</v>
      </c>
      <c r="D6" s="3">
        <v>-0.85119999999999996</v>
      </c>
      <c r="E6" s="3">
        <v>0.20150000000000001</v>
      </c>
      <c r="F6" s="3">
        <v>-4.2248000000000001</v>
      </c>
      <c r="G6" s="5">
        <v>2.4000000000000001E-5</v>
      </c>
      <c r="H6" s="3"/>
      <c r="I6" s="3"/>
      <c r="J6" s="3"/>
      <c r="L6" s="7" t="s">
        <v>276</v>
      </c>
      <c r="M6" s="7">
        <f>EXP(D6+D9+D15)</f>
        <v>0.42690234164608065</v>
      </c>
      <c r="N6" s="7">
        <f>M6/SUM(M4:M6)</f>
        <v>0.18372195002246763</v>
      </c>
      <c r="P6" s="7" t="s">
        <v>279</v>
      </c>
      <c r="Q6" s="7">
        <f>EXP(D6+D9+D18)</f>
        <v>8.7622724112259107E-3</v>
      </c>
      <c r="R6" s="7">
        <f>Q6/SUM(Q4:Q6)</f>
        <v>4.5338887965602186E-3</v>
      </c>
      <c r="T6" s="7" t="s">
        <v>303</v>
      </c>
      <c r="U6" s="7">
        <f>EXP(D6+D9+D21)</f>
        <v>0.19278108663188348</v>
      </c>
      <c r="V6" s="7">
        <f>U6/SUM(U4:U6)</f>
        <v>6.6291040556347242E-2</v>
      </c>
      <c r="X6" s="7" t="s">
        <v>330</v>
      </c>
      <c r="Y6" s="7">
        <f t="shared" si="0"/>
        <v>0.20505029263610017</v>
      </c>
      <c r="Z6" s="7">
        <f>Y6/SUM(Y4:Y6)</f>
        <v>7.3839478251880489E-2</v>
      </c>
      <c r="AB6" s="7" t="s">
        <v>314</v>
      </c>
      <c r="AC6" s="7">
        <f t="shared" si="1"/>
        <v>0.15632783037240847</v>
      </c>
      <c r="AD6" s="7">
        <f>AC6/SUM(AC4:AC6)</f>
        <v>5.3779575906749769E-2</v>
      </c>
      <c r="AF6" s="7" t="s">
        <v>324</v>
      </c>
      <c r="AG6" s="7">
        <f t="shared" si="2"/>
        <v>0.20159390023772197</v>
      </c>
      <c r="AH6" s="7">
        <f>AG6/SUM(AG4:AG6)</f>
        <v>6.0828183684866907E-2</v>
      </c>
      <c r="AJ6" s="7" t="s">
        <v>365</v>
      </c>
      <c r="AK6" s="7">
        <f t="shared" si="3"/>
        <v>0.25074971217429332</v>
      </c>
      <c r="AL6" s="7">
        <f>AK6/SUM(AK4:AK6)</f>
        <v>9.2199956082503864E-2</v>
      </c>
    </row>
    <row r="7" spans="1:38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32.328099999999999</v>
      </c>
      <c r="I7" s="3">
        <v>2</v>
      </c>
      <c r="J7" s="5">
        <v>9.5999999999999999E-8</v>
      </c>
    </row>
    <row r="8" spans="1:38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0.48961553451731293</v>
      </c>
      <c r="P8" s="7" t="s">
        <v>274</v>
      </c>
      <c r="Q8" s="7">
        <f>EXP(D4+D10+D16)</f>
        <v>1</v>
      </c>
      <c r="R8" s="7">
        <f>Q8/SUM(Q8:Q10)</f>
        <v>0.57330657921940831</v>
      </c>
      <c r="T8" s="7" t="s">
        <v>304</v>
      </c>
      <c r="U8" s="7">
        <f>EXP(D4+D10+D19)</f>
        <v>1</v>
      </c>
      <c r="V8" s="7">
        <f>U8/SUM(U8:U10)</f>
        <v>0.39731693306334509</v>
      </c>
      <c r="X8" s="7" t="s">
        <v>329</v>
      </c>
      <c r="Y8" s="7">
        <f>EXP(D4+D10+D22)</f>
        <v>1</v>
      </c>
      <c r="Z8" s="7">
        <f>Y8/SUM(Y8:Y10)</f>
        <v>0.41463078839812517</v>
      </c>
      <c r="AB8" s="7" t="s">
        <v>315</v>
      </c>
      <c r="AC8" s="7">
        <f>EXP(D4+D10+D25)</f>
        <v>1</v>
      </c>
      <c r="AD8" s="7">
        <f>AC8/SUM(AC8:AC10)</f>
        <v>0.39728487841358101</v>
      </c>
      <c r="AF8" s="7" t="s">
        <v>323</v>
      </c>
      <c r="AG8" s="7">
        <f>EXP(D4+D10+D28)</f>
        <v>1</v>
      </c>
      <c r="AH8" s="7">
        <f>AG8/SUM(AG8:AG10)</f>
        <v>0.35201840150290303</v>
      </c>
      <c r="AJ8" s="7" t="s">
        <v>366</v>
      </c>
      <c r="AK8" s="7">
        <f>EXP(D4+D10+D31)</f>
        <v>1</v>
      </c>
      <c r="AL8" s="7">
        <f>AK8/SUM(AK8:AK10)</f>
        <v>0.42292759377458189</v>
      </c>
    </row>
    <row r="9" spans="1:38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0.71591058579088396</v>
      </c>
      <c r="N9" s="7">
        <f>M9/SUM(M8:M10)</f>
        <v>0.35052094412860624</v>
      </c>
      <c r="P9" s="7" t="s">
        <v>282</v>
      </c>
      <c r="Q9" s="7">
        <f>EXP(D5+D11+D17)</f>
        <v>0.73756578112501048</v>
      </c>
      <c r="R9" s="7">
        <f>Q9/SUM(Q8:Q10)</f>
        <v>0.42285131492607059</v>
      </c>
      <c r="T9" s="7" t="s">
        <v>305</v>
      </c>
      <c r="U9" s="7">
        <f>EXP(D5+D11+D20)</f>
        <v>1.3694374019677764</v>
      </c>
      <c r="V9" s="7">
        <f>U9/SUM(U8:U10)</f>
        <v>0.54410066857207218</v>
      </c>
      <c r="X9" s="7" t="s">
        <v>328</v>
      </c>
      <c r="Y9" s="7">
        <f t="shared" ref="Y9:Y10" si="4">EXP(D5+D11+D23)</f>
        <v>1.2549553572014318</v>
      </c>
      <c r="Z9" s="7">
        <f>Y9/SUM(Y8:Y10)</f>
        <v>0.52034312916088044</v>
      </c>
      <c r="AB9" s="7" t="s">
        <v>316</v>
      </c>
      <c r="AC9" s="7">
        <f t="shared" ref="AC9:AC10" si="5">EXP(D5+D11+D26)</f>
        <v>1.3975210660079274</v>
      </c>
      <c r="AD9" s="7">
        <f>AC9/SUM(AC8:AC10)</f>
        <v>0.5552139867893775</v>
      </c>
      <c r="AF9" s="7" t="s">
        <v>322</v>
      </c>
      <c r="AG9" s="7">
        <f t="shared" ref="AG9:AG10" si="6">EXP(D5+D11+D29)</f>
        <v>1.6865752608654747</v>
      </c>
      <c r="AH9" s="7">
        <f>AG9/SUM(AG8:AG10)</f>
        <v>0.59370552734420612</v>
      </c>
      <c r="AJ9" s="7" t="s">
        <v>367</v>
      </c>
      <c r="AK9" s="7">
        <f t="shared" ref="AK9:AK10" si="7">EXP(D5+D11+D32)</f>
        <v>1.1726897008252053</v>
      </c>
      <c r="AL9" s="7">
        <f>AK9/SUM(AK8:AK10)</f>
        <v>0.49596283341423836</v>
      </c>
    </row>
    <row r="10" spans="1:38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0.3265082704364809</v>
      </c>
      <c r="N10" s="7">
        <f>M10/SUM(M8:M10)</f>
        <v>0.15986352135408094</v>
      </c>
      <c r="P10" s="7" t="s">
        <v>281</v>
      </c>
      <c r="Q10" s="7">
        <f>EXP(D6+D12+D18)</f>
        <v>6.7016601479654358E-3</v>
      </c>
      <c r="R10" s="7">
        <f>Q10/SUM(Q8:Q10)</f>
        <v>3.8421058545210977E-3</v>
      </c>
      <c r="T10" s="7" t="s">
        <v>306</v>
      </c>
      <c r="U10" s="7">
        <f>EXP(D6+D12+D21)</f>
        <v>0.14744500797614576</v>
      </c>
      <c r="V10" s="7">
        <f>U10/SUM(U8:U10)</f>
        <v>5.8582398364582691E-2</v>
      </c>
      <c r="X10" s="7" t="s">
        <v>327</v>
      </c>
      <c r="Y10" s="7">
        <f t="shared" si="4"/>
        <v>0.15682888068253351</v>
      </c>
      <c r="Z10" s="7">
        <f>Y10/SUM(Y8:Y10)</f>
        <v>6.5026082440994365E-2</v>
      </c>
      <c r="AB10" s="7" t="s">
        <v>317</v>
      </c>
      <c r="AC10" s="7">
        <f t="shared" si="5"/>
        <v>0.11956441681526032</v>
      </c>
      <c r="AD10" s="7">
        <f>AC10/SUM(AC8:AC10)</f>
        <v>4.7501134797041419E-2</v>
      </c>
      <c r="AF10" s="7" t="s">
        <v>321</v>
      </c>
      <c r="AG10" s="7">
        <f t="shared" si="6"/>
        <v>0.15418532361139459</v>
      </c>
      <c r="AH10" s="7">
        <f>AG10/SUM(AG8:AG10)</f>
        <v>5.4276071152890938E-2</v>
      </c>
      <c r="AJ10" s="7" t="s">
        <v>368</v>
      </c>
      <c r="AK10" s="7">
        <f t="shared" si="7"/>
        <v>0.19178122686979543</v>
      </c>
      <c r="AL10" s="7">
        <f>AK10/SUM(AK8:AK10)</f>
        <v>8.1109572811179767E-2</v>
      </c>
    </row>
    <row r="11" spans="1:38" x14ac:dyDescent="0.3">
      <c r="A11" s="1" t="s">
        <v>5</v>
      </c>
      <c r="B11" s="2" t="s">
        <v>1</v>
      </c>
      <c r="C11" s="1" t="s">
        <v>22</v>
      </c>
      <c r="D11" s="3">
        <v>-0.22520000000000001</v>
      </c>
      <c r="E11" s="3">
        <v>4.1099999999999998E-2</v>
      </c>
      <c r="F11" s="3">
        <v>-5.4744000000000002</v>
      </c>
      <c r="G11" s="5">
        <v>4.3999999999999997E-8</v>
      </c>
      <c r="H11" s="3"/>
      <c r="I11" s="3"/>
      <c r="J11" s="3"/>
    </row>
    <row r="12" spans="1:38" x14ac:dyDescent="0.3">
      <c r="A12" s="1" t="s">
        <v>6</v>
      </c>
      <c r="B12" s="2" t="s">
        <v>1</v>
      </c>
      <c r="C12" s="1" t="s">
        <v>22</v>
      </c>
      <c r="D12" s="3">
        <v>-0.2681</v>
      </c>
      <c r="E12" s="3">
        <v>7.0499999999999993E-2</v>
      </c>
      <c r="F12" s="3">
        <v>-3.8050999999999999</v>
      </c>
      <c r="G12" s="3">
        <v>1.3999999999999999E-4</v>
      </c>
      <c r="H12" s="3"/>
      <c r="I12" s="3"/>
      <c r="J12" s="3"/>
      <c r="L12" s="15" t="s">
        <v>283</v>
      </c>
      <c r="O12" s="15" t="s">
        <v>283</v>
      </c>
    </row>
    <row r="13" spans="1:38" x14ac:dyDescent="0.3">
      <c r="A13" s="1" t="s">
        <v>4</v>
      </c>
      <c r="B13" s="2" t="s">
        <v>1</v>
      </c>
      <c r="C13" s="1" t="s">
        <v>245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243.7784</v>
      </c>
      <c r="I13" s="3">
        <v>12</v>
      </c>
      <c r="J13" s="5">
        <v>2.6999999999999998E-45</v>
      </c>
      <c r="L13" s="7" t="s">
        <v>284</v>
      </c>
      <c r="M13" s="7">
        <v>0.51334729999999995</v>
      </c>
      <c r="O13" s="7" t="s">
        <v>380</v>
      </c>
      <c r="P13" s="7">
        <v>0.41782507099999999</v>
      </c>
    </row>
    <row r="14" spans="1:38" x14ac:dyDescent="0.3">
      <c r="A14" s="1" t="s">
        <v>5</v>
      </c>
      <c r="B14" s="2" t="s">
        <v>1</v>
      </c>
      <c r="C14" s="1" t="s">
        <v>245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  <c r="O14" s="7" t="s">
        <v>383</v>
      </c>
      <c r="P14" s="7">
        <v>7.8730469999999993E-3</v>
      </c>
    </row>
    <row r="15" spans="1:38" x14ac:dyDescent="0.3">
      <c r="A15" s="1" t="s">
        <v>6</v>
      </c>
      <c r="B15" s="2" t="s">
        <v>1</v>
      </c>
      <c r="C15" s="1" t="s">
        <v>245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O15" s="7" t="s">
        <v>408</v>
      </c>
      <c r="P15" s="7">
        <v>1.2547668999999999E-2</v>
      </c>
    </row>
    <row r="16" spans="1:38" x14ac:dyDescent="0.3">
      <c r="A16" s="1" t="s">
        <v>4</v>
      </c>
      <c r="B16" s="2" t="s">
        <v>1</v>
      </c>
      <c r="C16" s="1" t="s">
        <v>246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L16" s="15" t="s">
        <v>283</v>
      </c>
      <c r="O16" s="7" t="s">
        <v>407</v>
      </c>
      <c r="P16" s="7">
        <v>1.1194489E-2</v>
      </c>
    </row>
    <row r="17" spans="1:16" x14ac:dyDescent="0.3">
      <c r="A17" s="1" t="s">
        <v>5</v>
      </c>
      <c r="B17" s="2" t="s">
        <v>1</v>
      </c>
      <c r="C17" s="1" t="s">
        <v>246</v>
      </c>
      <c r="D17" s="3">
        <v>2.98E-2</v>
      </c>
      <c r="E17" s="3">
        <v>0.14760000000000001</v>
      </c>
      <c r="F17" s="3">
        <v>0.20200000000000001</v>
      </c>
      <c r="G17" s="3">
        <v>0.84</v>
      </c>
      <c r="H17" s="3"/>
      <c r="I17" s="3"/>
      <c r="J17" s="3"/>
      <c r="L17" s="7" t="s">
        <v>285</v>
      </c>
      <c r="M17" s="7">
        <v>0.81639808000000003</v>
      </c>
      <c r="O17" s="7" t="s">
        <v>411</v>
      </c>
      <c r="P17" s="7">
        <v>5.781769E-3</v>
      </c>
    </row>
    <row r="18" spans="1:16" x14ac:dyDescent="0.3">
      <c r="A18" s="1" t="s">
        <v>6</v>
      </c>
      <c r="B18" s="2" t="s">
        <v>1</v>
      </c>
      <c r="C18" s="1" t="s">
        <v>246</v>
      </c>
      <c r="D18" s="3">
        <v>-3.8860999999999999</v>
      </c>
      <c r="E18" s="3">
        <v>2.7749999999999999</v>
      </c>
      <c r="F18" s="3">
        <v>-1.4004000000000001</v>
      </c>
      <c r="G18" s="3">
        <v>0.16</v>
      </c>
      <c r="H18" s="3"/>
      <c r="I18" s="3"/>
      <c r="J18" s="3"/>
      <c r="L18" s="7" t="s">
        <v>286</v>
      </c>
      <c r="M18" s="7">
        <v>1.6053640000000001E-2</v>
      </c>
      <c r="O18" s="7" t="s">
        <v>410</v>
      </c>
      <c r="P18" s="7">
        <v>2.398819E-2</v>
      </c>
    </row>
    <row r="19" spans="1:16" x14ac:dyDescent="0.3">
      <c r="A19" s="1" t="s">
        <v>4</v>
      </c>
      <c r="B19" s="2" t="s">
        <v>1</v>
      </c>
      <c r="C19" s="1" t="s">
        <v>247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  <c r="L19" s="7" t="s">
        <v>372</v>
      </c>
      <c r="M19" s="7">
        <v>2.4418749999999999E-2</v>
      </c>
      <c r="O19" s="7" t="s">
        <v>409</v>
      </c>
      <c r="P19" s="7">
        <v>3.413704E-2</v>
      </c>
    </row>
    <row r="20" spans="1:16" x14ac:dyDescent="0.3">
      <c r="A20" s="1" t="s">
        <v>5</v>
      </c>
      <c r="B20" s="2" t="s">
        <v>1</v>
      </c>
      <c r="C20" s="1" t="s">
        <v>247</v>
      </c>
      <c r="D20" s="3">
        <v>0.64859999999999995</v>
      </c>
      <c r="E20" s="3">
        <v>0.12920000000000001</v>
      </c>
      <c r="F20" s="3">
        <v>5.0217000000000001</v>
      </c>
      <c r="G20" s="5">
        <v>5.0999999999999999E-7</v>
      </c>
      <c r="H20" s="3"/>
      <c r="I20" s="3"/>
      <c r="J20" s="3"/>
      <c r="L20" s="7" t="s">
        <v>373</v>
      </c>
      <c r="M20" s="7">
        <v>2.060524E-2</v>
      </c>
      <c r="O20" s="7" t="s">
        <v>380</v>
      </c>
      <c r="P20" s="7">
        <v>0.39857301000000001</v>
      </c>
    </row>
    <row r="21" spans="1:16" x14ac:dyDescent="0.3">
      <c r="A21" s="1" t="s">
        <v>6</v>
      </c>
      <c r="B21" s="2" t="s">
        <v>1</v>
      </c>
      <c r="C21" s="1" t="s">
        <v>247</v>
      </c>
      <c r="D21" s="3">
        <v>-0.79500000000000004</v>
      </c>
      <c r="E21" s="3">
        <v>0.32819999999999999</v>
      </c>
      <c r="F21" s="3">
        <v>-2.4220000000000002</v>
      </c>
      <c r="G21" s="3">
        <v>1.4999999999999999E-2</v>
      </c>
      <c r="H21" s="3"/>
      <c r="I21" s="3"/>
      <c r="J21" s="3"/>
      <c r="L21" s="7" t="s">
        <v>374</v>
      </c>
      <c r="M21" s="7">
        <v>1.0702420000000001E-2</v>
      </c>
      <c r="O21" s="7" t="s">
        <v>383</v>
      </c>
      <c r="P21" s="7">
        <v>8.1805880000000008E-3</v>
      </c>
    </row>
    <row r="22" spans="1:16" x14ac:dyDescent="0.3">
      <c r="A22" s="1" t="s">
        <v>4</v>
      </c>
      <c r="B22" s="2" t="s">
        <v>1</v>
      </c>
      <c r="C22" s="1" t="s">
        <v>248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  <c r="L22" s="7" t="s">
        <v>375</v>
      </c>
      <c r="M22" s="7">
        <v>4.6807729999999999E-2</v>
      </c>
      <c r="O22" s="7" t="s">
        <v>408</v>
      </c>
      <c r="P22" s="7">
        <v>1.1871079E-2</v>
      </c>
    </row>
    <row r="23" spans="1:16" x14ac:dyDescent="0.3">
      <c r="A23" s="1" t="s">
        <v>5</v>
      </c>
      <c r="B23" s="2" t="s">
        <v>1</v>
      </c>
      <c r="C23" s="1" t="s">
        <v>248</v>
      </c>
      <c r="D23" s="3">
        <v>0.56130000000000002</v>
      </c>
      <c r="E23" s="3">
        <v>0.13600000000000001</v>
      </c>
      <c r="F23" s="3">
        <v>4.1279000000000003</v>
      </c>
      <c r="G23" s="5">
        <v>3.6999999999999998E-5</v>
      </c>
      <c r="H23" s="3"/>
      <c r="I23" s="3"/>
      <c r="J23" s="3"/>
      <c r="L23" s="7" t="s">
        <v>376</v>
      </c>
      <c r="M23" s="7">
        <v>6.5014150000000007E-2</v>
      </c>
      <c r="O23" s="7" t="s">
        <v>407</v>
      </c>
      <c r="P23" s="7">
        <v>9.4107519999999997E-3</v>
      </c>
    </row>
    <row r="24" spans="1:16" x14ac:dyDescent="0.3">
      <c r="A24" s="1" t="s">
        <v>6</v>
      </c>
      <c r="B24" s="2" t="s">
        <v>1</v>
      </c>
      <c r="C24" s="1" t="s">
        <v>248</v>
      </c>
      <c r="D24" s="3">
        <v>-0.73329999999999995</v>
      </c>
      <c r="E24" s="3">
        <v>0.3468</v>
      </c>
      <c r="F24" s="3">
        <v>-2.1145999999999998</v>
      </c>
      <c r="G24" s="3">
        <v>3.4000000000000002E-2</v>
      </c>
      <c r="H24" s="3"/>
      <c r="I24" s="3"/>
      <c r="J24" s="3"/>
      <c r="O24" s="7" t="s">
        <v>411</v>
      </c>
      <c r="P24" s="7">
        <v>4.920654E-3</v>
      </c>
    </row>
    <row r="25" spans="1:16" x14ac:dyDescent="0.3">
      <c r="A25" s="1" t="s">
        <v>4</v>
      </c>
      <c r="B25" s="2" t="s">
        <v>1</v>
      </c>
      <c r="C25" s="1" t="s">
        <v>249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O25" s="7" t="s">
        <v>410</v>
      </c>
      <c r="P25" s="7">
        <v>2.2819534999999998E-2</v>
      </c>
    </row>
    <row r="26" spans="1:16" x14ac:dyDescent="0.3">
      <c r="A26" s="1" t="s">
        <v>5</v>
      </c>
      <c r="B26" s="2" t="s">
        <v>1</v>
      </c>
      <c r="C26" s="1" t="s">
        <v>249</v>
      </c>
      <c r="D26" s="3">
        <v>0.66890000000000005</v>
      </c>
      <c r="E26" s="3">
        <v>0.18490000000000001</v>
      </c>
      <c r="F26" s="3">
        <v>3.6171000000000002</v>
      </c>
      <c r="G26" s="3">
        <v>2.9999999999999997E-4</v>
      </c>
      <c r="H26" s="3"/>
      <c r="I26" s="3"/>
      <c r="J26" s="3"/>
      <c r="O26" s="7" t="s">
        <v>409</v>
      </c>
      <c r="P26" s="7">
        <v>3.0877107000000001E-2</v>
      </c>
    </row>
    <row r="27" spans="1:16" x14ac:dyDescent="0.3">
      <c r="A27" s="1" t="s">
        <v>6</v>
      </c>
      <c r="B27" s="2" t="s">
        <v>1</v>
      </c>
      <c r="C27" s="1" t="s">
        <v>249</v>
      </c>
      <c r="D27" s="3">
        <v>-1.0045999999999999</v>
      </c>
      <c r="E27" s="3">
        <v>0.52639999999999998</v>
      </c>
      <c r="F27" s="3">
        <v>-1.9085000000000001</v>
      </c>
      <c r="G27" s="3">
        <v>5.6000000000000001E-2</v>
      </c>
      <c r="H27" s="3"/>
      <c r="I27" s="3"/>
      <c r="J27" s="3"/>
    </row>
    <row r="28" spans="1:16" x14ac:dyDescent="0.3">
      <c r="A28" s="1" t="s">
        <v>4</v>
      </c>
      <c r="B28" s="2" t="s">
        <v>1</v>
      </c>
      <c r="C28" s="1" t="s">
        <v>250</v>
      </c>
      <c r="D28" s="3">
        <v>0</v>
      </c>
      <c r="E28" s="3" t="s">
        <v>46</v>
      </c>
      <c r="F28" s="3" t="s">
        <v>46</v>
      </c>
      <c r="G28" s="3" t="s">
        <v>46</v>
      </c>
      <c r="H28" s="3"/>
      <c r="I28" s="3"/>
      <c r="J28" s="3"/>
    </row>
    <row r="29" spans="1:16" x14ac:dyDescent="0.3">
      <c r="A29" s="1" t="s">
        <v>5</v>
      </c>
      <c r="B29" s="2" t="s">
        <v>1</v>
      </c>
      <c r="C29" s="1" t="s">
        <v>250</v>
      </c>
      <c r="D29" s="3">
        <v>0.8569</v>
      </c>
      <c r="E29" s="3">
        <v>9.6199999999999994E-2</v>
      </c>
      <c r="F29" s="3">
        <v>8.9033999999999995</v>
      </c>
      <c r="G29" s="5">
        <v>5.4000000000000002E-19</v>
      </c>
      <c r="H29" s="3"/>
      <c r="I29" s="3"/>
      <c r="J29" s="3"/>
    </row>
    <row r="30" spans="1:16" x14ac:dyDescent="0.3">
      <c r="A30" s="1" t="s">
        <v>6</v>
      </c>
      <c r="B30" s="2" t="s">
        <v>1</v>
      </c>
      <c r="C30" s="1" t="s">
        <v>250</v>
      </c>
      <c r="D30" s="3">
        <v>-0.75029999999999997</v>
      </c>
      <c r="E30" s="3">
        <v>0.27</v>
      </c>
      <c r="F30" s="3">
        <v>-2.7784</v>
      </c>
      <c r="G30" s="3">
        <v>5.4999999999999997E-3</v>
      </c>
      <c r="H30" s="3"/>
      <c r="I30" s="3"/>
      <c r="J30" s="3"/>
    </row>
    <row r="31" spans="1:16" x14ac:dyDescent="0.3">
      <c r="A31" s="1" t="s">
        <v>4</v>
      </c>
      <c r="B31" s="2" t="s">
        <v>1</v>
      </c>
      <c r="C31" s="1" t="s">
        <v>251</v>
      </c>
      <c r="D31" s="3">
        <v>0</v>
      </c>
      <c r="E31" s="3" t="s">
        <v>46</v>
      </c>
      <c r="F31" s="3" t="s">
        <v>46</v>
      </c>
      <c r="G31" s="3" t="s">
        <v>46</v>
      </c>
      <c r="H31" s="3"/>
      <c r="I31" s="3"/>
      <c r="J31" s="3"/>
    </row>
    <row r="32" spans="1:16" x14ac:dyDescent="0.3">
      <c r="A32" s="1" t="s">
        <v>5</v>
      </c>
      <c r="B32" s="2" t="s">
        <v>1</v>
      </c>
      <c r="C32" s="1" t="s">
        <v>251</v>
      </c>
      <c r="D32" s="3">
        <v>0.49349999999999999</v>
      </c>
      <c r="E32" s="3">
        <v>8.0199999999999994E-2</v>
      </c>
      <c r="F32" s="3">
        <v>6.1544999999999996</v>
      </c>
      <c r="G32" s="5">
        <v>7.5E-10</v>
      </c>
      <c r="H32" s="3"/>
      <c r="I32" s="3"/>
      <c r="J32" s="3"/>
    </row>
    <row r="33" spans="1:28" x14ac:dyDescent="0.3">
      <c r="A33" s="1" t="s">
        <v>6</v>
      </c>
      <c r="B33" s="2" t="s">
        <v>1</v>
      </c>
      <c r="C33" s="1" t="s">
        <v>251</v>
      </c>
      <c r="D33" s="3">
        <v>-0.53210000000000002</v>
      </c>
      <c r="E33" s="3">
        <v>0.19239999999999999</v>
      </c>
      <c r="F33" s="3">
        <v>-2.7652000000000001</v>
      </c>
      <c r="G33" s="3">
        <v>5.7000000000000002E-3</v>
      </c>
      <c r="H33" s="3"/>
      <c r="I33" s="3"/>
      <c r="J33" s="3"/>
    </row>
    <row r="34" spans="1:2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AA34" s="16"/>
    </row>
    <row r="35" spans="1:28" x14ac:dyDescent="0.3">
      <c r="A35" s="1" t="s">
        <v>0</v>
      </c>
      <c r="B35" s="2" t="s">
        <v>1</v>
      </c>
      <c r="C35" s="1">
        <v>1</v>
      </c>
      <c r="D35" s="3">
        <v>0</v>
      </c>
      <c r="E35" s="3" t="s">
        <v>46</v>
      </c>
      <c r="F35" s="3" t="s">
        <v>46</v>
      </c>
      <c r="G35" s="3" t="s">
        <v>46</v>
      </c>
      <c r="H35" s="3">
        <v>202.3646</v>
      </c>
      <c r="I35" s="3">
        <v>2</v>
      </c>
      <c r="J35" s="5">
        <v>1.1000000000000001E-44</v>
      </c>
      <c r="AB35" s="3"/>
    </row>
    <row r="36" spans="1:28" x14ac:dyDescent="0.3">
      <c r="A36" s="1" t="s">
        <v>2</v>
      </c>
      <c r="B36" s="2" t="s">
        <v>1</v>
      </c>
      <c r="C36" s="1">
        <v>1</v>
      </c>
      <c r="D36" s="3">
        <v>2.8418000000000001</v>
      </c>
      <c r="E36" s="3">
        <v>0.30520000000000003</v>
      </c>
      <c r="F36" s="3">
        <v>9.3120999999999992</v>
      </c>
      <c r="G36" s="5">
        <v>1.3E-20</v>
      </c>
      <c r="H36" s="3"/>
      <c r="I36" s="3"/>
      <c r="J36" s="3"/>
      <c r="AB36" s="3"/>
    </row>
    <row r="37" spans="1:28" x14ac:dyDescent="0.3">
      <c r="A37" s="1" t="s">
        <v>3</v>
      </c>
      <c r="B37" s="2" t="s">
        <v>1</v>
      </c>
      <c r="C37" s="1">
        <v>1</v>
      </c>
      <c r="D37" s="3">
        <v>0.51729999999999998</v>
      </c>
      <c r="E37" s="3">
        <v>0.36880000000000002</v>
      </c>
      <c r="F37" s="3">
        <v>1.4026000000000001</v>
      </c>
      <c r="G37" s="3">
        <v>0.16</v>
      </c>
      <c r="H37" s="3"/>
      <c r="I37" s="3"/>
      <c r="J37" s="3"/>
      <c r="AB37" s="3"/>
    </row>
    <row r="38" spans="1:28" x14ac:dyDescent="0.3">
      <c r="A38" s="1" t="s">
        <v>0</v>
      </c>
      <c r="B38" s="2" t="s">
        <v>1</v>
      </c>
      <c r="C38" s="1" t="s">
        <v>4</v>
      </c>
      <c r="D38" s="3">
        <v>0</v>
      </c>
      <c r="E38" s="3" t="s">
        <v>46</v>
      </c>
      <c r="F38" s="3" t="s">
        <v>46</v>
      </c>
      <c r="G38" s="3" t="s">
        <v>46</v>
      </c>
      <c r="H38" s="3">
        <v>502.89069999999998</v>
      </c>
      <c r="I38" s="3">
        <v>4</v>
      </c>
      <c r="J38" s="5">
        <v>1.6000000000000001E-107</v>
      </c>
      <c r="AB38" s="3"/>
    </row>
    <row r="39" spans="1:28" x14ac:dyDescent="0.3">
      <c r="A39" s="1" t="s">
        <v>2</v>
      </c>
      <c r="B39" s="2" t="s">
        <v>1</v>
      </c>
      <c r="C39" s="1" t="s">
        <v>4</v>
      </c>
      <c r="D39" s="3">
        <v>0</v>
      </c>
      <c r="E39" s="3" t="s">
        <v>46</v>
      </c>
      <c r="F39" s="3" t="s">
        <v>46</v>
      </c>
      <c r="G39" s="3" t="s">
        <v>46</v>
      </c>
      <c r="H39" s="3"/>
      <c r="I39" s="3"/>
      <c r="J39" s="3"/>
      <c r="AB39" s="3"/>
    </row>
    <row r="40" spans="1:28" x14ac:dyDescent="0.3">
      <c r="A40" s="1" t="s">
        <v>3</v>
      </c>
      <c r="B40" s="2" t="s">
        <v>1</v>
      </c>
      <c r="C40" s="1" t="s">
        <v>4</v>
      </c>
      <c r="D40" s="3">
        <v>0</v>
      </c>
      <c r="E40" s="3" t="s">
        <v>46</v>
      </c>
      <c r="F40" s="3" t="s">
        <v>46</v>
      </c>
      <c r="G40" s="3" t="s">
        <v>46</v>
      </c>
      <c r="H40" s="3"/>
      <c r="I40" s="3"/>
      <c r="J40" s="3"/>
      <c r="AB40" s="3"/>
    </row>
    <row r="41" spans="1:28" x14ac:dyDescent="0.3">
      <c r="A41" s="1" t="s">
        <v>0</v>
      </c>
      <c r="B41" s="2" t="s">
        <v>1</v>
      </c>
      <c r="C41" s="1" t="s">
        <v>5</v>
      </c>
      <c r="D41" s="3">
        <v>0</v>
      </c>
      <c r="E41" s="3" t="s">
        <v>46</v>
      </c>
      <c r="F41" s="3" t="s">
        <v>46</v>
      </c>
      <c r="G41" s="3" t="s">
        <v>46</v>
      </c>
      <c r="H41" s="3"/>
      <c r="I41" s="3"/>
      <c r="J41" s="3"/>
      <c r="AB41" s="3"/>
    </row>
    <row r="42" spans="1:28" x14ac:dyDescent="0.3">
      <c r="A42" s="1" t="s">
        <v>2</v>
      </c>
      <c r="B42" s="2" t="s">
        <v>1</v>
      </c>
      <c r="C42" s="1" t="s">
        <v>5</v>
      </c>
      <c r="D42" s="3">
        <v>-1.1362000000000001</v>
      </c>
      <c r="E42" s="3">
        <v>0.46560000000000001</v>
      </c>
      <c r="F42" s="3">
        <v>-2.4407000000000001</v>
      </c>
      <c r="G42" s="3">
        <v>1.4999999999999999E-2</v>
      </c>
      <c r="H42" s="3"/>
      <c r="I42" s="3"/>
      <c r="J42" s="3"/>
      <c r="AB42" s="3"/>
    </row>
    <row r="43" spans="1:28" x14ac:dyDescent="0.3">
      <c r="A43" s="1" t="s">
        <v>3</v>
      </c>
      <c r="B43" s="2" t="s">
        <v>1</v>
      </c>
      <c r="C43" s="1" t="s">
        <v>5</v>
      </c>
      <c r="D43" s="3">
        <v>3.3687999999999998</v>
      </c>
      <c r="E43" s="3">
        <v>0.46960000000000002</v>
      </c>
      <c r="F43" s="3">
        <v>7.1742999999999997</v>
      </c>
      <c r="G43" s="5">
        <v>7.3000000000000002E-13</v>
      </c>
      <c r="H43" s="3"/>
      <c r="I43" s="3"/>
      <c r="J43" s="3"/>
      <c r="AB43" s="3"/>
    </row>
    <row r="44" spans="1:28" x14ac:dyDescent="0.3">
      <c r="A44" s="1" t="s">
        <v>0</v>
      </c>
      <c r="B44" s="2" t="s">
        <v>1</v>
      </c>
      <c r="C44" s="1" t="s">
        <v>6</v>
      </c>
      <c r="D44" s="3">
        <v>0</v>
      </c>
      <c r="E44" s="3" t="s">
        <v>46</v>
      </c>
      <c r="F44" s="3" t="s">
        <v>46</v>
      </c>
      <c r="G44" s="3" t="s">
        <v>46</v>
      </c>
      <c r="H44" s="3"/>
      <c r="I44" s="3"/>
      <c r="J44" s="3"/>
      <c r="AB44" s="3"/>
    </row>
    <row r="45" spans="1:28" x14ac:dyDescent="0.3">
      <c r="A45" s="1" t="s">
        <v>2</v>
      </c>
      <c r="B45" s="2" t="s">
        <v>1</v>
      </c>
      <c r="C45" s="1" t="s">
        <v>6</v>
      </c>
      <c r="D45" s="3">
        <v>-3.1034999999999999</v>
      </c>
      <c r="E45" s="3">
        <v>0.34010000000000001</v>
      </c>
      <c r="F45" s="3">
        <v>-9.1255000000000006</v>
      </c>
      <c r="G45" s="5">
        <v>7.0999999999999998E-20</v>
      </c>
      <c r="H45" s="3"/>
      <c r="I45" s="3"/>
      <c r="J45" s="3"/>
      <c r="AB45" s="3"/>
    </row>
    <row r="46" spans="1:28" x14ac:dyDescent="0.3">
      <c r="A46" s="1" t="s">
        <v>3</v>
      </c>
      <c r="B46" s="2" t="s">
        <v>1</v>
      </c>
      <c r="C46" s="1" t="s">
        <v>6</v>
      </c>
      <c r="D46" s="3">
        <v>-3.5600999999999998</v>
      </c>
      <c r="E46" s="3">
        <v>0.84840000000000004</v>
      </c>
      <c r="F46" s="3">
        <v>-4.1963999999999997</v>
      </c>
      <c r="G46" s="5">
        <v>2.6999999999999999E-5</v>
      </c>
      <c r="H46" s="3"/>
      <c r="I46" s="3"/>
      <c r="J46" s="3"/>
      <c r="AA46" s="3"/>
      <c r="AB46" s="3"/>
    </row>
    <row r="47" spans="1:2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AB47" s="3"/>
    </row>
    <row r="48" spans="1:28" x14ac:dyDescent="0.3">
      <c r="A48" s="1" t="s">
        <v>41</v>
      </c>
      <c r="B48" s="2" t="s">
        <v>1</v>
      </c>
      <c r="C48" s="1">
        <v>1</v>
      </c>
      <c r="D48" s="3">
        <v>0</v>
      </c>
      <c r="E48" s="3" t="s">
        <v>46</v>
      </c>
      <c r="F48" s="3" t="s">
        <v>46</v>
      </c>
      <c r="G48" s="3" t="s">
        <v>46</v>
      </c>
      <c r="H48" s="3">
        <v>163.35069999999999</v>
      </c>
      <c r="I48" s="3">
        <v>2</v>
      </c>
      <c r="J48" s="5">
        <v>3.4000000000000003E-36</v>
      </c>
      <c r="AB48" s="3"/>
    </row>
    <row r="49" spans="1:28" x14ac:dyDescent="0.3">
      <c r="A49" s="1" t="s">
        <v>42</v>
      </c>
      <c r="B49" s="2" t="s">
        <v>1</v>
      </c>
      <c r="C49" s="1">
        <v>1</v>
      </c>
      <c r="D49" s="3">
        <v>1.6833</v>
      </c>
      <c r="E49" s="3">
        <v>0.17610000000000001</v>
      </c>
      <c r="F49" s="3">
        <v>9.5589999999999993</v>
      </c>
      <c r="G49" s="5">
        <v>1.2E-21</v>
      </c>
      <c r="H49" s="3"/>
      <c r="I49" s="3"/>
      <c r="J49" s="3"/>
      <c r="AB49" s="3"/>
    </row>
    <row r="50" spans="1:28" x14ac:dyDescent="0.3">
      <c r="A50" s="1" t="s">
        <v>43</v>
      </c>
      <c r="B50" s="2" t="s">
        <v>1</v>
      </c>
      <c r="C50" s="1">
        <v>1</v>
      </c>
      <c r="D50" s="3">
        <v>-0.64049999999999996</v>
      </c>
      <c r="E50" s="3">
        <v>0.34789999999999999</v>
      </c>
      <c r="F50" s="3">
        <v>-1.8412999999999999</v>
      </c>
      <c r="G50" s="3">
        <v>6.6000000000000003E-2</v>
      </c>
      <c r="H50" s="3"/>
      <c r="I50" s="3"/>
      <c r="J50" s="3"/>
      <c r="AA50" s="3"/>
      <c r="AB50" s="3"/>
    </row>
    <row r="51" spans="1:28" x14ac:dyDescent="0.3">
      <c r="A51" s="1" t="s">
        <v>41</v>
      </c>
      <c r="B51" s="2" t="s">
        <v>1</v>
      </c>
      <c r="C51" s="1" t="s">
        <v>4</v>
      </c>
      <c r="D51" s="3">
        <v>0</v>
      </c>
      <c r="E51" s="3" t="s">
        <v>46</v>
      </c>
      <c r="F51" s="3" t="s">
        <v>46</v>
      </c>
      <c r="G51" s="3" t="s">
        <v>46</v>
      </c>
      <c r="H51" s="3">
        <v>258.1651</v>
      </c>
      <c r="I51" s="3">
        <v>4</v>
      </c>
      <c r="J51" s="5">
        <v>1.1E-54</v>
      </c>
      <c r="AB51" s="3"/>
    </row>
    <row r="52" spans="1:28" x14ac:dyDescent="0.3">
      <c r="A52" s="1" t="s">
        <v>42</v>
      </c>
      <c r="B52" s="2" t="s">
        <v>1</v>
      </c>
      <c r="C52" s="1" t="s">
        <v>4</v>
      </c>
      <c r="D52" s="3">
        <v>0</v>
      </c>
      <c r="E52" s="3" t="s">
        <v>46</v>
      </c>
      <c r="F52" s="3" t="s">
        <v>46</v>
      </c>
      <c r="G52" s="3" t="s">
        <v>46</v>
      </c>
      <c r="H52" s="3"/>
      <c r="I52" s="3"/>
      <c r="J52" s="3"/>
      <c r="AB52" s="3"/>
    </row>
    <row r="53" spans="1:28" x14ac:dyDescent="0.3">
      <c r="A53" s="1" t="s">
        <v>43</v>
      </c>
      <c r="B53" s="2" t="s">
        <v>1</v>
      </c>
      <c r="C53" s="1" t="s">
        <v>4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AB53" s="3"/>
    </row>
    <row r="54" spans="1:28" x14ac:dyDescent="0.3">
      <c r="A54" s="1" t="s">
        <v>41</v>
      </c>
      <c r="B54" s="2" t="s">
        <v>1</v>
      </c>
      <c r="C54" s="1" t="s">
        <v>5</v>
      </c>
      <c r="D54" s="3">
        <v>0</v>
      </c>
      <c r="E54" s="3" t="s">
        <v>46</v>
      </c>
      <c r="F54" s="3" t="s">
        <v>46</v>
      </c>
      <c r="G54" s="3" t="s">
        <v>46</v>
      </c>
      <c r="H54" s="3"/>
      <c r="I54" s="3"/>
      <c r="J54" s="3"/>
    </row>
    <row r="55" spans="1:28" x14ac:dyDescent="0.3">
      <c r="A55" s="1" t="s">
        <v>42</v>
      </c>
      <c r="B55" s="2" t="s">
        <v>1</v>
      </c>
      <c r="C55" s="1" t="s">
        <v>5</v>
      </c>
      <c r="D55" s="3">
        <v>-0.56830000000000003</v>
      </c>
      <c r="E55" s="3">
        <v>0.73709999999999998</v>
      </c>
      <c r="F55" s="3">
        <v>-0.77100000000000002</v>
      </c>
      <c r="G55" s="3">
        <v>0.44</v>
      </c>
      <c r="H55" s="3"/>
      <c r="I55" s="3"/>
      <c r="J55" s="3"/>
    </row>
    <row r="56" spans="1:28" x14ac:dyDescent="0.3">
      <c r="A56" s="1" t="s">
        <v>43</v>
      </c>
      <c r="B56" s="2" t="s">
        <v>1</v>
      </c>
      <c r="C56" s="1" t="s">
        <v>5</v>
      </c>
      <c r="D56" s="3">
        <v>5.2385000000000002</v>
      </c>
      <c r="E56" s="3">
        <v>0.65469999999999995</v>
      </c>
      <c r="F56" s="3">
        <v>8.0012000000000008</v>
      </c>
      <c r="G56" s="5">
        <v>1.2E-15</v>
      </c>
      <c r="H56" s="3"/>
      <c r="I56" s="3"/>
      <c r="J56" s="3"/>
    </row>
    <row r="57" spans="1:28" x14ac:dyDescent="0.3">
      <c r="A57" s="1" t="s">
        <v>41</v>
      </c>
      <c r="B57" s="2" t="s">
        <v>1</v>
      </c>
      <c r="C57" s="1" t="s">
        <v>6</v>
      </c>
      <c r="D57" s="3">
        <v>0</v>
      </c>
      <c r="E57" s="3" t="s">
        <v>46</v>
      </c>
      <c r="F57" s="3" t="s">
        <v>46</v>
      </c>
      <c r="G57" s="3" t="s">
        <v>46</v>
      </c>
      <c r="H57" s="3"/>
      <c r="I57" s="3"/>
      <c r="J57" s="3"/>
    </row>
    <row r="58" spans="1:28" x14ac:dyDescent="0.3">
      <c r="A58" s="1" t="s">
        <v>42</v>
      </c>
      <c r="B58" s="2" t="s">
        <v>1</v>
      </c>
      <c r="C58" s="1" t="s">
        <v>6</v>
      </c>
      <c r="D58" s="3">
        <v>-2.6389999999999998</v>
      </c>
      <c r="E58" s="3">
        <v>0.26140000000000002</v>
      </c>
      <c r="F58" s="3">
        <v>-10.094900000000001</v>
      </c>
      <c r="G58" s="5">
        <v>5.7999999999999997E-24</v>
      </c>
      <c r="H58" s="3"/>
      <c r="I58" s="3"/>
      <c r="J58" s="3"/>
    </row>
    <row r="59" spans="1:28" x14ac:dyDescent="0.3">
      <c r="A59" s="1" t="s">
        <v>43</v>
      </c>
      <c r="B59" s="2" t="s">
        <v>1</v>
      </c>
      <c r="C59" s="1" t="s">
        <v>6</v>
      </c>
      <c r="D59" s="3">
        <v>-3.3765000000000001</v>
      </c>
      <c r="E59" s="3">
        <v>1.5496000000000001</v>
      </c>
      <c r="F59" s="3">
        <v>-2.1789999999999998</v>
      </c>
      <c r="G59" s="3">
        <v>2.9000000000000001E-2</v>
      </c>
      <c r="H59" s="3"/>
      <c r="I59" s="3"/>
      <c r="J59" s="3"/>
    </row>
    <row r="61" spans="1:28" x14ac:dyDescent="0.3">
      <c r="A61" s="16" t="s">
        <v>395</v>
      </c>
    </row>
    <row r="62" spans="1:28" x14ac:dyDescent="0.3">
      <c r="A62" s="1"/>
      <c r="B62" s="4" t="s">
        <v>70</v>
      </c>
      <c r="C62" s="1"/>
      <c r="D62" s="1"/>
      <c r="E62" s="1"/>
      <c r="F62" s="1"/>
      <c r="G62" s="1"/>
      <c r="H62" s="1"/>
      <c r="I62" s="1"/>
    </row>
    <row r="63" spans="1:28" x14ac:dyDescent="0.3">
      <c r="A63" s="1"/>
      <c r="B63" s="4">
        <v>1</v>
      </c>
      <c r="C63" s="4" t="s">
        <v>44</v>
      </c>
      <c r="D63" s="4">
        <v>2</v>
      </c>
      <c r="E63" s="4" t="s">
        <v>44</v>
      </c>
      <c r="F63" s="4">
        <v>3</v>
      </c>
      <c r="G63" s="4" t="s">
        <v>44</v>
      </c>
      <c r="H63" s="4" t="s">
        <v>71</v>
      </c>
      <c r="I63" s="4" t="s">
        <v>44</v>
      </c>
    </row>
    <row r="64" spans="1:28" x14ac:dyDescent="0.3">
      <c r="A64" s="4" t="s">
        <v>72</v>
      </c>
      <c r="B64" s="3">
        <v>0.44550000000000001</v>
      </c>
      <c r="C64" s="3">
        <v>2.6200000000000001E-2</v>
      </c>
      <c r="D64" s="3">
        <v>0.40210000000000001</v>
      </c>
      <c r="E64" s="3">
        <v>1.3599999999999999E-2</v>
      </c>
      <c r="F64" s="3">
        <v>0.15240000000000001</v>
      </c>
      <c r="G64" s="3">
        <v>2.29E-2</v>
      </c>
      <c r="H64" s="3"/>
      <c r="I64" s="3"/>
    </row>
    <row r="65" spans="1:9" x14ac:dyDescent="0.3">
      <c r="A65" s="1" t="s">
        <v>73</v>
      </c>
      <c r="B65" s="54"/>
      <c r="C65" s="54"/>
      <c r="D65" s="54"/>
      <c r="E65" s="54"/>
      <c r="F65" s="54"/>
      <c r="G65" s="54"/>
      <c r="H65" s="54"/>
      <c r="I65" s="54"/>
    </row>
    <row r="66" spans="1:9" x14ac:dyDescent="0.3">
      <c r="A66" s="4">
        <v>1</v>
      </c>
      <c r="B66" s="3">
        <v>5.04E-2</v>
      </c>
      <c r="C66" s="3">
        <v>1.46E-2</v>
      </c>
      <c r="D66" s="3">
        <v>1.8100000000000002E-2</v>
      </c>
      <c r="E66" s="3">
        <v>4.1999999999999997E-3</v>
      </c>
      <c r="F66" s="3">
        <v>0.55020000000000002</v>
      </c>
      <c r="G66" s="3">
        <v>5.5199999999999999E-2</v>
      </c>
      <c r="H66" s="3">
        <v>0.11360000000000001</v>
      </c>
      <c r="I66" s="3">
        <v>2.5000000000000001E-3</v>
      </c>
    </row>
    <row r="67" spans="1:9" x14ac:dyDescent="0.3">
      <c r="A67" s="4">
        <v>2</v>
      </c>
      <c r="B67" s="3">
        <v>0.8649</v>
      </c>
      <c r="C67" s="3">
        <v>2.07E-2</v>
      </c>
      <c r="D67" s="3">
        <v>9.9699999999999997E-2</v>
      </c>
      <c r="E67" s="3">
        <v>1.9199999999999998E-2</v>
      </c>
      <c r="F67" s="3">
        <v>0.42349999999999999</v>
      </c>
      <c r="G67" s="3">
        <v>5.2200000000000003E-2</v>
      </c>
      <c r="H67" s="3">
        <v>0.49</v>
      </c>
      <c r="I67" s="3">
        <v>3.8999999999999998E-3</v>
      </c>
    </row>
    <row r="68" spans="1:9" x14ac:dyDescent="0.3">
      <c r="A68" s="4">
        <v>3</v>
      </c>
      <c r="B68" s="3">
        <v>8.4599999999999995E-2</v>
      </c>
      <c r="C68" s="3">
        <v>1.6500000000000001E-2</v>
      </c>
      <c r="D68" s="3">
        <v>0.88219999999999998</v>
      </c>
      <c r="E68" s="3">
        <v>1.9800000000000002E-2</v>
      </c>
      <c r="F68" s="3">
        <v>2.6200000000000001E-2</v>
      </c>
      <c r="G68" s="3">
        <v>1.7899999999999999E-2</v>
      </c>
      <c r="H68" s="3">
        <v>0.39639999999999997</v>
      </c>
      <c r="I68" s="3">
        <v>3.8E-3</v>
      </c>
    </row>
    <row r="69" spans="1:9" x14ac:dyDescent="0.3">
      <c r="A69" s="1" t="s">
        <v>77</v>
      </c>
      <c r="B69" s="54"/>
      <c r="C69" s="54"/>
      <c r="D69" s="54"/>
      <c r="E69" s="54"/>
      <c r="F69" s="54"/>
      <c r="G69" s="54"/>
      <c r="H69" s="54"/>
      <c r="I69" s="54"/>
    </row>
    <row r="70" spans="1:9" x14ac:dyDescent="0.3">
      <c r="A70" s="4">
        <v>1</v>
      </c>
      <c r="B70" s="3">
        <v>0.1447</v>
      </c>
      <c r="C70" s="3">
        <v>2.2200000000000001E-2</v>
      </c>
      <c r="D70" s="3">
        <v>9.7000000000000003E-3</v>
      </c>
      <c r="E70" s="3">
        <v>5.1000000000000004E-3</v>
      </c>
      <c r="F70" s="3">
        <v>0.71299999999999997</v>
      </c>
      <c r="G70" s="3">
        <v>4.8000000000000001E-2</v>
      </c>
      <c r="H70" s="3">
        <v>0.17699999999999999</v>
      </c>
      <c r="I70" s="3">
        <v>3.0000000000000001E-3</v>
      </c>
    </row>
    <row r="71" spans="1:9" x14ac:dyDescent="0.3">
      <c r="A71" s="4">
        <v>2</v>
      </c>
      <c r="B71" s="3">
        <v>0.77900000000000003</v>
      </c>
      <c r="C71" s="3">
        <v>2.5700000000000001E-2</v>
      </c>
      <c r="D71" s="3">
        <v>2.9499999999999998E-2</v>
      </c>
      <c r="E71" s="3">
        <v>1.61E-2</v>
      </c>
      <c r="F71" s="3">
        <v>0.2742</v>
      </c>
      <c r="G71" s="3">
        <v>4.5600000000000002E-2</v>
      </c>
      <c r="H71" s="3">
        <v>0.4007</v>
      </c>
      <c r="I71" s="3">
        <v>3.8E-3</v>
      </c>
    </row>
    <row r="72" spans="1:9" x14ac:dyDescent="0.3">
      <c r="A72" s="4">
        <v>3</v>
      </c>
      <c r="B72" s="3">
        <v>7.6300000000000007E-2</v>
      </c>
      <c r="C72" s="3">
        <v>2.07E-2</v>
      </c>
      <c r="D72" s="3">
        <v>0.96079999999999999</v>
      </c>
      <c r="E72" s="3">
        <v>1.77E-2</v>
      </c>
      <c r="F72" s="3">
        <v>1.2800000000000001E-2</v>
      </c>
      <c r="G72" s="3">
        <v>1.83E-2</v>
      </c>
      <c r="H72" s="3">
        <v>0.42220000000000002</v>
      </c>
      <c r="I72" s="3">
        <v>3.8E-3</v>
      </c>
    </row>
    <row r="74" spans="1:9" x14ac:dyDescent="0.3">
      <c r="A74" s="16" t="s">
        <v>396</v>
      </c>
    </row>
    <row r="75" spans="1:9" x14ac:dyDescent="0.3">
      <c r="A75" s="3"/>
      <c r="B75" s="14" t="s">
        <v>70</v>
      </c>
      <c r="C75" s="3"/>
      <c r="D75" s="3"/>
    </row>
    <row r="76" spans="1:9" x14ac:dyDescent="0.3">
      <c r="A76" s="3"/>
      <c r="B76" s="4">
        <v>1</v>
      </c>
      <c r="C76" s="4">
        <v>2</v>
      </c>
      <c r="D76" s="4">
        <v>3</v>
      </c>
    </row>
    <row r="77" spans="1:9" x14ac:dyDescent="0.3">
      <c r="A77" s="4" t="s">
        <v>71</v>
      </c>
      <c r="B77" s="3">
        <v>0.44550000000000001</v>
      </c>
      <c r="C77" s="3">
        <v>0.40210000000000001</v>
      </c>
      <c r="D77" s="3">
        <v>0.15240000000000001</v>
      </c>
    </row>
    <row r="78" spans="1:9" x14ac:dyDescent="0.3">
      <c r="A78" s="14" t="s">
        <v>390</v>
      </c>
      <c r="B78" s="3"/>
      <c r="C78" s="3"/>
      <c r="D78" s="3"/>
    </row>
    <row r="79" spans="1:9" x14ac:dyDescent="0.3">
      <c r="A79" s="14" t="s">
        <v>73</v>
      </c>
      <c r="B79" s="3"/>
      <c r="C79" s="3"/>
      <c r="D79" s="3"/>
    </row>
    <row r="80" spans="1:9" x14ac:dyDescent="0.3">
      <c r="A80" s="4">
        <v>1</v>
      </c>
      <c r="B80" s="3">
        <v>0.1978</v>
      </c>
      <c r="C80" s="3">
        <v>6.4100000000000004E-2</v>
      </c>
      <c r="D80" s="3">
        <v>0.73809999999999998</v>
      </c>
    </row>
    <row r="81" spans="1:4" x14ac:dyDescent="0.3">
      <c r="A81" s="4">
        <v>2</v>
      </c>
      <c r="B81" s="3">
        <v>0.78649999999999998</v>
      </c>
      <c r="C81" s="3">
        <v>8.1799999999999998E-2</v>
      </c>
      <c r="D81" s="3">
        <v>0.13170000000000001</v>
      </c>
    </row>
    <row r="82" spans="1:4" x14ac:dyDescent="0.3">
      <c r="A82" s="4">
        <v>3</v>
      </c>
      <c r="B82" s="3">
        <v>9.5100000000000004E-2</v>
      </c>
      <c r="C82" s="3">
        <v>0.89480000000000004</v>
      </c>
      <c r="D82" s="3">
        <v>1.01E-2</v>
      </c>
    </row>
    <row r="83" spans="1:4" x14ac:dyDescent="0.3">
      <c r="A83" s="14" t="s">
        <v>77</v>
      </c>
      <c r="B83" s="3"/>
      <c r="C83" s="3"/>
      <c r="D83" s="3"/>
    </row>
    <row r="84" spans="1:4" x14ac:dyDescent="0.3">
      <c r="A84" s="4">
        <v>1</v>
      </c>
      <c r="B84" s="3">
        <v>0.36420000000000002</v>
      </c>
      <c r="C84" s="3">
        <v>2.1999999999999999E-2</v>
      </c>
      <c r="D84" s="3">
        <v>0.61380000000000001</v>
      </c>
    </row>
    <row r="85" spans="1:4" x14ac:dyDescent="0.3">
      <c r="A85" s="4">
        <v>2</v>
      </c>
      <c r="B85" s="3">
        <v>0.86609999999999998</v>
      </c>
      <c r="C85" s="3">
        <v>2.9600000000000001E-2</v>
      </c>
      <c r="D85" s="3">
        <v>0.1043</v>
      </c>
    </row>
    <row r="86" spans="1:4" x14ac:dyDescent="0.3">
      <c r="A86" s="4">
        <v>3</v>
      </c>
      <c r="B86" s="3">
        <v>8.0500000000000002E-2</v>
      </c>
      <c r="C86" s="3">
        <v>0.91490000000000005</v>
      </c>
      <c r="D86" s="3">
        <v>4.5999999999999999E-3</v>
      </c>
    </row>
    <row r="87" spans="1:4" x14ac:dyDescent="0.3">
      <c r="A87" s="14" t="s">
        <v>391</v>
      </c>
      <c r="B87" s="3"/>
      <c r="C87" s="3"/>
      <c r="D87" s="3"/>
    </row>
    <row r="88" spans="1:4" x14ac:dyDescent="0.3">
      <c r="A88" s="14" t="s">
        <v>392</v>
      </c>
      <c r="B88" s="3"/>
      <c r="C88" s="3"/>
      <c r="D88" s="3"/>
    </row>
    <row r="89" spans="1:4" x14ac:dyDescent="0.3">
      <c r="A89" s="4">
        <v>1</v>
      </c>
      <c r="B89" s="3">
        <v>0.41689999999999999</v>
      </c>
      <c r="C89" s="3">
        <v>0.42070000000000002</v>
      </c>
      <c r="D89" s="3">
        <v>0.16239999999999999</v>
      </c>
    </row>
    <row r="90" spans="1:4" x14ac:dyDescent="0.3">
      <c r="A90" s="4">
        <v>2</v>
      </c>
      <c r="B90" s="3">
        <v>0.47570000000000001</v>
      </c>
      <c r="C90" s="3">
        <v>0.38250000000000001</v>
      </c>
      <c r="D90" s="3">
        <v>0.14180000000000001</v>
      </c>
    </row>
    <row r="91" spans="1:4" x14ac:dyDescent="0.3">
      <c r="A91" s="14" t="s">
        <v>397</v>
      </c>
      <c r="B91" s="3"/>
      <c r="C91" s="3"/>
      <c r="D91" s="3"/>
    </row>
    <row r="92" spans="1:4" x14ac:dyDescent="0.3">
      <c r="A92" s="4">
        <v>1</v>
      </c>
      <c r="B92" s="3">
        <v>0.45929999999999999</v>
      </c>
      <c r="C92" s="3">
        <v>0.36859999999999998</v>
      </c>
      <c r="D92" s="3">
        <v>0.1721</v>
      </c>
    </row>
    <row r="93" spans="1:4" x14ac:dyDescent="0.3">
      <c r="A93" s="4">
        <v>2</v>
      </c>
      <c r="B93" s="3">
        <v>0.54600000000000004</v>
      </c>
      <c r="C93" s="3">
        <v>0.45</v>
      </c>
      <c r="D93" s="3">
        <v>4.0000000000000001E-3</v>
      </c>
    </row>
    <row r="94" spans="1:4" x14ac:dyDescent="0.3">
      <c r="A94" s="4">
        <v>3</v>
      </c>
      <c r="B94" s="3">
        <v>0.36990000000000001</v>
      </c>
      <c r="C94" s="3">
        <v>0.56769999999999998</v>
      </c>
      <c r="D94" s="3">
        <v>6.2399999999999997E-2</v>
      </c>
    </row>
    <row r="95" spans="1:4" x14ac:dyDescent="0.3">
      <c r="A95" s="4">
        <v>4</v>
      </c>
      <c r="B95" s="3">
        <v>0.38500000000000001</v>
      </c>
      <c r="C95" s="3">
        <v>0.54530000000000001</v>
      </c>
      <c r="D95" s="3">
        <v>6.9699999999999998E-2</v>
      </c>
    </row>
    <row r="96" spans="1:4" x14ac:dyDescent="0.3">
      <c r="A96" s="4">
        <v>5</v>
      </c>
      <c r="B96" s="3">
        <v>0.36849999999999999</v>
      </c>
      <c r="C96" s="3">
        <v>0.58079999999999998</v>
      </c>
      <c r="D96" s="3">
        <v>5.0700000000000002E-2</v>
      </c>
    </row>
    <row r="97" spans="1:4" x14ac:dyDescent="0.3">
      <c r="A97" s="4">
        <v>6</v>
      </c>
      <c r="B97" s="3">
        <v>0.32629999999999998</v>
      </c>
      <c r="C97" s="3">
        <v>0.61619999999999997</v>
      </c>
      <c r="D97" s="3">
        <v>5.7599999999999998E-2</v>
      </c>
    </row>
    <row r="98" spans="1:4" x14ac:dyDescent="0.3">
      <c r="A98" s="4">
        <v>7</v>
      </c>
      <c r="B98" s="3">
        <v>0.39389999999999997</v>
      </c>
      <c r="C98" s="3">
        <v>0.51919999999999999</v>
      </c>
      <c r="D98" s="3">
        <v>8.6900000000000005E-2</v>
      </c>
    </row>
  </sheetData>
  <mergeCells count="4">
    <mergeCell ref="A3:C3"/>
    <mergeCell ref="B65:I65"/>
    <mergeCell ref="B69:I69"/>
    <mergeCell ref="A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3"/>
  <sheetViews>
    <sheetView topLeftCell="A120" zoomScale="50" zoomScaleNormal="50" workbookViewId="0">
      <selection activeCell="L152" sqref="L152"/>
    </sheetView>
  </sheetViews>
  <sheetFormatPr defaultRowHeight="14.4" x14ac:dyDescent="0.3"/>
  <cols>
    <col min="1" max="22" width="8.88671875" style="7" customWidth="1"/>
    <col min="23" max="23" width="8.88671875" style="7"/>
    <col min="24" max="30" width="8.88671875" style="7" customWidth="1"/>
    <col min="31" max="31" width="8.88671875" style="50" customWidth="1"/>
    <col min="32" max="34" width="8.88671875" style="7" customWidth="1"/>
    <col min="35" max="35" width="8.88671875" style="7"/>
    <col min="36" max="38" width="8.88671875" style="7" customWidth="1"/>
    <col min="39" max="39" width="8.88671875" style="7"/>
    <col min="40" max="42" width="8.88671875" style="7" customWidth="1"/>
    <col min="43" max="43" width="8.88671875" style="7"/>
    <col min="44" max="46" width="8.88671875" style="7" customWidth="1"/>
    <col min="47" max="47" width="8.88671875" style="7"/>
    <col min="48" max="50" width="8.88671875" style="7" customWidth="1"/>
    <col min="51" max="16384" width="8.88671875" style="7"/>
  </cols>
  <sheetData>
    <row r="1" spans="1:50" x14ac:dyDescent="0.3">
      <c r="A1" s="16" t="s">
        <v>437</v>
      </c>
    </row>
    <row r="2" spans="1:50" ht="14.4" customHeight="1" x14ac:dyDescent="0.3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</row>
    <row r="3" spans="1:50" x14ac:dyDescent="0.3">
      <c r="A3" s="52" t="s">
        <v>36</v>
      </c>
      <c r="B3" s="52"/>
      <c r="C3" s="52"/>
      <c r="D3" s="4" t="s">
        <v>37</v>
      </c>
      <c r="E3" s="4" t="s">
        <v>44</v>
      </c>
      <c r="F3" s="4" t="s">
        <v>45</v>
      </c>
      <c r="G3" s="4" t="s">
        <v>40</v>
      </c>
      <c r="H3" s="4" t="s">
        <v>38</v>
      </c>
      <c r="I3" s="4" t="s">
        <v>39</v>
      </c>
      <c r="J3" s="4" t="s">
        <v>40</v>
      </c>
    </row>
    <row r="4" spans="1:50" x14ac:dyDescent="0.3">
      <c r="A4" s="1" t="s">
        <v>4</v>
      </c>
      <c r="B4" s="2" t="s">
        <v>1</v>
      </c>
      <c r="C4" s="1">
        <v>1</v>
      </c>
      <c r="D4" s="3">
        <v>0</v>
      </c>
      <c r="E4" s="3" t="s">
        <v>46</v>
      </c>
      <c r="F4" s="3" t="s">
        <v>46</v>
      </c>
      <c r="G4" s="3" t="s">
        <v>46</v>
      </c>
      <c r="H4" s="3">
        <v>177.04650000000001</v>
      </c>
      <c r="I4" s="3">
        <v>2</v>
      </c>
      <c r="J4" s="5">
        <v>3.6000000000000001E-39</v>
      </c>
      <c r="L4" s="7" t="s">
        <v>271</v>
      </c>
      <c r="M4" s="7">
        <f>EXP(D4+D7+D13)</f>
        <v>1</v>
      </c>
      <c r="N4" s="7">
        <f>M4/SUM(M4:M6)</f>
        <v>0.78687755920682756</v>
      </c>
      <c r="P4" s="7" t="s">
        <v>273</v>
      </c>
      <c r="Q4" s="7">
        <f>EXP(D4+D7+D16)</f>
        <v>1</v>
      </c>
      <c r="R4" s="7">
        <f>Q4/SUM(Q4:Q6)</f>
        <v>0.84439472418190764</v>
      </c>
      <c r="T4" s="7" t="s">
        <v>301</v>
      </c>
      <c r="U4" s="7">
        <f>EXP(D4+D7+D19)</f>
        <v>1</v>
      </c>
      <c r="V4" s="7">
        <f>U4/SUM(U4:U6)</f>
        <v>0.49752750443339711</v>
      </c>
      <c r="X4" s="7" t="s">
        <v>332</v>
      </c>
      <c r="Y4" s="7">
        <f>EXP(D4+D7+D22)</f>
        <v>1</v>
      </c>
      <c r="Z4" s="7">
        <f>Y4/SUM(Y4:Y6)</f>
        <v>9.7934529309745763E-2</v>
      </c>
      <c r="AB4" s="7" t="s">
        <v>312</v>
      </c>
      <c r="AC4" s="7">
        <f>EXP(D4+D7+D25)</f>
        <v>1</v>
      </c>
      <c r="AD4" s="7">
        <f>AC4/SUM(AC4:AC6)</f>
        <v>0.25702067344172991</v>
      </c>
      <c r="AF4" s="7" t="s">
        <v>326</v>
      </c>
      <c r="AG4" s="7">
        <f>EXP(D4+D7+D28)</f>
        <v>1</v>
      </c>
      <c r="AH4" s="7">
        <f>AG4/SUM(AG4:AG6)</f>
        <v>0.34713308521365283</v>
      </c>
      <c r="AJ4" s="7" t="s">
        <v>363</v>
      </c>
      <c r="AK4" s="7">
        <f>EXP(D4+D7+D31)</f>
        <v>1</v>
      </c>
      <c r="AL4" s="7">
        <f>AK4/SUM(AK4:AK6)</f>
        <v>0.63005924106868583</v>
      </c>
      <c r="AN4" s="7" t="s">
        <v>354</v>
      </c>
      <c r="AO4" s="7">
        <f>EXP(D4+D7+D34)</f>
        <v>1</v>
      </c>
      <c r="AP4" s="7">
        <f>AO4/SUM(AO4:AO6)</f>
        <v>5.6973064650587595E-2</v>
      </c>
      <c r="AR4" s="7" t="s">
        <v>345</v>
      </c>
      <c r="AS4" s="7">
        <f>EXP(D4+D7+D37)</f>
        <v>1</v>
      </c>
      <c r="AT4" s="7">
        <f>AS4/SUM(AS4:AS6)</f>
        <v>0.51011689687305106</v>
      </c>
      <c r="AV4" s="7" t="s">
        <v>336</v>
      </c>
      <c r="AW4" s="7">
        <f>EXP(D4+D7+D40)</f>
        <v>1</v>
      </c>
      <c r="AX4" s="7">
        <f>AW4/SUM(AW4:AW6)</f>
        <v>0.85457913533447316</v>
      </c>
    </row>
    <row r="5" spans="1:50" x14ac:dyDescent="0.3">
      <c r="A5" s="1" t="s">
        <v>5</v>
      </c>
      <c r="B5" s="2" t="s">
        <v>1</v>
      </c>
      <c r="C5" s="1">
        <v>1</v>
      </c>
      <c r="D5" s="3">
        <v>-2.1261999999999999</v>
      </c>
      <c r="E5" s="3">
        <v>0.21299999999999999</v>
      </c>
      <c r="F5" s="3">
        <v>-9.98</v>
      </c>
      <c r="G5" s="5">
        <v>1.9000000000000001E-23</v>
      </c>
      <c r="H5" s="3"/>
      <c r="I5" s="3"/>
      <c r="J5" s="3"/>
      <c r="L5" s="7" t="s">
        <v>275</v>
      </c>
      <c r="M5" s="7">
        <f>EXP(D5+D8+D14)</f>
        <v>0.11928973466215034</v>
      </c>
      <c r="N5" s="7">
        <f>M5/SUM(M4:M6)</f>
        <v>9.3866415249382953E-2</v>
      </c>
      <c r="P5" s="7" t="s">
        <v>280</v>
      </c>
      <c r="Q5" s="7">
        <f>EXP(D5+D8+D17)</f>
        <v>7.2084595871885161E-3</v>
      </c>
      <c r="R5" s="7">
        <f>Q5/SUM(Q4:Q6)</f>
        <v>6.0867852449004748E-3</v>
      </c>
      <c r="T5" s="7" t="s">
        <v>302</v>
      </c>
      <c r="U5" s="7">
        <f>EXP(D5+D8+D20)</f>
        <v>1.0080320855042735</v>
      </c>
      <c r="V5" s="7">
        <f>U5/SUM(U4:U6)</f>
        <v>0.50152368788973389</v>
      </c>
      <c r="X5" s="7" t="s">
        <v>331</v>
      </c>
      <c r="Y5" s="7">
        <f>EXP(D5+D8+D23)</f>
        <v>7.981289580723419</v>
      </c>
      <c r="Z5" s="7">
        <f>Y5/SUM(Y4:Y6)</f>
        <v>0.78164383837292617</v>
      </c>
      <c r="AB5" s="7" t="s">
        <v>313</v>
      </c>
      <c r="AC5" s="7">
        <f>EXP(D5+D8+D26)</f>
        <v>2.771531346181157</v>
      </c>
      <c r="AD5" s="7">
        <f>AC5/SUM(AC4:AC6)</f>
        <v>0.71234085306034534</v>
      </c>
      <c r="AF5" s="7" t="s">
        <v>325</v>
      </c>
      <c r="AG5" s="7">
        <f>EXP(D5+D8+D29)</f>
        <v>0.52993548831756865</v>
      </c>
      <c r="AH5" s="7">
        <f>AG5/SUM(AG4:AG6)</f>
        <v>0.18395814102388128</v>
      </c>
      <c r="AJ5" s="7" t="s">
        <v>364</v>
      </c>
      <c r="AK5" s="7">
        <f>EXP(D5+D8+D32)</f>
        <v>0.43248830216211159</v>
      </c>
      <c r="AL5" s="7">
        <f>AK5/SUM(AK4:AK6)</f>
        <v>0.27249325143134451</v>
      </c>
      <c r="AN5" s="7" t="s">
        <v>355</v>
      </c>
      <c r="AO5" s="7">
        <f>EXP(D5+D8+D35)</f>
        <v>0.46855583789400362</v>
      </c>
      <c r="AP5" s="7">
        <f>AO5/SUM(AO4:AO6)</f>
        <v>2.669506204474531E-2</v>
      </c>
      <c r="AR5" s="7" t="s">
        <v>346</v>
      </c>
      <c r="AS5" s="7">
        <f>EXP(D5+D8+D38)</f>
        <v>0.69287892947305996</v>
      </c>
      <c r="AT5" s="7">
        <f>AS5/SUM(AS4:AS6)</f>
        <v>0.35344924941151895</v>
      </c>
      <c r="AV5" s="7" t="s">
        <v>337</v>
      </c>
      <c r="AW5" s="7">
        <f>EXP(D5+D8+D41)</f>
        <v>8.6891071197907468E-2</v>
      </c>
      <c r="AX5" s="7">
        <f>AW5/SUM(AW4:AW6)</f>
        <v>7.4255296492593909E-2</v>
      </c>
    </row>
    <row r="6" spans="1:50" x14ac:dyDescent="0.3">
      <c r="A6" s="1" t="s">
        <v>6</v>
      </c>
      <c r="B6" s="2" t="s">
        <v>1</v>
      </c>
      <c r="C6" s="1">
        <v>1</v>
      </c>
      <c r="D6" s="3">
        <v>-1.8868</v>
      </c>
      <c r="E6" s="3">
        <v>0.31780000000000003</v>
      </c>
      <c r="F6" s="3">
        <v>-5.9378000000000002</v>
      </c>
      <c r="G6" s="5">
        <v>2.8999999999999999E-9</v>
      </c>
      <c r="H6" s="3"/>
      <c r="I6" s="3"/>
      <c r="J6" s="3"/>
      <c r="L6" s="7" t="s">
        <v>276</v>
      </c>
      <c r="M6" s="7">
        <f>EXP(D6+D9+D15)</f>
        <v>0.15155601293802243</v>
      </c>
      <c r="N6" s="7">
        <f>M6/SUM(M4:M6)</f>
        <v>0.11925602554378946</v>
      </c>
      <c r="P6" s="7" t="s">
        <v>279</v>
      </c>
      <c r="Q6" s="7">
        <f>EXP(D6+D9+D18)</f>
        <v>0.17707179627164651</v>
      </c>
      <c r="R6" s="7">
        <f>Q6/SUM(Q4:Q6)</f>
        <v>0.14951849057319191</v>
      </c>
      <c r="T6" s="7" t="s">
        <v>303</v>
      </c>
      <c r="U6" s="7">
        <f>EXP(D6+D9+D21)</f>
        <v>1.9070456777049139E-3</v>
      </c>
      <c r="V6" s="7">
        <f>U6/SUM(U4:U6)</f>
        <v>9.4880767686902228E-4</v>
      </c>
      <c r="X6" s="7" t="s">
        <v>330</v>
      </c>
      <c r="Y6" s="7">
        <f>EXP(D6+D9+D24)</f>
        <v>1.2296136323528999</v>
      </c>
      <c r="Z6" s="7">
        <f>Y6/SUM(Y4:Y6)</f>
        <v>0.12042163231732803</v>
      </c>
      <c r="AB6" s="7" t="s">
        <v>314</v>
      </c>
      <c r="AC6" s="7">
        <f>EXP(D6+D9+D27)</f>
        <v>0.11920626106705361</v>
      </c>
      <c r="AD6" s="7">
        <f>AC6/SUM(AC4:AC6)</f>
        <v>3.0638473497924791E-2</v>
      </c>
      <c r="AF6" s="7" t="s">
        <v>324</v>
      </c>
      <c r="AG6" s="7">
        <f>EXP(D6+D9+D30)</f>
        <v>1.3508040395338945</v>
      </c>
      <c r="AH6" s="7">
        <f>AG6/SUM(AG4:AG6)</f>
        <v>0.46890877376246587</v>
      </c>
      <c r="AJ6" s="7" t="s">
        <v>365</v>
      </c>
      <c r="AK6" s="7">
        <f>EXP(D6+D9+D33)</f>
        <v>0.15466403974121934</v>
      </c>
      <c r="AL6" s="7">
        <f>AK6/SUM(AK4:AK6)</f>
        <v>9.7447507499969721E-2</v>
      </c>
      <c r="AN6" s="7" t="s">
        <v>356</v>
      </c>
      <c r="AO6" s="7">
        <f>EXP(D6+D9+D36)</f>
        <v>16.083598081382416</v>
      </c>
      <c r="AP6" s="7">
        <f>AO6/SUM(AO4:AO6)</f>
        <v>0.91633187330466703</v>
      </c>
      <c r="AR6" s="7" t="s">
        <v>347</v>
      </c>
      <c r="AS6" s="7">
        <f>EXP(D6+D9+D39)</f>
        <v>0.26745605674258488</v>
      </c>
      <c r="AT6" s="7">
        <f>AS6/SUM(AS4:AS6)</f>
        <v>0.13643385371543007</v>
      </c>
      <c r="AV6" s="7" t="s">
        <v>338</v>
      </c>
      <c r="AW6" s="7">
        <f>EXP(D6+D9+D42)</f>
        <v>8.3275574174976288E-2</v>
      </c>
      <c r="AX6" s="7">
        <f>AW6/SUM(AW4:AW6)</f>
        <v>7.1165568172933028E-2</v>
      </c>
    </row>
    <row r="7" spans="1:50" x14ac:dyDescent="0.3">
      <c r="A7" s="1" t="s">
        <v>4</v>
      </c>
      <c r="B7" s="2" t="s">
        <v>1</v>
      </c>
      <c r="C7" s="1" t="s">
        <v>21</v>
      </c>
      <c r="D7" s="3">
        <v>0</v>
      </c>
      <c r="E7" s="3" t="s">
        <v>46</v>
      </c>
      <c r="F7" s="3" t="s">
        <v>46</v>
      </c>
      <c r="G7" s="3" t="s">
        <v>46</v>
      </c>
      <c r="H7" s="3">
        <v>3.5137</v>
      </c>
      <c r="I7" s="3">
        <v>2</v>
      </c>
      <c r="J7" s="3">
        <v>0.17</v>
      </c>
    </row>
    <row r="8" spans="1:50" x14ac:dyDescent="0.3">
      <c r="A8" s="1" t="s">
        <v>5</v>
      </c>
      <c r="B8" s="2" t="s">
        <v>1</v>
      </c>
      <c r="C8" s="1" t="s">
        <v>21</v>
      </c>
      <c r="D8" s="3">
        <v>0</v>
      </c>
      <c r="E8" s="3" t="s">
        <v>46</v>
      </c>
      <c r="F8" s="3" t="s">
        <v>46</v>
      </c>
      <c r="G8" s="3" t="s">
        <v>46</v>
      </c>
      <c r="H8" s="3"/>
      <c r="I8" s="3"/>
      <c r="J8" s="3"/>
      <c r="L8" s="7" t="s">
        <v>272</v>
      </c>
      <c r="M8" s="7">
        <f>EXP(D4+D10+D13)</f>
        <v>1</v>
      </c>
      <c r="N8" s="7">
        <f>M8/SUM(M8:M10)</f>
        <v>0.89099605143991711</v>
      </c>
      <c r="P8" s="7" t="s">
        <v>274</v>
      </c>
      <c r="Q8" s="7">
        <f>EXP(D4+D10+D16)</f>
        <v>1</v>
      </c>
      <c r="R8" s="7">
        <f>Q8/SUM(Q8:Q10)</f>
        <v>0.98633514731714256</v>
      </c>
      <c r="T8" s="7" t="s">
        <v>304</v>
      </c>
      <c r="U8" s="7">
        <f>EXP(D4+D10+D19)</f>
        <v>1</v>
      </c>
      <c r="V8" s="7">
        <f>U8/SUM(U8:U10)</f>
        <v>0.50388128820474243</v>
      </c>
      <c r="X8" s="7" t="s">
        <v>329</v>
      </c>
      <c r="Y8" s="7">
        <f>EXP(D4+D10+D22)</f>
        <v>1</v>
      </c>
      <c r="Z8" s="7">
        <f>Y8/SUM(Y8:Y10)</f>
        <v>0.11309079417995374</v>
      </c>
      <c r="AB8" s="7" t="s">
        <v>315</v>
      </c>
      <c r="AC8" s="7">
        <f>EXP(D4+D10+D25)</f>
        <v>1</v>
      </c>
      <c r="AD8" s="7">
        <f>AC8/SUM(AC8:AC10)</f>
        <v>0.26943457743465143</v>
      </c>
      <c r="AF8" s="7" t="s">
        <v>323</v>
      </c>
      <c r="AG8" s="7">
        <f>EXP(D4+D10+D28)</f>
        <v>1</v>
      </c>
      <c r="AH8" s="7">
        <f>AG8/SUM(AG8:AG10)</f>
        <v>0.63712316437064287</v>
      </c>
      <c r="AJ8" s="7" t="s">
        <v>366</v>
      </c>
      <c r="AK8" s="7">
        <f>EXP(D4+D10+D31)</f>
        <v>1</v>
      </c>
      <c r="AL8" s="7">
        <f>AK8/SUM(AK8:AK10)</f>
        <v>0.70010721936972531</v>
      </c>
      <c r="AN8" s="7" t="s">
        <v>357</v>
      </c>
      <c r="AO8" s="7">
        <f>EXP(D4+D10+D34)</f>
        <v>1</v>
      </c>
      <c r="AP8" s="7">
        <f>AO8/SUM(AO8:AO10)</f>
        <v>0.48157156976011067</v>
      </c>
      <c r="AR8" s="7" t="s">
        <v>348</v>
      </c>
      <c r="AS8" s="7">
        <f>EXP(D4+D10+D37)</f>
        <v>1</v>
      </c>
      <c r="AT8" s="7">
        <f>AS8/SUM(AS8:AS10)</f>
        <v>0.59276460457913904</v>
      </c>
      <c r="AV8" s="7" t="s">
        <v>339</v>
      </c>
      <c r="AW8" s="7">
        <f>EXP(D4+D10+D40)</f>
        <v>1</v>
      </c>
      <c r="AX8" s="7">
        <f>AW8/SUM(AW8:AW10)</f>
        <v>0.91905940541386599</v>
      </c>
    </row>
    <row r="9" spans="1:50" x14ac:dyDescent="0.3">
      <c r="A9" s="1" t="s">
        <v>6</v>
      </c>
      <c r="B9" s="2" t="s">
        <v>1</v>
      </c>
      <c r="C9" s="1" t="s">
        <v>21</v>
      </c>
      <c r="D9" s="3">
        <v>0</v>
      </c>
      <c r="E9" s="3" t="s">
        <v>46</v>
      </c>
      <c r="F9" s="3" t="s">
        <v>46</v>
      </c>
      <c r="G9" s="3" t="s">
        <v>46</v>
      </c>
      <c r="H9" s="3"/>
      <c r="I9" s="3"/>
      <c r="J9" s="3"/>
      <c r="L9" s="7" t="s">
        <v>278</v>
      </c>
      <c r="M9" s="7">
        <f>EXP(D5+D11+D14)</f>
        <v>0.11650745693489015</v>
      </c>
      <c r="N9" s="7">
        <f>M9/SUM(M8:M10)</f>
        <v>0.10380768409229331</v>
      </c>
      <c r="P9" s="7" t="s">
        <v>282</v>
      </c>
      <c r="Q9" s="7">
        <f>EXP(D5+D11+D17)</f>
        <v>7.0403316538496423E-3</v>
      </c>
      <c r="R9" s="7">
        <f>Q9/SUM(Q8:Q10)</f>
        <v>6.9441265589613287E-3</v>
      </c>
      <c r="T9" s="7" t="s">
        <v>305</v>
      </c>
      <c r="U9" s="7">
        <f>EXP(D5+D11+D20)</f>
        <v>0.98452104972399124</v>
      </c>
      <c r="V9" s="7">
        <f>U9/SUM(U8:U10)</f>
        <v>0.49608173479960993</v>
      </c>
      <c r="X9" s="7" t="s">
        <v>328</v>
      </c>
      <c r="Y9" s="7">
        <f>EXP(D5+D11+D23)</f>
        <v>7.795136394129849</v>
      </c>
      <c r="Z9" s="7">
        <f>Y9/SUM(Y8:Y10)</f>
        <v>0.88155816555320554</v>
      </c>
      <c r="AB9" s="7" t="s">
        <v>316</v>
      </c>
      <c r="AC9" s="7">
        <f>EXP(D5+D11+D26)</f>
        <v>2.7068889864951142</v>
      </c>
      <c r="AD9" s="7">
        <f>AC9/SUM(AC8:AC10)</f>
        <v>0.72932949023882299</v>
      </c>
      <c r="AF9" s="7" t="s">
        <v>322</v>
      </c>
      <c r="AG9" s="7">
        <f>EXP(D5+D11+D29)</f>
        <v>0.5175754331107516</v>
      </c>
      <c r="AH9" s="7">
        <f>AG9/SUM(AG8:AG10)</f>
        <v>0.32975929774402807</v>
      </c>
      <c r="AJ9" s="7" t="s">
        <v>367</v>
      </c>
      <c r="AK9" s="7">
        <f>EXP(D5+D11+D32)</f>
        <v>0.42240107568102175</v>
      </c>
      <c r="AL9" s="7">
        <f>AK9/SUM(AK8:AK10)</f>
        <v>0.29572604255382101</v>
      </c>
      <c r="AN9" s="7" t="s">
        <v>358</v>
      </c>
      <c r="AO9" s="7">
        <f>EXP(D5+D11+D35)</f>
        <v>0.4576273831074924</v>
      </c>
      <c r="AP9" s="7">
        <f>AO9/SUM(AO8:AO10)</f>
        <v>0.22038033724828668</v>
      </c>
      <c r="AR9" s="7" t="s">
        <v>349</v>
      </c>
      <c r="AS9" s="7">
        <f>EXP(D5+D11+D38)</f>
        <v>0.67671843067892146</v>
      </c>
      <c r="AT9" s="7">
        <f>AS9/SUM(AS8:AS10)</f>
        <v>0.40113473297280638</v>
      </c>
      <c r="AV9" s="7" t="s">
        <v>340</v>
      </c>
      <c r="AW9" s="7">
        <f>EXP(D5+D11+D41)</f>
        <v>8.486445010786639E-2</v>
      </c>
      <c r="AX9" s="7">
        <f>AW9/SUM(AW8:AW10)</f>
        <v>7.7995471056910376E-2</v>
      </c>
    </row>
    <row r="10" spans="1:50" x14ac:dyDescent="0.3">
      <c r="A10" s="1" t="s">
        <v>4</v>
      </c>
      <c r="B10" s="2" t="s">
        <v>1</v>
      </c>
      <c r="C10" s="1" t="s">
        <v>22</v>
      </c>
      <c r="D10" s="3">
        <v>0</v>
      </c>
      <c r="E10" s="3" t="s">
        <v>46</v>
      </c>
      <c r="F10" s="3" t="s">
        <v>46</v>
      </c>
      <c r="G10" s="3" t="s">
        <v>46</v>
      </c>
      <c r="H10" s="3"/>
      <c r="I10" s="3"/>
      <c r="J10" s="3"/>
      <c r="L10" s="7" t="s">
        <v>277</v>
      </c>
      <c r="M10" s="7">
        <f>EXP(D6+D12+D15)</f>
        <v>5.8319724979611944E-3</v>
      </c>
      <c r="N10" s="7">
        <f>M10/SUM(M8:M10)</f>
        <v>5.1962644677896143E-3</v>
      </c>
      <c r="P10" s="7" t="s">
        <v>281</v>
      </c>
      <c r="Q10" s="7">
        <f>EXP(D6+D12+D18)</f>
        <v>6.8138361916602729E-3</v>
      </c>
      <c r="R10" s="7">
        <f>Q10/SUM(Q8:Q10)</f>
        <v>6.7207261238961128E-3</v>
      </c>
      <c r="T10" s="7" t="s">
        <v>306</v>
      </c>
      <c r="U10" s="7">
        <f>EXP(D6+D12+D21)</f>
        <v>7.3384339750868268E-5</v>
      </c>
      <c r="V10" s="7">
        <f>U10/SUM(U8:U10)</f>
        <v>3.697699564772199E-5</v>
      </c>
      <c r="X10" s="7" t="s">
        <v>327</v>
      </c>
      <c r="Y10" s="7">
        <f>EXP(D6+D12+D24)</f>
        <v>4.7316320533800457E-2</v>
      </c>
      <c r="Z10" s="7">
        <f>Y10/SUM(Y8:Y10)</f>
        <v>5.351040266840747E-3</v>
      </c>
      <c r="AB10" s="7" t="s">
        <v>317</v>
      </c>
      <c r="AC10" s="7">
        <f>EXP(D6+D12+D27)</f>
        <v>4.5871333156021878E-3</v>
      </c>
      <c r="AD10" s="7">
        <f>AC10/SUM(AC8:AC10)</f>
        <v>1.235932326525687E-3</v>
      </c>
      <c r="AF10" s="7" t="s">
        <v>321</v>
      </c>
      <c r="AG10" s="7">
        <f>EXP(D6+D12+D30)</f>
        <v>5.197980506334738E-2</v>
      </c>
      <c r="AH10" s="7">
        <f>AG10/SUM(AG8:AG10)</f>
        <v>3.3117537885329049E-2</v>
      </c>
      <c r="AJ10" s="7" t="s">
        <v>368</v>
      </c>
      <c r="AK10" s="7">
        <f>EXP(D6+D12+D33)</f>
        <v>5.9515713610335747E-3</v>
      </c>
      <c r="AL10" s="7">
        <f>AK10/SUM(AK8:AK10)</f>
        <v>4.1667380764537076E-3</v>
      </c>
      <c r="AN10" s="7" t="s">
        <v>359</v>
      </c>
      <c r="AO10" s="7">
        <f>EXP(D6+D12+D36)</f>
        <v>0.61890716086099495</v>
      </c>
      <c r="AP10" s="7">
        <f>AO10/SUM(AO8:AO10)</f>
        <v>0.29804809299160268</v>
      </c>
      <c r="AR10" s="7" t="s">
        <v>350</v>
      </c>
      <c r="AS10" s="7">
        <f>EXP(D6+D12+D39)</f>
        <v>1.0291880454612967E-2</v>
      </c>
      <c r="AT10" s="7">
        <f>AS10/SUM(AS8:AS10)</f>
        <v>6.1006624480544249E-3</v>
      </c>
      <c r="AV10" s="7" t="s">
        <v>341</v>
      </c>
      <c r="AW10" s="7">
        <f>EXP(D6+D12+D42)</f>
        <v>3.2044974588965741E-3</v>
      </c>
      <c r="AX10" s="7">
        <f>AW10/SUM(AW8:AW10)</f>
        <v>2.94512352922373E-3</v>
      </c>
    </row>
    <row r="11" spans="1:50" x14ac:dyDescent="0.3">
      <c r="A11" s="1" t="s">
        <v>5</v>
      </c>
      <c r="B11" s="2" t="s">
        <v>1</v>
      </c>
      <c r="C11" s="1" t="s">
        <v>22</v>
      </c>
      <c r="D11" s="3">
        <v>-2.3599999999999999E-2</v>
      </c>
      <c r="E11" s="3">
        <v>9.0300000000000005E-2</v>
      </c>
      <c r="F11" s="3">
        <v>-0.26169999999999999</v>
      </c>
      <c r="G11" s="3">
        <v>0.79</v>
      </c>
      <c r="H11" s="3"/>
      <c r="I11" s="3"/>
      <c r="J11" s="3"/>
    </row>
    <row r="12" spans="1:50" x14ac:dyDescent="0.3">
      <c r="A12" s="1" t="s">
        <v>6</v>
      </c>
      <c r="B12" s="2" t="s">
        <v>1</v>
      </c>
      <c r="C12" s="1" t="s">
        <v>22</v>
      </c>
      <c r="D12" s="3">
        <v>-3.2576000000000001</v>
      </c>
      <c r="E12" s="3">
        <v>1.74</v>
      </c>
      <c r="F12" s="3">
        <v>-1.8722000000000001</v>
      </c>
      <c r="G12" s="3">
        <v>6.0999999999999999E-2</v>
      </c>
      <c r="H12" s="3"/>
      <c r="I12" s="3"/>
      <c r="J12" s="3"/>
      <c r="L12" s="15" t="s">
        <v>283</v>
      </c>
    </row>
    <row r="13" spans="1:50" x14ac:dyDescent="0.3">
      <c r="A13" s="1" t="s">
        <v>4</v>
      </c>
      <c r="B13" s="2" t="s">
        <v>1</v>
      </c>
      <c r="C13" s="1" t="s">
        <v>130</v>
      </c>
      <c r="D13" s="3">
        <v>0</v>
      </c>
      <c r="E13" s="3" t="s">
        <v>46</v>
      </c>
      <c r="F13" s="3" t="s">
        <v>46</v>
      </c>
      <c r="G13" s="3" t="s">
        <v>46</v>
      </c>
      <c r="H13" s="3">
        <v>194.9717</v>
      </c>
      <c r="I13" s="3">
        <v>18</v>
      </c>
      <c r="J13" s="5">
        <v>1.0000000000000001E-31</v>
      </c>
      <c r="L13" s="7" t="s">
        <v>284</v>
      </c>
      <c r="M13" s="7">
        <v>0.51334729999999995</v>
      </c>
    </row>
    <row r="14" spans="1:50" x14ac:dyDescent="0.3">
      <c r="A14" s="1" t="s">
        <v>5</v>
      </c>
      <c r="B14" s="2" t="s">
        <v>1</v>
      </c>
      <c r="C14" s="1" t="s">
        <v>130</v>
      </c>
      <c r="D14" s="3">
        <v>0</v>
      </c>
      <c r="E14" s="3" t="s">
        <v>46</v>
      </c>
      <c r="F14" s="3" t="s">
        <v>46</v>
      </c>
      <c r="G14" s="3" t="s">
        <v>46</v>
      </c>
      <c r="H14" s="3"/>
      <c r="I14" s="3"/>
      <c r="J14" s="3"/>
      <c r="L14" s="7" t="s">
        <v>287</v>
      </c>
      <c r="M14" s="7">
        <v>0.48665269999999999</v>
      </c>
    </row>
    <row r="15" spans="1:50" x14ac:dyDescent="0.3">
      <c r="A15" s="1" t="s">
        <v>6</v>
      </c>
      <c r="B15" s="2" t="s">
        <v>1</v>
      </c>
      <c r="C15" s="1" t="s">
        <v>130</v>
      </c>
      <c r="D15" s="3">
        <v>0</v>
      </c>
      <c r="E15" s="3" t="s">
        <v>46</v>
      </c>
      <c r="F15" s="3" t="s">
        <v>46</v>
      </c>
      <c r="G15" s="3" t="s">
        <v>46</v>
      </c>
      <c r="H15" s="3"/>
      <c r="I15" s="3"/>
      <c r="J15" s="3"/>
      <c r="L15" s="18" t="s">
        <v>400</v>
      </c>
    </row>
    <row r="16" spans="1:50" x14ac:dyDescent="0.3">
      <c r="A16" s="1" t="s">
        <v>4</v>
      </c>
      <c r="B16" s="2" t="s">
        <v>1</v>
      </c>
      <c r="C16" s="1" t="s">
        <v>131</v>
      </c>
      <c r="D16" s="3">
        <v>0</v>
      </c>
      <c r="E16" s="3" t="s">
        <v>46</v>
      </c>
      <c r="F16" s="3" t="s">
        <v>46</v>
      </c>
      <c r="G16" s="3" t="s">
        <v>46</v>
      </c>
      <c r="H16" s="3"/>
      <c r="I16" s="3"/>
      <c r="J16" s="3"/>
      <c r="L16" s="17" t="s">
        <v>288</v>
      </c>
      <c r="M16" s="17">
        <f>N4*M13+N8*M14</f>
        <v>0.83754710457198955</v>
      </c>
      <c r="N16" s="17"/>
      <c r="O16" s="17"/>
      <c r="P16" s="17" t="s">
        <v>289</v>
      </c>
      <c r="Q16" s="17">
        <f>R4*$M$13+R8*$M$14</f>
        <v>0.91347041433981213</v>
      </c>
      <c r="R16" s="17"/>
      <c r="S16" s="17"/>
      <c r="T16" s="17" t="s">
        <v>290</v>
      </c>
      <c r="U16" s="17">
        <f>V4*$M$13+V8*$M$14</f>
        <v>0.50061959046093851</v>
      </c>
      <c r="V16" s="17"/>
      <c r="W16" s="17"/>
      <c r="X16" s="17" t="s">
        <v>311</v>
      </c>
      <c r="Y16" s="17">
        <f>Z4*$M$13+Z8*$M$14</f>
        <v>0.10531036653074761</v>
      </c>
      <c r="Z16" s="17"/>
      <c r="AA16" s="17"/>
      <c r="AB16" s="17" t="s">
        <v>320</v>
      </c>
      <c r="AC16" s="17">
        <f>AD4*$M$13+AD8*$M$14</f>
        <v>0.26306193333742589</v>
      </c>
      <c r="AD16" s="17"/>
      <c r="AE16" s="17"/>
      <c r="AF16" s="17" t="s">
        <v>333</v>
      </c>
      <c r="AG16" s="17">
        <f>AH4*$M$13+AH8*$M$14</f>
        <v>0.48825754020861573</v>
      </c>
      <c r="AH16" s="17"/>
      <c r="AI16" s="17"/>
      <c r="AJ16" s="17" t="s">
        <v>369</v>
      </c>
      <c r="AK16" s="17">
        <f>AL4*$M$13+AL8*$M$14</f>
        <v>0.66414827883842809</v>
      </c>
      <c r="AL16" s="17"/>
      <c r="AM16" s="17"/>
      <c r="AN16" s="17" t="s">
        <v>360</v>
      </c>
      <c r="AO16" s="17">
        <f>AP4*$M$13+AP8*$M$14</f>
        <v>0.26360507357810081</v>
      </c>
      <c r="AP16" s="17"/>
      <c r="AQ16" s="17"/>
      <c r="AR16" s="17" t="s">
        <v>351</v>
      </c>
      <c r="AS16" s="17">
        <f>AT4*$M$13+AT8*$M$14</f>
        <v>0.55033762697702959</v>
      </c>
      <c r="AT16" s="17"/>
      <c r="AU16" s="17"/>
      <c r="AV16" s="17" t="s">
        <v>342</v>
      </c>
      <c r="AW16" s="17">
        <f>AX4*$M$13+AX8*$M$14</f>
        <v>0.88595863286533882</v>
      </c>
    </row>
    <row r="17" spans="1:49" x14ac:dyDescent="0.3">
      <c r="A17" s="1" t="s">
        <v>5</v>
      </c>
      <c r="B17" s="2" t="s">
        <v>1</v>
      </c>
      <c r="C17" s="1" t="s">
        <v>131</v>
      </c>
      <c r="D17" s="3">
        <v>-2.8062999999999998</v>
      </c>
      <c r="E17" s="3">
        <v>3.6919</v>
      </c>
      <c r="F17" s="3">
        <v>-0.7601</v>
      </c>
      <c r="G17" s="3">
        <v>0.45</v>
      </c>
      <c r="H17" s="3"/>
      <c r="I17" s="3"/>
      <c r="J17" s="3"/>
      <c r="L17" s="17" t="s">
        <v>300</v>
      </c>
      <c r="M17" s="17">
        <f>N5*M13+N9*M14</f>
        <v>9.870436057321115E-2</v>
      </c>
      <c r="N17" s="17"/>
      <c r="O17" s="17"/>
      <c r="P17" s="17" t="s">
        <v>292</v>
      </c>
      <c r="Q17" s="17">
        <f>R5*$M$13+R9*$M$14</f>
        <v>6.5040127102097374E-3</v>
      </c>
      <c r="R17" s="17"/>
      <c r="S17" s="17"/>
      <c r="T17" s="17" t="s">
        <v>307</v>
      </c>
      <c r="U17" s="17">
        <f>V5*$M$13+V9*$M$14</f>
        <v>0.49887534672515171</v>
      </c>
      <c r="V17" s="17"/>
      <c r="W17" s="17"/>
      <c r="X17" s="17" t="s">
        <v>310</v>
      </c>
      <c r="Y17" s="17">
        <f>Z5*$M$13+Z9*$M$14</f>
        <v>0.83026741546389249</v>
      </c>
      <c r="Z17" s="17"/>
      <c r="AA17" s="17"/>
      <c r="AB17" s="17" t="s">
        <v>319</v>
      </c>
      <c r="AC17" s="17">
        <f>AD5*$M$13+AD9*$M$14</f>
        <v>0.7206084192125719</v>
      </c>
      <c r="AD17" s="17"/>
      <c r="AE17" s="17"/>
      <c r="AF17" s="17" t="s">
        <v>334</v>
      </c>
      <c r="AG17" s="17">
        <f>AH5*$M$13+AH9*$M$14</f>
        <v>0.25491266760486386</v>
      </c>
      <c r="AH17" s="17"/>
      <c r="AI17" s="17"/>
      <c r="AJ17" s="17" t="s">
        <v>370</v>
      </c>
      <c r="AK17" s="17">
        <f>AL5*$M$13+AL9*$M$14</f>
        <v>0.28379955195963369</v>
      </c>
      <c r="AL17" s="17"/>
      <c r="AM17" s="17"/>
      <c r="AN17" s="17" t="s">
        <v>361</v>
      </c>
      <c r="AO17" s="17">
        <f>AP5*$M$13+AP9*$M$14</f>
        <v>0.12095252417279176</v>
      </c>
      <c r="AP17" s="17"/>
      <c r="AQ17" s="17"/>
      <c r="AR17" s="17" t="s">
        <v>352</v>
      </c>
      <c r="AS17" s="17">
        <f>AT5*$M$13+AT9*$M$14</f>
        <v>0.37665551873742509</v>
      </c>
      <c r="AT17" s="17"/>
      <c r="AU17" s="17"/>
      <c r="AV17" s="17" t="s">
        <v>343</v>
      </c>
      <c r="AW17" s="17">
        <f>AX5*$M$13+AX9*$M$14</f>
        <v>7.6075462542789837E-2</v>
      </c>
    </row>
    <row r="18" spans="1:49" x14ac:dyDescent="0.3">
      <c r="A18" s="1" t="s">
        <v>6</v>
      </c>
      <c r="B18" s="2" t="s">
        <v>1</v>
      </c>
      <c r="C18" s="1" t="s">
        <v>131</v>
      </c>
      <c r="D18" s="3">
        <v>0.15559999999999999</v>
      </c>
      <c r="E18" s="3">
        <v>0.56520000000000004</v>
      </c>
      <c r="F18" s="3">
        <v>0.27529999999999999</v>
      </c>
      <c r="G18" s="3">
        <v>0.78</v>
      </c>
      <c r="H18" s="3"/>
      <c r="I18" s="3"/>
      <c r="J18" s="3"/>
      <c r="L18" s="17" t="s">
        <v>299</v>
      </c>
      <c r="M18" s="17">
        <f>N6*M13+N10*M14</f>
        <v>6.3748534854799227E-2</v>
      </c>
      <c r="N18" s="17"/>
      <c r="O18" s="17"/>
      <c r="P18" s="17" t="s">
        <v>291</v>
      </c>
      <c r="Q18" s="17">
        <f>R6*$M$13+R10*$M$14</f>
        <v>8.0025572949978085E-2</v>
      </c>
      <c r="R18" s="17"/>
      <c r="S18" s="17"/>
      <c r="T18" s="17" t="s">
        <v>308</v>
      </c>
      <c r="U18" s="17">
        <f>V6*$M$13+V10*$M$14</f>
        <v>5.0506281390983712E-4</v>
      </c>
      <c r="V18" s="17"/>
      <c r="W18" s="17"/>
      <c r="X18" s="17" t="s">
        <v>309</v>
      </c>
      <c r="Y18" s="17">
        <f>Z6*$M$13+Z10*$M$14</f>
        <v>6.4422218005359855E-2</v>
      </c>
      <c r="Z18" s="17"/>
      <c r="AA18" s="17"/>
      <c r="AB18" s="17" t="s">
        <v>318</v>
      </c>
      <c r="AC18" s="17">
        <f>AD6*$M$13+AD10*$M$14</f>
        <v>1.6329647450002253E-2</v>
      </c>
      <c r="AD18" s="17"/>
      <c r="AE18" s="17"/>
      <c r="AF18" s="17" t="s">
        <v>335</v>
      </c>
      <c r="AG18" s="17">
        <f>AH6*$M$13+AH10*$M$14</f>
        <v>0.25682979218652036</v>
      </c>
      <c r="AH18" s="17"/>
      <c r="AI18" s="17"/>
      <c r="AJ18" s="17" t="s">
        <v>371</v>
      </c>
      <c r="AK18" s="17">
        <f>AL6*$M$13+AL10*$M$14</f>
        <v>5.2052169201938205E-2</v>
      </c>
      <c r="AL18" s="17"/>
      <c r="AM18" s="17"/>
      <c r="AN18" s="17" t="s">
        <v>362</v>
      </c>
      <c r="AO18" s="17">
        <f>AP6*$M$13+AP10*$M$14</f>
        <v>0.6154424022491074</v>
      </c>
      <c r="AP18" s="17"/>
      <c r="AQ18" s="17"/>
      <c r="AR18" s="17" t="s">
        <v>353</v>
      </c>
      <c r="AS18" s="17">
        <f>AT6*$M$13+AT10*$M$14</f>
        <v>7.3006854285545292E-2</v>
      </c>
      <c r="AT18" s="17"/>
      <c r="AU18" s="17"/>
      <c r="AV18" s="17" t="s">
        <v>344</v>
      </c>
      <c r="AW18" s="17">
        <f>AX6*$M$13+AX10*$M$14</f>
        <v>3.7965904591871352E-2</v>
      </c>
    </row>
    <row r="19" spans="1:49" x14ac:dyDescent="0.3">
      <c r="A19" s="1" t="s">
        <v>4</v>
      </c>
      <c r="B19" s="2" t="s">
        <v>1</v>
      </c>
      <c r="C19" s="1" t="s">
        <v>132</v>
      </c>
      <c r="D19" s="3">
        <v>0</v>
      </c>
      <c r="E19" s="3" t="s">
        <v>46</v>
      </c>
      <c r="F19" s="3" t="s">
        <v>46</v>
      </c>
      <c r="G19" s="3" t="s">
        <v>46</v>
      </c>
      <c r="H19" s="3"/>
      <c r="I19" s="3"/>
      <c r="J19" s="3"/>
    </row>
    <row r="20" spans="1:49" x14ac:dyDescent="0.3">
      <c r="A20" s="1" t="s">
        <v>5</v>
      </c>
      <c r="B20" s="2" t="s">
        <v>1</v>
      </c>
      <c r="C20" s="1" t="s">
        <v>132</v>
      </c>
      <c r="D20" s="3">
        <v>2.1341999999999999</v>
      </c>
      <c r="E20" s="3">
        <v>0.2152</v>
      </c>
      <c r="F20" s="3">
        <v>9.9185999999999996</v>
      </c>
      <c r="G20" s="5">
        <v>3.4999999999999999E-23</v>
      </c>
      <c r="H20" s="3"/>
      <c r="I20" s="3"/>
      <c r="J20" s="3"/>
      <c r="L20" s="15" t="s">
        <v>283</v>
      </c>
      <c r="O20" s="15" t="s">
        <v>283</v>
      </c>
    </row>
    <row r="21" spans="1:49" x14ac:dyDescent="0.3">
      <c r="A21" s="1" t="s">
        <v>6</v>
      </c>
      <c r="B21" s="2" t="s">
        <v>1</v>
      </c>
      <c r="C21" s="1" t="s">
        <v>132</v>
      </c>
      <c r="D21" s="3">
        <v>-4.3754</v>
      </c>
      <c r="E21" s="3">
        <v>5.5380000000000003</v>
      </c>
      <c r="F21" s="3">
        <v>-0.79010000000000002</v>
      </c>
      <c r="G21" s="3">
        <v>0.43</v>
      </c>
      <c r="H21" s="3"/>
      <c r="I21" s="3"/>
      <c r="J21" s="3"/>
      <c r="L21" s="7" t="s">
        <v>285</v>
      </c>
      <c r="M21" s="7">
        <v>0.15555418900000001</v>
      </c>
      <c r="O21" s="7" t="s">
        <v>380</v>
      </c>
      <c r="P21" s="7">
        <v>0.1038258088</v>
      </c>
    </row>
    <row r="22" spans="1:49" x14ac:dyDescent="0.3">
      <c r="A22" s="1" t="s">
        <v>4</v>
      </c>
      <c r="B22" s="2" t="s">
        <v>1</v>
      </c>
      <c r="C22" s="1" t="s">
        <v>133</v>
      </c>
      <c r="D22" s="3">
        <v>0</v>
      </c>
      <c r="E22" s="3" t="s">
        <v>46</v>
      </c>
      <c r="F22" s="3" t="s">
        <v>46</v>
      </c>
      <c r="G22" s="3" t="s">
        <v>46</v>
      </c>
      <c r="H22" s="3"/>
      <c r="I22" s="3"/>
      <c r="J22" s="3"/>
      <c r="L22" s="7" t="s">
        <v>286</v>
      </c>
      <c r="M22" s="7">
        <v>1.6545700999999999E-2</v>
      </c>
      <c r="O22" s="7" t="s">
        <v>383</v>
      </c>
      <c r="P22" s="7">
        <v>1.1502029800000001E-2</v>
      </c>
    </row>
    <row r="23" spans="1:49" x14ac:dyDescent="0.3">
      <c r="A23" s="1" t="s">
        <v>5</v>
      </c>
      <c r="B23" s="2" t="s">
        <v>1</v>
      </c>
      <c r="C23" s="1" t="s">
        <v>133</v>
      </c>
      <c r="D23" s="3">
        <v>4.2032999999999996</v>
      </c>
      <c r="E23" s="3">
        <v>3.3102999999999998</v>
      </c>
      <c r="F23" s="3">
        <v>1.2698</v>
      </c>
      <c r="G23" s="3">
        <v>0.2</v>
      </c>
      <c r="H23" s="3"/>
      <c r="I23" s="3"/>
      <c r="J23" s="3"/>
      <c r="L23" s="7" t="s">
        <v>372</v>
      </c>
      <c r="M23" s="7">
        <v>0.182494772</v>
      </c>
      <c r="O23" s="7" t="s">
        <v>408</v>
      </c>
      <c r="P23" s="7">
        <v>7.8668962999999995E-2</v>
      </c>
    </row>
    <row r="24" spans="1:49" x14ac:dyDescent="0.3">
      <c r="A24" s="1" t="s">
        <v>6</v>
      </c>
      <c r="B24" s="2" t="s">
        <v>1</v>
      </c>
      <c r="C24" s="1" t="s">
        <v>133</v>
      </c>
      <c r="D24" s="3">
        <v>2.0935000000000001</v>
      </c>
      <c r="E24" s="3">
        <v>4.2282999999999999</v>
      </c>
      <c r="F24" s="3">
        <v>0.49509999999999998</v>
      </c>
      <c r="G24" s="3">
        <v>0.62</v>
      </c>
      <c r="H24" s="3"/>
      <c r="I24" s="3"/>
      <c r="J24" s="3"/>
      <c r="L24" s="7" t="s">
        <v>373</v>
      </c>
      <c r="M24" s="7">
        <v>1.3531800000000001E-3</v>
      </c>
      <c r="O24" s="7" t="s">
        <v>407</v>
      </c>
      <c r="P24" s="7">
        <v>1.0456390999999999E-3</v>
      </c>
    </row>
    <row r="25" spans="1:49" x14ac:dyDescent="0.3">
      <c r="A25" s="1" t="s">
        <v>4</v>
      </c>
      <c r="B25" s="2" t="s">
        <v>1</v>
      </c>
      <c r="C25" s="1" t="s">
        <v>134</v>
      </c>
      <c r="D25" s="3">
        <v>0</v>
      </c>
      <c r="E25" s="3" t="s">
        <v>46</v>
      </c>
      <c r="F25" s="3" t="s">
        <v>46</v>
      </c>
      <c r="G25" s="3" t="s">
        <v>46</v>
      </c>
      <c r="H25" s="3"/>
      <c r="I25" s="3"/>
      <c r="J25" s="3"/>
      <c r="L25" s="7" t="s">
        <v>374</v>
      </c>
      <c r="M25" s="7">
        <v>8.6172961000000006E-2</v>
      </c>
      <c r="O25" s="7" t="s">
        <v>411</v>
      </c>
      <c r="P25" s="7">
        <v>4.05953992E-2</v>
      </c>
    </row>
    <row r="26" spans="1:49" x14ac:dyDescent="0.3">
      <c r="A26" s="1" t="s">
        <v>5</v>
      </c>
      <c r="B26" s="2" t="s">
        <v>1</v>
      </c>
      <c r="C26" s="1" t="s">
        <v>134</v>
      </c>
      <c r="D26" s="3">
        <v>3.1456</v>
      </c>
      <c r="E26" s="3">
        <v>0.38340000000000002</v>
      </c>
      <c r="F26" s="3">
        <v>8.2052999999999994</v>
      </c>
      <c r="G26" s="5">
        <v>2.2999999999999999E-16</v>
      </c>
      <c r="H26" s="3"/>
      <c r="I26" s="3"/>
      <c r="J26" s="3"/>
      <c r="L26" s="7" t="s">
        <v>375</v>
      </c>
      <c r="M26" s="7">
        <v>3.8135069999999998E-3</v>
      </c>
      <c r="O26" s="7" t="s">
        <v>410</v>
      </c>
      <c r="P26" s="7">
        <v>2.2142945000000001E-3</v>
      </c>
    </row>
    <row r="27" spans="1:49" x14ac:dyDescent="0.3">
      <c r="A27" s="1" t="s">
        <v>6</v>
      </c>
      <c r="B27" s="2" t="s">
        <v>1</v>
      </c>
      <c r="C27" s="1" t="s">
        <v>134</v>
      </c>
      <c r="D27" s="3">
        <v>-0.24010000000000001</v>
      </c>
      <c r="E27" s="3">
        <v>1.6607000000000001</v>
      </c>
      <c r="F27" s="3">
        <v>-0.14460000000000001</v>
      </c>
      <c r="G27" s="3">
        <v>0.89</v>
      </c>
      <c r="H27" s="3"/>
      <c r="I27" s="3"/>
      <c r="J27" s="3"/>
      <c r="L27" s="7" t="s">
        <v>376</v>
      </c>
      <c r="M27" s="7">
        <v>7.2087587999999994E-2</v>
      </c>
      <c r="O27" s="7" t="s">
        <v>409</v>
      </c>
      <c r="P27" s="7">
        <v>4.1210481E-2</v>
      </c>
    </row>
    <row r="28" spans="1:49" x14ac:dyDescent="0.3">
      <c r="A28" s="1" t="s">
        <v>4</v>
      </c>
      <c r="B28" s="2" t="s">
        <v>1</v>
      </c>
      <c r="C28" s="1" t="s">
        <v>135</v>
      </c>
      <c r="D28" s="3">
        <v>0</v>
      </c>
      <c r="E28" s="3" t="s">
        <v>46</v>
      </c>
      <c r="F28" s="3" t="s">
        <v>46</v>
      </c>
      <c r="G28" s="3" t="s">
        <v>46</v>
      </c>
      <c r="H28" s="3"/>
      <c r="I28" s="3"/>
      <c r="J28" s="3"/>
      <c r="L28" s="7" t="s">
        <v>377</v>
      </c>
      <c r="M28" s="7">
        <v>2.5833436000000001E-2</v>
      </c>
      <c r="O28" s="7" t="s">
        <v>413</v>
      </c>
      <c r="P28" s="7">
        <v>1.4515930599999999E-2</v>
      </c>
    </row>
    <row r="29" spans="1:49" x14ac:dyDescent="0.3">
      <c r="A29" s="1" t="s">
        <v>5</v>
      </c>
      <c r="B29" s="2" t="s">
        <v>1</v>
      </c>
      <c r="C29" s="1" t="s">
        <v>135</v>
      </c>
      <c r="D29" s="3">
        <v>1.4912000000000001</v>
      </c>
      <c r="E29" s="3">
        <v>0.63360000000000005</v>
      </c>
      <c r="F29" s="3">
        <v>2.3534000000000002</v>
      </c>
      <c r="G29" s="3">
        <v>1.9E-2</v>
      </c>
      <c r="H29" s="3"/>
      <c r="I29" s="3"/>
      <c r="J29" s="3"/>
      <c r="L29" s="7" t="s">
        <v>378</v>
      </c>
      <c r="M29" s="7">
        <v>6.0216509000000001E-2</v>
      </c>
      <c r="O29" s="7" t="s">
        <v>412</v>
      </c>
      <c r="P29" s="7">
        <v>8.6726535000000004E-3</v>
      </c>
    </row>
    <row r="30" spans="1:49" x14ac:dyDescent="0.3">
      <c r="A30" s="1" t="s">
        <v>6</v>
      </c>
      <c r="B30" s="2" t="s">
        <v>1</v>
      </c>
      <c r="C30" s="1" t="s">
        <v>135</v>
      </c>
      <c r="D30" s="3">
        <v>2.1875</v>
      </c>
      <c r="E30" s="3">
        <v>1.4925999999999999</v>
      </c>
      <c r="F30" s="3">
        <v>1.4656</v>
      </c>
      <c r="G30" s="3">
        <v>0.14000000000000001</v>
      </c>
      <c r="H30" s="3"/>
      <c r="I30" s="3"/>
      <c r="J30" s="3"/>
      <c r="L30" s="7" t="s">
        <v>379</v>
      </c>
      <c r="M30" s="7">
        <v>0.39592815799999997</v>
      </c>
      <c r="O30" s="7" t="s">
        <v>414</v>
      </c>
      <c r="P30" s="7">
        <v>0.2110960758</v>
      </c>
    </row>
    <row r="31" spans="1:49" x14ac:dyDescent="0.3">
      <c r="A31" s="1" t="s">
        <v>4</v>
      </c>
      <c r="B31" s="2" t="s">
        <v>1</v>
      </c>
      <c r="C31" s="1" t="s">
        <v>136</v>
      </c>
      <c r="D31" s="3">
        <v>0</v>
      </c>
      <c r="E31" s="3" t="s">
        <v>46</v>
      </c>
      <c r="F31" s="3" t="s">
        <v>46</v>
      </c>
      <c r="G31" s="3" t="s">
        <v>46</v>
      </c>
      <c r="H31" s="3"/>
      <c r="I31" s="3"/>
      <c r="J31" s="3"/>
      <c r="O31" s="7" t="s">
        <v>381</v>
      </c>
      <c r="P31" s="7">
        <v>5.1728379900000003E-2</v>
      </c>
    </row>
    <row r="32" spans="1:49" x14ac:dyDescent="0.3">
      <c r="A32" s="1" t="s">
        <v>5</v>
      </c>
      <c r="B32" s="2" t="s">
        <v>1</v>
      </c>
      <c r="C32" s="1" t="s">
        <v>136</v>
      </c>
      <c r="D32" s="3">
        <v>1.288</v>
      </c>
      <c r="E32" s="3">
        <v>0.36880000000000002</v>
      </c>
      <c r="F32" s="3">
        <v>3.4923999999999999</v>
      </c>
      <c r="G32" s="3">
        <v>4.8000000000000001E-4</v>
      </c>
      <c r="H32" s="3"/>
      <c r="I32" s="3"/>
      <c r="J32" s="3"/>
      <c r="O32" s="7" t="s">
        <v>382</v>
      </c>
      <c r="P32" s="7">
        <v>5.0436708000000004E-3</v>
      </c>
    </row>
    <row r="33" spans="1:26" x14ac:dyDescent="0.3">
      <c r="A33" s="1" t="s">
        <v>6</v>
      </c>
      <c r="B33" s="2" t="s">
        <v>1</v>
      </c>
      <c r="C33" s="1" t="s">
        <v>136</v>
      </c>
      <c r="D33" s="3">
        <v>2.0299999999999999E-2</v>
      </c>
      <c r="E33" s="3">
        <v>0.97489999999999999</v>
      </c>
      <c r="F33" s="3">
        <v>2.0899999999999998E-2</v>
      </c>
      <c r="G33" s="3">
        <v>0.98</v>
      </c>
      <c r="H33" s="3"/>
      <c r="I33" s="3"/>
      <c r="J33" s="3"/>
      <c r="O33" s="7" t="s">
        <v>415</v>
      </c>
      <c r="P33" s="7">
        <v>0.1038258088</v>
      </c>
    </row>
    <row r="34" spans="1:26" x14ac:dyDescent="0.3">
      <c r="A34" s="1" t="s">
        <v>4</v>
      </c>
      <c r="B34" s="2" t="s">
        <v>1</v>
      </c>
      <c r="C34" s="1" t="s">
        <v>137</v>
      </c>
      <c r="D34" s="3">
        <v>0</v>
      </c>
      <c r="E34" s="3" t="s">
        <v>46</v>
      </c>
      <c r="F34" s="3" t="s">
        <v>46</v>
      </c>
      <c r="G34" s="3" t="s">
        <v>46</v>
      </c>
      <c r="H34" s="3"/>
      <c r="I34" s="3"/>
      <c r="J34" s="3"/>
      <c r="O34" s="7" t="s">
        <v>416</v>
      </c>
      <c r="P34" s="7">
        <v>3.0754090000000001E-4</v>
      </c>
    </row>
    <row r="35" spans="1:26" x14ac:dyDescent="0.3">
      <c r="A35" s="1" t="s">
        <v>5</v>
      </c>
      <c r="B35" s="2" t="s">
        <v>1</v>
      </c>
      <c r="C35" s="1" t="s">
        <v>137</v>
      </c>
      <c r="D35" s="3">
        <v>1.3681000000000001</v>
      </c>
      <c r="E35" s="3">
        <v>0.3417</v>
      </c>
      <c r="F35" s="3">
        <v>4.0042</v>
      </c>
      <c r="G35" s="5">
        <v>6.2000000000000003E-5</v>
      </c>
      <c r="H35" s="3"/>
      <c r="I35" s="3"/>
      <c r="J35" s="3"/>
      <c r="O35" s="7" t="s">
        <v>417</v>
      </c>
      <c r="P35" s="7">
        <v>4.5577561799999999E-2</v>
      </c>
    </row>
    <row r="36" spans="1:26" x14ac:dyDescent="0.3">
      <c r="A36" s="1" t="s">
        <v>6</v>
      </c>
      <c r="B36" s="2" t="s">
        <v>1</v>
      </c>
      <c r="C36" s="1" t="s">
        <v>137</v>
      </c>
      <c r="D36" s="3">
        <v>4.6646000000000001</v>
      </c>
      <c r="E36" s="3">
        <v>1.3224</v>
      </c>
      <c r="F36" s="3">
        <v>3.5274000000000001</v>
      </c>
      <c r="G36" s="3">
        <v>4.2000000000000002E-4</v>
      </c>
      <c r="H36" s="3"/>
      <c r="I36" s="3"/>
      <c r="J36" s="3"/>
      <c r="O36" s="7" t="s">
        <v>418</v>
      </c>
      <c r="P36" s="7">
        <v>1.5992127000000001E-3</v>
      </c>
    </row>
    <row r="37" spans="1:26" x14ac:dyDescent="0.3">
      <c r="A37" s="1" t="s">
        <v>4</v>
      </c>
      <c r="B37" s="2" t="s">
        <v>1</v>
      </c>
      <c r="C37" s="1" t="s">
        <v>138</v>
      </c>
      <c r="D37" s="3">
        <v>0</v>
      </c>
      <c r="E37" s="3" t="s">
        <v>46</v>
      </c>
      <c r="F37" s="3" t="s">
        <v>46</v>
      </c>
      <c r="G37" s="3" t="s">
        <v>46</v>
      </c>
      <c r="H37" s="3"/>
      <c r="I37" s="3"/>
      <c r="J37" s="3"/>
      <c r="O37" s="7" t="s">
        <v>419</v>
      </c>
      <c r="P37" s="7">
        <v>3.08771067E-2</v>
      </c>
    </row>
    <row r="38" spans="1:26" x14ac:dyDescent="0.3">
      <c r="A38" s="1" t="s">
        <v>5</v>
      </c>
      <c r="B38" s="2" t="s">
        <v>1</v>
      </c>
      <c r="C38" s="1" t="s">
        <v>138</v>
      </c>
      <c r="D38" s="3">
        <v>1.7593000000000001</v>
      </c>
      <c r="E38" s="3">
        <v>0.2195</v>
      </c>
      <c r="F38" s="3">
        <v>8.0135000000000005</v>
      </c>
      <c r="G38" s="5">
        <v>1.0999999999999999E-15</v>
      </c>
      <c r="H38" s="3"/>
      <c r="I38" s="3"/>
      <c r="J38" s="3"/>
      <c r="O38" s="7" t="s">
        <v>420</v>
      </c>
      <c r="P38" s="7">
        <v>1.1317505199999999E-2</v>
      </c>
    </row>
    <row r="39" spans="1:26" x14ac:dyDescent="0.3">
      <c r="A39" s="1" t="s">
        <v>6</v>
      </c>
      <c r="B39" s="2" t="s">
        <v>1</v>
      </c>
      <c r="C39" s="1" t="s">
        <v>138</v>
      </c>
      <c r="D39" s="3">
        <v>0.56799999999999995</v>
      </c>
      <c r="E39" s="3">
        <v>1.3977999999999999</v>
      </c>
      <c r="F39" s="3">
        <v>0.40639999999999998</v>
      </c>
      <c r="G39" s="3">
        <v>0.68</v>
      </c>
      <c r="H39" s="3"/>
      <c r="I39" s="3"/>
      <c r="J39" s="3"/>
      <c r="O39" s="7" t="s">
        <v>421</v>
      </c>
      <c r="P39" s="7">
        <v>5.1543855299999997E-2</v>
      </c>
    </row>
    <row r="40" spans="1:26" x14ac:dyDescent="0.3">
      <c r="A40" s="1" t="s">
        <v>4</v>
      </c>
      <c r="B40" s="2" t="s">
        <v>1</v>
      </c>
      <c r="C40" s="1" t="s">
        <v>139</v>
      </c>
      <c r="D40" s="3">
        <v>0</v>
      </c>
      <c r="E40" s="3" t="s">
        <v>46</v>
      </c>
      <c r="F40" s="3" t="s">
        <v>46</v>
      </c>
      <c r="G40" s="3" t="s">
        <v>46</v>
      </c>
      <c r="H40" s="3"/>
      <c r="I40" s="3"/>
      <c r="J40" s="3"/>
      <c r="O40" s="7" t="s">
        <v>422</v>
      </c>
      <c r="P40" s="7">
        <v>0.18483208270000001</v>
      </c>
    </row>
    <row r="41" spans="1:26" x14ac:dyDescent="0.3">
      <c r="A41" s="1" t="s">
        <v>5</v>
      </c>
      <c r="B41" s="2" t="s">
        <v>1</v>
      </c>
      <c r="C41" s="1" t="s">
        <v>139</v>
      </c>
      <c r="D41" s="3">
        <v>-0.31690000000000002</v>
      </c>
      <c r="E41" s="3">
        <v>3.57</v>
      </c>
      <c r="F41" s="3">
        <v>-8.8800000000000004E-2</v>
      </c>
      <c r="G41" s="3">
        <v>0.93</v>
      </c>
      <c r="H41" s="3"/>
      <c r="I41" s="3"/>
      <c r="J41" s="3"/>
    </row>
    <row r="42" spans="1:26" x14ac:dyDescent="0.3">
      <c r="A42" s="1" t="s">
        <v>6</v>
      </c>
      <c r="B42" s="2" t="s">
        <v>1</v>
      </c>
      <c r="C42" s="1" t="s">
        <v>139</v>
      </c>
      <c r="D42" s="3">
        <v>-0.5988</v>
      </c>
      <c r="E42" s="3">
        <v>1.3813</v>
      </c>
      <c r="F42" s="3">
        <v>-0.4335</v>
      </c>
      <c r="G42" s="3">
        <v>0.66</v>
      </c>
      <c r="H42" s="3"/>
      <c r="I42" s="3"/>
      <c r="J42" s="3"/>
    </row>
    <row r="43" spans="1:2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X43" s="15" t="s">
        <v>438</v>
      </c>
      <c r="Y43" s="15" t="s">
        <v>439</v>
      </c>
      <c r="Z43" s="15" t="s">
        <v>440</v>
      </c>
    </row>
    <row r="44" spans="1:26" x14ac:dyDescent="0.3">
      <c r="A44" s="1" t="s">
        <v>0</v>
      </c>
      <c r="B44" s="2" t="s">
        <v>1</v>
      </c>
      <c r="C44" s="1">
        <v>1</v>
      </c>
      <c r="D44" s="3">
        <v>0</v>
      </c>
      <c r="E44" s="3" t="s">
        <v>46</v>
      </c>
      <c r="F44" s="3" t="s">
        <v>46</v>
      </c>
      <c r="G44" s="3" t="s">
        <v>46</v>
      </c>
      <c r="H44" s="3">
        <v>510.73090000000002</v>
      </c>
      <c r="I44" s="3">
        <v>2</v>
      </c>
      <c r="J44" s="5">
        <v>1.2E-111</v>
      </c>
      <c r="L44" s="7" t="s">
        <v>15</v>
      </c>
      <c r="M44" s="3">
        <f>EXP(D44+D47+D56)</f>
        <v>1</v>
      </c>
      <c r="N44" s="7">
        <f>M44/SUM(M44:M46)</f>
        <v>0.15722984702548642</v>
      </c>
      <c r="P44" s="7" t="s">
        <v>23</v>
      </c>
      <c r="Q44" s="7">
        <f>EXP(D44+D50+D56)</f>
        <v>1</v>
      </c>
      <c r="R44" s="7">
        <f>Q44/SUM(Q44:Q46)</f>
        <v>0.9873400460866969</v>
      </c>
      <c r="T44" s="7" t="s">
        <v>29</v>
      </c>
      <c r="U44" s="7">
        <f>EXP(D44+D53+D56)</f>
        <v>1</v>
      </c>
      <c r="V44" s="7">
        <f>U44/SUM(U44:U46)</f>
        <v>0.72779424485674249</v>
      </c>
    </row>
    <row r="45" spans="1:26" x14ac:dyDescent="0.3">
      <c r="A45" s="1" t="s">
        <v>2</v>
      </c>
      <c r="B45" s="2" t="s">
        <v>1</v>
      </c>
      <c r="C45" s="1">
        <v>1</v>
      </c>
      <c r="D45" s="3">
        <v>1.6768000000000001</v>
      </c>
      <c r="E45" s="3">
        <v>8.5699999999999998E-2</v>
      </c>
      <c r="F45" s="3">
        <v>19.555499999999999</v>
      </c>
      <c r="G45" s="5">
        <v>3.6999999999999998E-85</v>
      </c>
      <c r="H45" s="3"/>
      <c r="I45" s="3"/>
      <c r="J45" s="3"/>
      <c r="L45" s="7" t="s">
        <v>17</v>
      </c>
      <c r="M45" s="3">
        <f>EXP(D45+D48+D57)</f>
        <v>5.3484136343812949</v>
      </c>
      <c r="N45" s="7">
        <f>M45/SUM(M44:M46)</f>
        <v>0.84093025756279682</v>
      </c>
      <c r="P45" s="7" t="s">
        <v>24</v>
      </c>
      <c r="Q45" s="7">
        <f>EXP(D45+D51+D57)</f>
        <v>1.2812935915360311E-2</v>
      </c>
      <c r="R45" s="7">
        <f>Q45/SUM(Q44:Q46)</f>
        <v>1.2650724737177743E-2</v>
      </c>
      <c r="T45" s="7" t="s">
        <v>31</v>
      </c>
      <c r="U45" s="7">
        <f>EXP(D45+D54+D57)</f>
        <v>0.37258130370462461</v>
      </c>
      <c r="V45" s="7">
        <f>U45/SUM(U44:U46)</f>
        <v>0.27116252857744788</v>
      </c>
    </row>
    <row r="46" spans="1:26" x14ac:dyDescent="0.3">
      <c r="A46" s="1" t="s">
        <v>3</v>
      </c>
      <c r="B46" s="2" t="s">
        <v>1</v>
      </c>
      <c r="C46" s="1">
        <v>1</v>
      </c>
      <c r="D46" s="3">
        <v>-4.4480000000000004</v>
      </c>
      <c r="E46" s="3">
        <v>0.51139999999999997</v>
      </c>
      <c r="F46" s="3">
        <v>-8.6981999999999999</v>
      </c>
      <c r="G46" s="5">
        <v>3.4E-18</v>
      </c>
      <c r="H46" s="3"/>
      <c r="I46" s="3"/>
      <c r="J46" s="3"/>
      <c r="L46" s="7" t="s">
        <v>16</v>
      </c>
      <c r="M46" s="3">
        <f>EXP(D46+D49+D58)</f>
        <v>1.1701947477049383E-2</v>
      </c>
      <c r="N46" s="7">
        <f>M46/SUM(M44:M46)</f>
        <v>1.8398954117167512E-3</v>
      </c>
      <c r="P46" s="7" t="s">
        <v>25</v>
      </c>
      <c r="Q46" s="7">
        <f>EXP(D46+D52+D58)</f>
        <v>9.3475152373267539E-6</v>
      </c>
      <c r="R46" s="7">
        <f>Q46/SUM(Q44:Q46)</f>
        <v>9.2291761252182992E-6</v>
      </c>
      <c r="T46" s="7" t="s">
        <v>30</v>
      </c>
      <c r="U46" s="7">
        <f>EXP(D46+D55+D58)</f>
        <v>1.4334086497414431E-3</v>
      </c>
      <c r="V46" s="7">
        <f>U46/SUM(U44:U46)</f>
        <v>1.0432265658096964E-3</v>
      </c>
    </row>
    <row r="47" spans="1:26" x14ac:dyDescent="0.3">
      <c r="A47" s="1" t="s">
        <v>0</v>
      </c>
      <c r="B47" s="2" t="s">
        <v>1</v>
      </c>
      <c r="C47" s="1" t="s">
        <v>4</v>
      </c>
      <c r="D47" s="3">
        <v>0</v>
      </c>
      <c r="E47" s="3" t="s">
        <v>46</v>
      </c>
      <c r="F47" s="3" t="s">
        <v>46</v>
      </c>
      <c r="G47" s="3" t="s">
        <v>46</v>
      </c>
      <c r="H47" s="3">
        <v>19.878900000000002</v>
      </c>
      <c r="I47" s="3">
        <v>4</v>
      </c>
      <c r="J47" s="3">
        <v>5.2999999999999998E-4</v>
      </c>
      <c r="M47" s="3"/>
    </row>
    <row r="48" spans="1:26" x14ac:dyDescent="0.3">
      <c r="A48" s="1" t="s">
        <v>2</v>
      </c>
      <c r="B48" s="2" t="s">
        <v>1</v>
      </c>
      <c r="C48" s="1" t="s">
        <v>4</v>
      </c>
      <c r="D48" s="3">
        <v>0</v>
      </c>
      <c r="E48" s="3" t="s">
        <v>46</v>
      </c>
      <c r="F48" s="3" t="s">
        <v>46</v>
      </c>
      <c r="G48" s="3" t="s">
        <v>46</v>
      </c>
      <c r="H48" s="3"/>
      <c r="I48" s="3"/>
      <c r="J48" s="3"/>
      <c r="L48" s="7" t="s">
        <v>18</v>
      </c>
      <c r="M48" s="3">
        <f>EXP(D44+D47+D59)</f>
        <v>1</v>
      </c>
      <c r="N48" s="7">
        <f>M48/SUM(M48:M50)</f>
        <v>0.35577520065624446</v>
      </c>
      <c r="P48" s="7" t="s">
        <v>26</v>
      </c>
      <c r="Q48" s="7">
        <f>EXP(D44+D50+D59)</f>
        <v>1</v>
      </c>
      <c r="R48" s="7">
        <f>Q48/SUM(Q48:Q50)</f>
        <v>0.99568149042425014</v>
      </c>
      <c r="T48" s="7" t="s">
        <v>32</v>
      </c>
      <c r="U48" s="7">
        <f>EXP(D44+D53+D59)</f>
        <v>1</v>
      </c>
      <c r="V48" s="7">
        <f>U48/SUM(U48:U50)</f>
        <v>0.88796915774707919</v>
      </c>
    </row>
    <row r="49" spans="1:26" x14ac:dyDescent="0.3">
      <c r="A49" s="1" t="s">
        <v>3</v>
      </c>
      <c r="B49" s="2" t="s">
        <v>1</v>
      </c>
      <c r="C49" s="1" t="s">
        <v>4</v>
      </c>
      <c r="D49" s="3">
        <v>0</v>
      </c>
      <c r="E49" s="3" t="s">
        <v>46</v>
      </c>
      <c r="F49" s="3" t="s">
        <v>46</v>
      </c>
      <c r="G49" s="3" t="s">
        <v>46</v>
      </c>
      <c r="H49" s="3"/>
      <c r="I49" s="3"/>
      <c r="J49" s="3"/>
      <c r="L49" s="7" t="s">
        <v>19</v>
      </c>
      <c r="M49" s="3">
        <f>EXP(D45+D48+D60)</f>
        <v>1.810313437183082</v>
      </c>
      <c r="N49" s="7">
        <f>M49/SUM(M48:M50)</f>
        <v>0.64406462636450668</v>
      </c>
      <c r="P49" s="7" t="s">
        <v>27</v>
      </c>
      <c r="Q49" s="7">
        <f>EXP(D45+D51+D60)</f>
        <v>4.3368803617272449E-3</v>
      </c>
      <c r="R49" s="7">
        <f>Q49/SUM(Q48:Q50)</f>
        <v>4.3181515023562444E-3</v>
      </c>
      <c r="T49" s="7" t="s">
        <v>33</v>
      </c>
      <c r="U49" s="7">
        <f>EXP(D45+D54+D60)</f>
        <v>0.12611009294491446</v>
      </c>
      <c r="V49" s="7">
        <f>U49/SUM(U48:U50)</f>
        <v>0.11198187301570156</v>
      </c>
    </row>
    <row r="50" spans="1:26" x14ac:dyDescent="0.3">
      <c r="A50" s="1" t="s">
        <v>0</v>
      </c>
      <c r="B50" s="2" t="s">
        <v>1</v>
      </c>
      <c r="C50" s="1" t="s">
        <v>5</v>
      </c>
      <c r="D50" s="3">
        <v>0</v>
      </c>
      <c r="E50" s="3" t="s">
        <v>46</v>
      </c>
      <c r="F50" s="3" t="s">
        <v>46</v>
      </c>
      <c r="G50" s="3" t="s">
        <v>46</v>
      </c>
      <c r="H50" s="3"/>
      <c r="I50" s="3"/>
      <c r="J50" s="3"/>
      <c r="L50" s="7" t="s">
        <v>20</v>
      </c>
      <c r="M50" s="3">
        <f>EXP(D46+D49+D61)</f>
        <v>4.5020838707526058E-4</v>
      </c>
      <c r="N50" s="7">
        <f>M50/SUM(M48:M50)</f>
        <v>1.6017297924882502E-4</v>
      </c>
      <c r="P50" s="7" t="s">
        <v>28</v>
      </c>
      <c r="Q50" s="7">
        <f>EXP(D46+D52+D61)</f>
        <v>3.5962644392413726E-7</v>
      </c>
      <c r="R50" s="7">
        <f>Q50/SUM(Q48:Q50)</f>
        <v>3.5807339368235799E-7</v>
      </c>
      <c r="T50" s="7" t="s">
        <v>34</v>
      </c>
      <c r="U50" s="7">
        <f>EXP(D46+D55+D61)</f>
        <v>5.5147452805226669E-5</v>
      </c>
      <c r="V50" s="7">
        <f>U50/SUM(U48:U50)</f>
        <v>4.8969237219353927E-5</v>
      </c>
    </row>
    <row r="51" spans="1:26" x14ac:dyDescent="0.3">
      <c r="A51" s="1" t="s">
        <v>2</v>
      </c>
      <c r="B51" s="2" t="s">
        <v>1</v>
      </c>
      <c r="C51" s="1" t="s">
        <v>5</v>
      </c>
      <c r="D51" s="3">
        <v>-6.0340999999999996</v>
      </c>
      <c r="E51" s="3">
        <v>1.9453</v>
      </c>
      <c r="F51" s="3">
        <v>-3.1017999999999999</v>
      </c>
      <c r="G51" s="3">
        <v>1.9E-3</v>
      </c>
      <c r="H51" s="3"/>
      <c r="I51" s="3"/>
      <c r="J51" s="3"/>
      <c r="M51" s="3"/>
    </row>
    <row r="52" spans="1:26" x14ac:dyDescent="0.3">
      <c r="A52" s="1" t="s">
        <v>3</v>
      </c>
      <c r="B52" s="2" t="s">
        <v>1</v>
      </c>
      <c r="C52" s="1" t="s">
        <v>5</v>
      </c>
      <c r="D52" s="3">
        <v>-7.1323999999999996</v>
      </c>
      <c r="E52" s="3">
        <v>3.5062000000000002</v>
      </c>
      <c r="F52" s="3">
        <v>-2.0341999999999998</v>
      </c>
      <c r="G52" s="3">
        <v>4.2000000000000003E-2</v>
      </c>
      <c r="H52" s="3"/>
      <c r="I52" s="3"/>
      <c r="J52" s="3"/>
      <c r="L52" s="7" t="s">
        <v>52</v>
      </c>
      <c r="M52" s="3">
        <f>EXP(D44+D47+D62)</f>
        <v>1</v>
      </c>
      <c r="N52" s="7">
        <f>M52/SUM(M52:M54)</f>
        <v>9.046824336687929E-4</v>
      </c>
      <c r="P52" s="7" t="s">
        <v>53</v>
      </c>
      <c r="Q52" s="7">
        <f>EXP(D44+D50+D62)</f>
        <v>1</v>
      </c>
      <c r="R52" s="7">
        <f>Q52/SUM(Q52:Q54)</f>
        <v>0.27430142209632641</v>
      </c>
      <c r="T52" s="7" t="s">
        <v>54</v>
      </c>
      <c r="U52" s="7">
        <f>EXP(D44+D53+D62)</f>
        <v>1</v>
      </c>
      <c r="V52" s="7">
        <f>U52/SUM(U52:U54)</f>
        <v>1.2831498460856213E-2</v>
      </c>
    </row>
    <row r="53" spans="1:26" x14ac:dyDescent="0.3">
      <c r="A53" s="1" t="s">
        <v>0</v>
      </c>
      <c r="B53" s="2" t="s">
        <v>1</v>
      </c>
      <c r="C53" s="1" t="s">
        <v>6</v>
      </c>
      <c r="D53" s="3">
        <v>0</v>
      </c>
      <c r="E53" s="3" t="s">
        <v>46</v>
      </c>
      <c r="F53" s="3" t="s">
        <v>46</v>
      </c>
      <c r="G53" s="3" t="s">
        <v>46</v>
      </c>
      <c r="H53" s="3"/>
      <c r="I53" s="3"/>
      <c r="J53" s="3"/>
      <c r="L53" s="7" t="s">
        <v>55</v>
      </c>
      <c r="M53" s="3">
        <f>EXP(D45+D48+D63)</f>
        <v>1104.3365208505641</v>
      </c>
      <c r="N53" s="7">
        <f>M53/SUM(M52:M54)</f>
        <v>0.99907385127241588</v>
      </c>
      <c r="P53" s="7" t="s">
        <v>56</v>
      </c>
      <c r="Q53" s="7">
        <f>EXP(D45+D51+D63)</f>
        <v>2.6456056015733145</v>
      </c>
      <c r="R53" s="7">
        <f>Q53/SUM(Q52:Q54)</f>
        <v>0.72569337881756724</v>
      </c>
      <c r="T53" s="7" t="s">
        <v>57</v>
      </c>
      <c r="U53" s="7">
        <f>EXP(D45+D54+D63)</f>
        <v>76.930314069609139</v>
      </c>
      <c r="V53" s="7">
        <f>U53/SUM(U52:U54)</f>
        <v>0.98713120657737474</v>
      </c>
    </row>
    <row r="54" spans="1:26" x14ac:dyDescent="0.3">
      <c r="A54" s="1" t="s">
        <v>2</v>
      </c>
      <c r="B54" s="2" t="s">
        <v>1</v>
      </c>
      <c r="C54" s="1" t="s">
        <v>6</v>
      </c>
      <c r="D54" s="3">
        <v>-2.6640999999999999</v>
      </c>
      <c r="E54" s="3">
        <v>0.67</v>
      </c>
      <c r="F54" s="3">
        <v>-3.9765000000000001</v>
      </c>
      <c r="G54" s="5">
        <v>6.9999999999999994E-5</v>
      </c>
      <c r="H54" s="3"/>
      <c r="I54" s="3"/>
      <c r="J54" s="3"/>
      <c r="L54" s="7" t="s">
        <v>58</v>
      </c>
      <c r="M54" s="3">
        <f>EXP(D46+D49+D64)</f>
        <v>2.3727987983824948E-2</v>
      </c>
      <c r="N54" s="7">
        <f>M54/SUM(M52:M54)</f>
        <v>2.1466293915270629E-5</v>
      </c>
      <c r="P54" s="7" t="s">
        <v>59</v>
      </c>
      <c r="Q54" s="7">
        <f>EXP(D46+D52+D64)</f>
        <v>1.8953915975517213E-5</v>
      </c>
      <c r="R54" s="7">
        <f>Q54/SUM(Q52:Q54)</f>
        <v>5.199086106378651E-6</v>
      </c>
      <c r="T54" s="7" t="s">
        <v>60</v>
      </c>
      <c r="U54" s="7">
        <f>EXP(D46+D55+D64)</f>
        <v>2.9065164822934006E-3</v>
      </c>
      <c r="V54" s="7">
        <f>U54/SUM(U52:U54)</f>
        <v>3.7294961769000987E-5</v>
      </c>
    </row>
    <row r="55" spans="1:26" x14ac:dyDescent="0.3">
      <c r="A55" s="1" t="s">
        <v>3</v>
      </c>
      <c r="B55" s="2" t="s">
        <v>1</v>
      </c>
      <c r="C55" s="1" t="s">
        <v>6</v>
      </c>
      <c r="D55" s="3">
        <v>-2.0996999999999999</v>
      </c>
      <c r="E55" s="3">
        <v>1.8037000000000001</v>
      </c>
      <c r="F55" s="3">
        <v>-1.1640999999999999</v>
      </c>
      <c r="G55" s="3">
        <v>0.24</v>
      </c>
      <c r="H55" s="3"/>
      <c r="I55" s="3"/>
      <c r="J55" s="3"/>
      <c r="L55" s="3"/>
      <c r="M55" s="3"/>
    </row>
    <row r="56" spans="1:26" x14ac:dyDescent="0.3">
      <c r="A56" s="1" t="s">
        <v>0</v>
      </c>
      <c r="B56" s="2" t="s">
        <v>1</v>
      </c>
      <c r="C56" s="1" t="s">
        <v>130</v>
      </c>
      <c r="D56" s="3">
        <v>0</v>
      </c>
      <c r="E56" s="3" t="s">
        <v>46</v>
      </c>
      <c r="F56" s="3" t="s">
        <v>46</v>
      </c>
      <c r="G56" s="3" t="s">
        <v>46</v>
      </c>
      <c r="H56" s="3">
        <v>188.80799999999999</v>
      </c>
      <c r="I56" s="3">
        <v>18</v>
      </c>
      <c r="J56" s="5">
        <v>1.7000000000000001E-30</v>
      </c>
      <c r="L56" s="7" t="s">
        <v>61</v>
      </c>
      <c r="M56" s="3">
        <f>EXP(D44+D47+D65)</f>
        <v>1</v>
      </c>
      <c r="N56" s="7">
        <f>M56/SUM(M56:M58)</f>
        <v>9.2922736120586158E-4</v>
      </c>
      <c r="P56" s="7" t="s">
        <v>62</v>
      </c>
      <c r="Q56" s="7">
        <f>EXP(D44+D50+D65)</f>
        <v>1</v>
      </c>
      <c r="R56" s="7">
        <f>Q56/SUM(Q56:Q58)</f>
        <v>0.28019162745158532</v>
      </c>
      <c r="T56" s="7" t="s">
        <v>63</v>
      </c>
      <c r="U56" s="7">
        <f>EXP(D44+D53+D65)</f>
        <v>1</v>
      </c>
      <c r="V56" s="7">
        <f>U56/SUM(U56:U58)</f>
        <v>1.3137036272836349E-2</v>
      </c>
    </row>
    <row r="57" spans="1:26" x14ac:dyDescent="0.3">
      <c r="A57" s="1" t="s">
        <v>2</v>
      </c>
      <c r="B57" s="2" t="s">
        <v>1</v>
      </c>
      <c r="C57" s="1" t="s">
        <v>130</v>
      </c>
      <c r="D57" s="3">
        <v>0</v>
      </c>
      <c r="E57" s="3" t="s">
        <v>46</v>
      </c>
      <c r="F57" s="3" t="s">
        <v>46</v>
      </c>
      <c r="G57" s="3" t="s">
        <v>46</v>
      </c>
      <c r="H57" s="3"/>
      <c r="I57" s="3"/>
      <c r="J57" s="3"/>
      <c r="L57" s="7" t="s">
        <v>64</v>
      </c>
      <c r="M57" s="3">
        <f>EXP(D45+D48+D66)</f>
        <v>1070.9485177878576</v>
      </c>
      <c r="N57" s="7">
        <f>M57/SUM(M56:M58)</f>
        <v>0.99515466517133955</v>
      </c>
      <c r="P57" s="7" t="s">
        <v>65</v>
      </c>
      <c r="Q57" s="7">
        <f>EXP(D45+D51+D66)</f>
        <v>2.5656195771502435</v>
      </c>
      <c r="R57" s="7">
        <f>Q57/SUM(Q56:Q58)</f>
        <v>0.71886512474337483</v>
      </c>
      <c r="T57" s="7" t="s">
        <v>66</v>
      </c>
      <c r="U57" s="7">
        <f>EXP(D45+D54+D66)</f>
        <v>74.604438294177243</v>
      </c>
      <c r="V57" s="7">
        <f>U57/SUM(U56:U58)</f>
        <v>0.98008121198518761</v>
      </c>
    </row>
    <row r="58" spans="1:26" x14ac:dyDescent="0.3">
      <c r="A58" s="1" t="s">
        <v>3</v>
      </c>
      <c r="B58" s="2" t="s">
        <v>1</v>
      </c>
      <c r="C58" s="1" t="s">
        <v>130</v>
      </c>
      <c r="D58" s="3">
        <v>0</v>
      </c>
      <c r="E58" s="3" t="s">
        <v>46</v>
      </c>
      <c r="F58" s="3" t="s">
        <v>46</v>
      </c>
      <c r="G58" s="3" t="s">
        <v>46</v>
      </c>
      <c r="H58" s="3"/>
      <c r="I58" s="3"/>
      <c r="J58" s="3"/>
      <c r="L58" s="7" t="s">
        <v>67</v>
      </c>
      <c r="M58" s="3">
        <f>EXP(D46+D49+D67)</f>
        <v>4.2143695191805985</v>
      </c>
      <c r="N58" s="7">
        <f>M58/SUM(M56:M58)</f>
        <v>3.9161074674546031E-3</v>
      </c>
      <c r="P58" s="7" t="s">
        <v>68</v>
      </c>
      <c r="Q58" s="7">
        <f>EXP(D46+D52+D67)</f>
        <v>3.3664382252208791E-3</v>
      </c>
      <c r="R58" s="7">
        <f>Q58/SUM(Q56:Q58)</f>
        <v>9.4324780503986455E-4</v>
      </c>
      <c r="T58" s="7" t="s">
        <v>69</v>
      </c>
      <c r="U58" s="7">
        <f>EXP(D46+D55+D67)</f>
        <v>0.51623148487446102</v>
      </c>
      <c r="V58" s="7">
        <f>U58/SUM(U56:U58)</f>
        <v>6.7817517419759632E-3</v>
      </c>
    </row>
    <row r="59" spans="1:26" x14ac:dyDescent="0.3">
      <c r="A59" s="1" t="s">
        <v>0</v>
      </c>
      <c r="B59" s="2" t="s">
        <v>1</v>
      </c>
      <c r="C59" s="1" t="s">
        <v>131</v>
      </c>
      <c r="D59" s="3">
        <v>0</v>
      </c>
      <c r="E59" s="3" t="s">
        <v>46</v>
      </c>
      <c r="F59" s="3" t="s">
        <v>46</v>
      </c>
      <c r="G59" s="3" t="s">
        <v>46</v>
      </c>
      <c r="H59" s="3"/>
      <c r="I59" s="3"/>
      <c r="J59" s="3"/>
      <c r="L59" s="3"/>
      <c r="M59" s="3"/>
    </row>
    <row r="60" spans="1:26" x14ac:dyDescent="0.3">
      <c r="A60" s="1" t="s">
        <v>2</v>
      </c>
      <c r="B60" s="2" t="s">
        <v>1</v>
      </c>
      <c r="C60" s="1" t="s">
        <v>131</v>
      </c>
      <c r="D60" s="3">
        <v>-1.0832999999999999</v>
      </c>
      <c r="E60" s="3">
        <v>0.17299999999999999</v>
      </c>
      <c r="F60" s="3">
        <v>-6.2622999999999998</v>
      </c>
      <c r="G60" s="5">
        <v>3.7999999999999998E-10</v>
      </c>
      <c r="H60" s="3"/>
      <c r="I60" s="3"/>
      <c r="J60" s="3"/>
      <c r="L60" s="7" t="s">
        <v>118</v>
      </c>
      <c r="M60" s="3">
        <f>EXP(D44+D47+D68)</f>
        <v>1</v>
      </c>
      <c r="N60" s="7">
        <f>M60/SUM(M60:M62)</f>
        <v>8.5252033030362056E-4</v>
      </c>
      <c r="P60" s="7" t="s">
        <v>121</v>
      </c>
      <c r="Q60" s="7">
        <f>EXP(D44+D50+D68)</f>
        <v>1</v>
      </c>
      <c r="R60" s="7">
        <f>Q60/SUM(Q60:Q62)</f>
        <v>0.2626345299112976</v>
      </c>
      <c r="T60" s="7" t="s">
        <v>124</v>
      </c>
      <c r="U60" s="7">
        <f>EXP(D44+D53+D68)</f>
        <v>1</v>
      </c>
      <c r="V60" s="7">
        <f>U60/SUM(U60:U62)</f>
        <v>1.209963469064591E-2</v>
      </c>
      <c r="X60" s="7" t="b">
        <f>G60 &lt;= 0.05</f>
        <v>1</v>
      </c>
      <c r="Y60" s="7" t="b">
        <f>OR(D60 &lt;= -LN(1.25), D60 &gt;= LN(1.25))</f>
        <v>1</v>
      </c>
      <c r="Z60" s="7" t="b">
        <f>AND(X60, Y60)</f>
        <v>1</v>
      </c>
    </row>
    <row r="61" spans="1:26" x14ac:dyDescent="0.3">
      <c r="A61" s="1" t="s">
        <v>3</v>
      </c>
      <c r="B61" s="2" t="s">
        <v>1</v>
      </c>
      <c r="C61" s="1" t="s">
        <v>131</v>
      </c>
      <c r="D61" s="3">
        <v>-3.2578</v>
      </c>
      <c r="E61" s="3">
        <v>5.0484999999999998</v>
      </c>
      <c r="F61" s="3">
        <v>-0.64529999999999998</v>
      </c>
      <c r="G61" s="3">
        <v>0.52</v>
      </c>
      <c r="H61" s="3"/>
      <c r="I61" s="3"/>
      <c r="J61" s="3"/>
      <c r="L61" s="7" t="s">
        <v>119</v>
      </c>
      <c r="M61" s="3">
        <f>EXP(D45+D48+D69)</f>
        <v>1171.9215136276359</v>
      </c>
      <c r="N61" s="7">
        <f>M61/SUM(M60:M62)</f>
        <v>0.99908691588775111</v>
      </c>
      <c r="P61" s="7" t="s">
        <v>122</v>
      </c>
      <c r="Q61" s="7">
        <f>EXP(D45+D51+D69)</f>
        <v>2.8075157006213827</v>
      </c>
      <c r="R61" s="7">
        <f>Q61/SUM(Q60:Q62)</f>
        <v>0.73735056625128426</v>
      </c>
      <c r="T61" s="7" t="s">
        <v>125</v>
      </c>
      <c r="U61" s="7">
        <f>EXP(D45+D54+D69)</f>
        <v>81.638421265708985</v>
      </c>
      <c r="V61" s="7">
        <f>U61/SUM(U60:U62)</f>
        <v>0.9877950740361372</v>
      </c>
      <c r="X61" s="7" t="b">
        <f>G61 &lt;= 0.05</f>
        <v>0</v>
      </c>
      <c r="Y61" s="7" t="b">
        <f>OR(D61 &lt;= -LN(1.25), D61 &gt;= LN(1.25))</f>
        <v>1</v>
      </c>
      <c r="Z61" s="7" t="b">
        <f>AND(X61, Y61)</f>
        <v>0</v>
      </c>
    </row>
    <row r="62" spans="1:26" x14ac:dyDescent="0.3">
      <c r="A62" s="1" t="s">
        <v>0</v>
      </c>
      <c r="B62" s="2" t="s">
        <v>1</v>
      </c>
      <c r="C62" s="1" t="s">
        <v>132</v>
      </c>
      <c r="D62" s="3">
        <v>0</v>
      </c>
      <c r="E62" s="3" t="s">
        <v>46</v>
      </c>
      <c r="F62" s="3" t="s">
        <v>46</v>
      </c>
      <c r="G62" s="3" t="s">
        <v>46</v>
      </c>
      <c r="H62" s="3"/>
      <c r="I62" s="3"/>
      <c r="J62" s="3"/>
      <c r="L62" s="7" t="s">
        <v>120</v>
      </c>
      <c r="M62" s="3">
        <f>EXP(D46+D49+D70)</f>
        <v>7.1040865293655456E-2</v>
      </c>
      <c r="N62" s="7">
        <f>M62/SUM(M60:M62)</f>
        <v>6.0563781945202161E-5</v>
      </c>
      <c r="P62" s="7" t="s">
        <v>123</v>
      </c>
      <c r="Q62" s="7">
        <f>EXP(D46+D52+D70)</f>
        <v>5.674744072366674E-5</v>
      </c>
      <c r="R62" s="7">
        <f>Q62/SUM(Q60:Q62)</f>
        <v>1.4903837418129441E-5</v>
      </c>
      <c r="T62" s="7" t="s">
        <v>126</v>
      </c>
      <c r="U62" s="7">
        <f>EXP(D46+D55+D70)</f>
        <v>8.7020208385620527E-3</v>
      </c>
      <c r="V62" s="7">
        <f>U62/SUM(U60:U62)</f>
        <v>1.0529127321698902E-4</v>
      </c>
    </row>
    <row r="63" spans="1:26" x14ac:dyDescent="0.3">
      <c r="A63" s="1" t="s">
        <v>2</v>
      </c>
      <c r="B63" s="2" t="s">
        <v>1</v>
      </c>
      <c r="C63" s="1" t="s">
        <v>132</v>
      </c>
      <c r="D63" s="3">
        <v>5.3301999999999996</v>
      </c>
      <c r="E63" s="3">
        <v>1.9350000000000001</v>
      </c>
      <c r="F63" s="3">
        <v>2.7545999999999999</v>
      </c>
      <c r="G63" s="3">
        <v>5.8999999999999999E-3</v>
      </c>
      <c r="H63" s="3"/>
      <c r="I63" s="3"/>
      <c r="J63" s="3"/>
      <c r="X63" s="7" t="b">
        <f>G63 &lt;= 0.05</f>
        <v>1</v>
      </c>
      <c r="Y63" s="7" t="b">
        <f>OR(D63 &lt;= -LN(1.25), D63 &gt;= LN(1.25))</f>
        <v>1</v>
      </c>
      <c r="Z63" s="7" t="b">
        <f>AND(X63, Y63)</f>
        <v>1</v>
      </c>
    </row>
    <row r="64" spans="1:26" x14ac:dyDescent="0.3">
      <c r="A64" s="1" t="s">
        <v>3</v>
      </c>
      <c r="B64" s="2" t="s">
        <v>1</v>
      </c>
      <c r="C64" s="1" t="s">
        <v>132</v>
      </c>
      <c r="D64" s="3">
        <v>0.70689999999999997</v>
      </c>
      <c r="E64" s="3">
        <v>5.4431000000000003</v>
      </c>
      <c r="F64" s="3">
        <v>0.12989999999999999</v>
      </c>
      <c r="G64" s="3">
        <v>0.9</v>
      </c>
      <c r="H64" s="3"/>
      <c r="I64" s="3"/>
      <c r="J64" s="3"/>
      <c r="L64" s="7" t="s">
        <v>141</v>
      </c>
      <c r="M64" s="7">
        <f>EXP(D44+D47+D71)</f>
        <v>1</v>
      </c>
      <c r="N64" s="7">
        <f>M64/SUM(M64:M66)</f>
        <v>2.1798215675687565E-3</v>
      </c>
      <c r="P64" s="7" t="s">
        <v>153</v>
      </c>
      <c r="Q64" s="7">
        <f>EXP(D44+D50+D71)</f>
        <v>1</v>
      </c>
      <c r="R64" s="7">
        <f>Q64/SUM(Q64:Q66)</f>
        <v>0.48829817671426368</v>
      </c>
      <c r="T64" s="7" t="s">
        <v>165</v>
      </c>
      <c r="U64" s="7">
        <f>EXP(D44+D53+D71)</f>
        <v>1</v>
      </c>
      <c r="V64" s="7">
        <f>U64/SUM(U64:U66)</f>
        <v>2.898648772595391E-2</v>
      </c>
      <c r="X64" s="7" t="b">
        <f>G64 &lt;= 0.05</f>
        <v>0</v>
      </c>
      <c r="Y64" s="7" t="b">
        <f>OR(D64 &lt;= -LN(1.25), D64 &gt;= LN(1.25))</f>
        <v>1</v>
      </c>
      <c r="Z64" s="7" t="b">
        <f>AND(X64, Y64)</f>
        <v>0</v>
      </c>
    </row>
    <row r="65" spans="1:26" x14ac:dyDescent="0.3">
      <c r="A65" s="1" t="s">
        <v>0</v>
      </c>
      <c r="B65" s="2" t="s">
        <v>1</v>
      </c>
      <c r="C65" s="1" t="s">
        <v>133</v>
      </c>
      <c r="D65" s="3">
        <v>0</v>
      </c>
      <c r="E65" s="3" t="s">
        <v>46</v>
      </c>
      <c r="F65" s="3" t="s">
        <v>46</v>
      </c>
      <c r="G65" s="3" t="s">
        <v>46</v>
      </c>
      <c r="H65" s="3"/>
      <c r="I65" s="3"/>
      <c r="J65" s="3"/>
      <c r="L65" s="7" t="s">
        <v>142</v>
      </c>
      <c r="M65" s="7">
        <f>EXP(D45+D48+D72)</f>
        <v>427.26310737839026</v>
      </c>
      <c r="N65" s="7">
        <f>M65/SUM(M64:M66)</f>
        <v>0.93135733648986063</v>
      </c>
      <c r="P65" s="7" t="s">
        <v>154</v>
      </c>
      <c r="Q65" s="7">
        <f>EXP(D45+D51+D72)</f>
        <v>1.0235735655606817</v>
      </c>
      <c r="R65" s="7">
        <f>Q65/SUM(Q64:Q66)</f>
        <v>0.49980910579619869</v>
      </c>
      <c r="T65" s="7" t="s">
        <v>166</v>
      </c>
      <c r="U65" s="7">
        <f>EXP(D45+D54+D72)</f>
        <v>29.764011621802101</v>
      </c>
      <c r="V65" s="7">
        <f>U65/SUM(U64:U66)</f>
        <v>0.86275415755051621</v>
      </c>
    </row>
    <row r="66" spans="1:26" x14ac:dyDescent="0.3">
      <c r="A66" s="1" t="s">
        <v>2</v>
      </c>
      <c r="B66" s="2" t="s">
        <v>1</v>
      </c>
      <c r="C66" s="1" t="s">
        <v>133</v>
      </c>
      <c r="D66" s="3">
        <v>5.2995000000000001</v>
      </c>
      <c r="E66" s="3">
        <v>2.0447000000000002</v>
      </c>
      <c r="F66" s="3">
        <v>2.5918000000000001</v>
      </c>
      <c r="G66" s="3">
        <v>9.5999999999999992E-3</v>
      </c>
      <c r="H66" s="3"/>
      <c r="I66" s="3"/>
      <c r="J66" s="3"/>
      <c r="L66" s="7" t="s">
        <v>143</v>
      </c>
      <c r="M66" s="7">
        <f>EXP(D46+D49+D73)</f>
        <v>30.490037777128414</v>
      </c>
      <c r="N66" s="7">
        <f>M66/SUM(M64:M66)</f>
        <v>6.6462841942570669E-2</v>
      </c>
      <c r="P66" s="7" t="s">
        <v>155</v>
      </c>
      <c r="Q66" s="7">
        <f>EXP(D46+D52+D73)</f>
        <v>2.435544111502368E-2</v>
      </c>
      <c r="R66" s="7">
        <f>Q66/SUM(Q64:Q66)</f>
        <v>1.1892717489537677E-2</v>
      </c>
      <c r="T66" s="7" t="s">
        <v>167</v>
      </c>
      <c r="U66" s="7">
        <f>EXP(D46+D55+D73)</f>
        <v>3.7348214018560313</v>
      </c>
      <c r="V66" s="7">
        <f>U66/SUM(U64:U66)</f>
        <v>0.10825935472352984</v>
      </c>
      <c r="X66" s="7" t="b">
        <f>G66 &lt;= 0.05</f>
        <v>1</v>
      </c>
      <c r="Y66" s="7" t="b">
        <f>OR(D66 &lt;= -LN(1.25), D66 &gt;= LN(1.25))</f>
        <v>1</v>
      </c>
      <c r="Z66" s="7" t="b">
        <f>AND(X66, Y66)</f>
        <v>1</v>
      </c>
    </row>
    <row r="67" spans="1:26" x14ac:dyDescent="0.3">
      <c r="A67" s="1" t="s">
        <v>3</v>
      </c>
      <c r="B67" s="2" t="s">
        <v>1</v>
      </c>
      <c r="C67" s="1" t="s">
        <v>133</v>
      </c>
      <c r="D67" s="3">
        <v>5.8864999999999998</v>
      </c>
      <c r="E67" s="3">
        <v>5.5815999999999999</v>
      </c>
      <c r="F67" s="3">
        <v>1.0546</v>
      </c>
      <c r="G67" s="3">
        <v>0.28999999999999998</v>
      </c>
      <c r="H67" s="3"/>
      <c r="I67" s="3"/>
      <c r="J67" s="3"/>
      <c r="X67" s="7" t="b">
        <f>G67 &lt;= 0.05</f>
        <v>0</v>
      </c>
      <c r="Y67" s="7" t="b">
        <f>OR(D67 &lt;= -LN(1.25), D67 &gt;= LN(1.25))</f>
        <v>1</v>
      </c>
      <c r="Z67" s="7" t="b">
        <f>AND(X67, Y67)</f>
        <v>0</v>
      </c>
    </row>
    <row r="68" spans="1:26" x14ac:dyDescent="0.3">
      <c r="A68" s="1" t="s">
        <v>0</v>
      </c>
      <c r="B68" s="2" t="s">
        <v>1</v>
      </c>
      <c r="C68" s="1" t="s">
        <v>134</v>
      </c>
      <c r="D68" s="3">
        <v>0</v>
      </c>
      <c r="E68" s="3" t="s">
        <v>46</v>
      </c>
      <c r="F68" s="3" t="s">
        <v>46</v>
      </c>
      <c r="G68" s="3" t="s">
        <v>46</v>
      </c>
      <c r="H68" s="3"/>
      <c r="I68" s="3"/>
      <c r="J68" s="3"/>
      <c r="L68" s="7" t="s">
        <v>148</v>
      </c>
      <c r="M68" s="7">
        <f>EXP(D44+D47+D74)</f>
        <v>1</v>
      </c>
      <c r="N68" s="7">
        <f>M68/SUM(M68:M70)</f>
        <v>4.0905972545441342E-4</v>
      </c>
      <c r="P68" s="7" t="s">
        <v>156</v>
      </c>
      <c r="Q68" s="7">
        <f>EXP(D44+D50+D74)</f>
        <v>1</v>
      </c>
      <c r="R68" s="7">
        <f>Q68/SUM(Q68:Q70)</f>
        <v>0.14590167098765258</v>
      </c>
      <c r="T68" s="7" t="s">
        <v>168</v>
      </c>
      <c r="U68" s="7">
        <f>EXP(D44+D53+D74)</f>
        <v>1</v>
      </c>
      <c r="V68" s="7">
        <f>U68/SUM(U68:U70)</f>
        <v>5.8399802831005003E-3</v>
      </c>
    </row>
    <row r="69" spans="1:26" x14ac:dyDescent="0.3">
      <c r="A69" s="1" t="s">
        <v>2</v>
      </c>
      <c r="B69" s="2" t="s">
        <v>1</v>
      </c>
      <c r="C69" s="1" t="s">
        <v>134</v>
      </c>
      <c r="D69" s="3">
        <v>5.3895999999999997</v>
      </c>
      <c r="E69" s="3">
        <v>1.9386000000000001</v>
      </c>
      <c r="F69" s="3">
        <v>2.7801</v>
      </c>
      <c r="G69" s="3">
        <v>5.4999999999999997E-3</v>
      </c>
      <c r="H69" s="3"/>
      <c r="I69" s="3"/>
      <c r="J69" s="3"/>
      <c r="L69" s="7" t="s">
        <v>149</v>
      </c>
      <c r="M69" s="7">
        <f>EXP(D45+D48+D75)</f>
        <v>2443.5324579341759</v>
      </c>
      <c r="N69" s="7">
        <f>M69/SUM(M68:M70)</f>
        <v>0.99955071638150195</v>
      </c>
      <c r="P69" s="7" t="s">
        <v>157</v>
      </c>
      <c r="Q69" s="7">
        <f>EXP(D45+D51+D75)</f>
        <v>5.8538525497262279</v>
      </c>
      <c r="R69" s="7">
        <f>Q69/SUM(Q68:Q70)</f>
        <v>0.8540868687203873</v>
      </c>
      <c r="T69" s="7" t="s">
        <v>169</v>
      </c>
      <c r="U69" s="7">
        <f>EXP(D45+D54+D75)</f>
        <v>170.22140975956853</v>
      </c>
      <c r="V69" s="7">
        <f>U69/SUM(U68:U70)</f>
        <v>0.99408967675745141</v>
      </c>
      <c r="X69" s="7" t="b">
        <f>G69 &lt;= 0.05</f>
        <v>1</v>
      </c>
      <c r="Y69" s="7" t="b">
        <f>OR(D69 &lt;= -LN(1.25), D69 &gt;= LN(1.25))</f>
        <v>1</v>
      </c>
      <c r="Z69" s="7" t="b">
        <f>AND(X69, Y69)</f>
        <v>1</v>
      </c>
    </row>
    <row r="70" spans="1:26" x14ac:dyDescent="0.3">
      <c r="A70" s="1" t="s">
        <v>3</v>
      </c>
      <c r="B70" s="2" t="s">
        <v>1</v>
      </c>
      <c r="C70" s="1" t="s">
        <v>134</v>
      </c>
      <c r="D70" s="3">
        <v>1.8035000000000001</v>
      </c>
      <c r="E70" s="3">
        <v>5.5106000000000002</v>
      </c>
      <c r="F70" s="3">
        <v>0.32729999999999998</v>
      </c>
      <c r="G70" s="3">
        <v>0.74</v>
      </c>
      <c r="H70" s="3"/>
      <c r="I70" s="3"/>
      <c r="J70" s="3"/>
      <c r="L70" s="7" t="s">
        <v>147</v>
      </c>
      <c r="M70" s="7">
        <f>EXP(D46+D49+D76)</f>
        <v>9.8332567448507907E-2</v>
      </c>
      <c r="N70" s="7">
        <f>M70/SUM(M68:M70)</f>
        <v>4.0223893043714232E-5</v>
      </c>
      <c r="P70" s="7" t="s">
        <v>158</v>
      </c>
      <c r="Q70" s="7">
        <f>EXP(D46+D52+D76)</f>
        <v>7.8548051454949277E-5</v>
      </c>
      <c r="R70" s="7">
        <f>Q70/SUM(Q68:Q70)</f>
        <v>1.1460291960101215E-5</v>
      </c>
      <c r="T70" s="7" t="s">
        <v>170</v>
      </c>
      <c r="U70" s="7">
        <f>EXP(D46+D55+D76)</f>
        <v>1.2045067969106586E-2</v>
      </c>
      <c r="V70" s="7">
        <f>U70/SUM(U68:U70)</f>
        <v>7.0342959448187848E-5</v>
      </c>
      <c r="X70" s="7" t="b">
        <f>G70 &lt;= 0.05</f>
        <v>0</v>
      </c>
      <c r="Y70" s="7" t="b">
        <f>OR(D70 &lt;= -LN(1.25), D70 &gt;= LN(1.25))</f>
        <v>1</v>
      </c>
      <c r="Z70" s="7" t="b">
        <f>AND(X70, Y70)</f>
        <v>0</v>
      </c>
    </row>
    <row r="71" spans="1:26" x14ac:dyDescent="0.3">
      <c r="A71" s="1" t="s">
        <v>0</v>
      </c>
      <c r="B71" s="2" t="s">
        <v>1</v>
      </c>
      <c r="C71" s="1" t="s">
        <v>135</v>
      </c>
      <c r="D71" s="3">
        <v>0</v>
      </c>
      <c r="E71" s="3" t="s">
        <v>46</v>
      </c>
      <c r="F71" s="3" t="s">
        <v>46</v>
      </c>
      <c r="G71" s="3" t="s">
        <v>46</v>
      </c>
      <c r="H71" s="3"/>
      <c r="I71" s="3"/>
      <c r="J71" s="3"/>
    </row>
    <row r="72" spans="1:26" x14ac:dyDescent="0.3">
      <c r="A72" s="1" t="s">
        <v>2</v>
      </c>
      <c r="B72" s="2" t="s">
        <v>1</v>
      </c>
      <c r="C72" s="1" t="s">
        <v>135</v>
      </c>
      <c r="D72" s="3">
        <v>4.3806000000000003</v>
      </c>
      <c r="E72" s="3">
        <v>2.2442000000000002</v>
      </c>
      <c r="F72" s="3">
        <v>1.952</v>
      </c>
      <c r="G72" s="3">
        <v>5.0999999999999997E-2</v>
      </c>
      <c r="H72" s="3"/>
      <c r="I72" s="3"/>
      <c r="J72" s="3"/>
      <c r="L72" s="7" t="s">
        <v>144</v>
      </c>
      <c r="M72" s="7">
        <f>EXP(D44+D47+D77)</f>
        <v>1</v>
      </c>
      <c r="N72" s="7">
        <f>M72/SUM(M72:M74)</f>
        <v>7.9841995267940693E-3</v>
      </c>
      <c r="P72" s="7" t="s">
        <v>159</v>
      </c>
      <c r="Q72" s="7">
        <f>EXP(D44+D50+D77)</f>
        <v>1</v>
      </c>
      <c r="R72" s="7">
        <f>Q72/SUM(Q72:Q74)</f>
        <v>0.77063056819598807</v>
      </c>
      <c r="T72" s="7" t="s">
        <v>171</v>
      </c>
      <c r="U72" s="7">
        <f>EXP(D44+D53+D77)</f>
        <v>1</v>
      </c>
      <c r="V72" s="7">
        <f>U72/SUM(U72:U74)</f>
        <v>0.1035645678407052</v>
      </c>
      <c r="X72" s="7" t="b">
        <f>G72 &lt;= 0.05</f>
        <v>0</v>
      </c>
      <c r="Y72" s="7" t="b">
        <f>OR(D72 &lt;= -LN(1.25), D72 &gt;= LN(1.25))</f>
        <v>1</v>
      </c>
      <c r="Z72" s="7" t="b">
        <f>AND(X72, Y72)</f>
        <v>0</v>
      </c>
    </row>
    <row r="73" spans="1:26" x14ac:dyDescent="0.3">
      <c r="A73" s="1" t="s">
        <v>3</v>
      </c>
      <c r="B73" s="2" t="s">
        <v>1</v>
      </c>
      <c r="C73" s="1" t="s">
        <v>135</v>
      </c>
      <c r="D73" s="3">
        <v>7.8654000000000002</v>
      </c>
      <c r="E73" s="3">
        <v>2.1587000000000001</v>
      </c>
      <c r="F73" s="3">
        <v>3.6436000000000002</v>
      </c>
      <c r="G73" s="3">
        <v>2.7E-4</v>
      </c>
      <c r="H73" s="3"/>
      <c r="I73" s="3"/>
      <c r="J73" s="3"/>
      <c r="L73" s="7" t="s">
        <v>146</v>
      </c>
      <c r="M73" s="7">
        <f>EXP(D45+D48+D78)</f>
        <v>124.23811419517703</v>
      </c>
      <c r="N73" s="7">
        <f>M73/SUM(M72:M74)</f>
        <v>0.99194189256692</v>
      </c>
      <c r="P73" s="7" t="s">
        <v>160</v>
      </c>
      <c r="Q73" s="7">
        <f>EXP(D45+D51+D78)</f>
        <v>0.29763124250433276</v>
      </c>
      <c r="R73" s="7">
        <f>Q73/SUM(Q72:Q74)</f>
        <v>0.22936373352399186</v>
      </c>
      <c r="T73" s="7" t="s">
        <v>172</v>
      </c>
      <c r="U73" s="7">
        <f>EXP(D45+D54+D78)</f>
        <v>8.6546781384080003</v>
      </c>
      <c r="V73" s="7">
        <f>U73/SUM(U72:U74)</f>
        <v>0.89631800120462357</v>
      </c>
      <c r="X73" s="7" t="b">
        <f>G73 &lt;= 0.05</f>
        <v>1</v>
      </c>
      <c r="Y73" s="7" t="b">
        <f>OR(D73 &lt;= -LN(1.25), D73 &gt;= LN(1.25))</f>
        <v>1</v>
      </c>
      <c r="Z73" s="7" t="b">
        <f>AND(X73, Y73)</f>
        <v>1</v>
      </c>
    </row>
    <row r="74" spans="1:26" x14ac:dyDescent="0.3">
      <c r="A74" s="1" t="s">
        <v>0</v>
      </c>
      <c r="B74" s="2" t="s">
        <v>1</v>
      </c>
      <c r="C74" s="1" t="s">
        <v>136</v>
      </c>
      <c r="D74" s="3">
        <v>0</v>
      </c>
      <c r="E74" s="3" t="s">
        <v>46</v>
      </c>
      <c r="F74" s="3" t="s">
        <v>46</v>
      </c>
      <c r="G74" s="3" t="s">
        <v>46</v>
      </c>
      <c r="H74" s="3"/>
      <c r="I74" s="3"/>
      <c r="J74" s="3"/>
      <c r="L74" s="7" t="s">
        <v>145</v>
      </c>
      <c r="M74" s="7">
        <f>EXP(D46+D49+D79)</f>
        <v>9.2567709559297495E-3</v>
      </c>
      <c r="N74" s="7">
        <f>M74/SUM(M72:M74)</f>
        <v>7.3907906285975393E-5</v>
      </c>
      <c r="P74" s="7" t="s">
        <v>161</v>
      </c>
      <c r="Q74" s="7">
        <f>EXP(D46+D52+D79)</f>
        <v>7.394308317372039E-6</v>
      </c>
      <c r="R74" s="7">
        <f>Q74/SUM(Q72:Q74)</f>
        <v>5.6982800200327345E-6</v>
      </c>
      <c r="T74" s="7" t="s">
        <v>173</v>
      </c>
      <c r="U74" s="7">
        <f>EXP(D46+D55+D79)</f>
        <v>1.1338912247665248E-3</v>
      </c>
      <c r="V74" s="7">
        <f>U74/SUM(U72:U74)</f>
        <v>1.1743095467131306E-4</v>
      </c>
    </row>
    <row r="75" spans="1:26" x14ac:dyDescent="0.3">
      <c r="A75" s="1" t="s">
        <v>2</v>
      </c>
      <c r="B75" s="2" t="s">
        <v>1</v>
      </c>
      <c r="C75" s="1" t="s">
        <v>136</v>
      </c>
      <c r="D75" s="3">
        <v>6.1243999999999996</v>
      </c>
      <c r="E75" s="3">
        <v>1.9572000000000001</v>
      </c>
      <c r="F75" s="3">
        <v>3.1291000000000002</v>
      </c>
      <c r="G75" s="3">
        <v>1.8E-3</v>
      </c>
      <c r="H75" s="3"/>
      <c r="I75" s="3"/>
      <c r="J75" s="3"/>
      <c r="X75" s="7" t="b">
        <f>G75 &lt;= 0.05</f>
        <v>1</v>
      </c>
      <c r="Y75" s="7" t="b">
        <f>OR(D75 &lt;= -LN(1.25), D75 &gt;= LN(1.25))</f>
        <v>1</v>
      </c>
      <c r="Z75" s="7" t="b">
        <f>AND(X75, Y75)</f>
        <v>1</v>
      </c>
    </row>
    <row r="76" spans="1:26" x14ac:dyDescent="0.3">
      <c r="A76" s="1" t="s">
        <v>3</v>
      </c>
      <c r="B76" s="2" t="s">
        <v>1</v>
      </c>
      <c r="C76" s="1" t="s">
        <v>136</v>
      </c>
      <c r="D76" s="3">
        <v>2.1286</v>
      </c>
      <c r="E76" s="3">
        <v>5.4023000000000003</v>
      </c>
      <c r="F76" s="3">
        <v>0.39400000000000002</v>
      </c>
      <c r="G76" s="3">
        <v>0.69</v>
      </c>
      <c r="H76" s="3"/>
      <c r="I76" s="3"/>
      <c r="J76" s="3"/>
      <c r="L76" s="7" t="s">
        <v>150</v>
      </c>
      <c r="M76" s="7">
        <f>EXP(D44+D47+D80)</f>
        <v>1</v>
      </c>
      <c r="N76" s="7">
        <f>M76/SUM(M76:M78)</f>
        <v>2.9509889796198174E-3</v>
      </c>
      <c r="P76" s="7" t="s">
        <v>162</v>
      </c>
      <c r="Q76" s="7">
        <f>EXP(D44+D50+D80)</f>
        <v>1</v>
      </c>
      <c r="R76" s="7">
        <f>Q76/SUM(Q76:Q78)</f>
        <v>0.55267386588073086</v>
      </c>
      <c r="T76" s="7" t="s">
        <v>174</v>
      </c>
      <c r="U76" s="7">
        <f>EXP(D44+D53+D80)</f>
        <v>1</v>
      </c>
      <c r="V76" s="7">
        <f>U76/SUM(U76:U78)</f>
        <v>4.0753563223262117E-2</v>
      </c>
      <c r="X76" s="7" t="b">
        <f>G76 &lt;= 0.05</f>
        <v>0</v>
      </c>
      <c r="Y76" s="7" t="b">
        <f>OR(D76 &lt;= -LN(1.25), D76 &gt;= LN(1.25))</f>
        <v>1</v>
      </c>
      <c r="Z76" s="7" t="b">
        <f>AND(X76, Y76)</f>
        <v>0</v>
      </c>
    </row>
    <row r="77" spans="1:26" x14ac:dyDescent="0.3">
      <c r="A77" s="1" t="s">
        <v>0</v>
      </c>
      <c r="B77" s="2" t="s">
        <v>1</v>
      </c>
      <c r="C77" s="1" t="s">
        <v>137</v>
      </c>
      <c r="D77" s="3">
        <v>0</v>
      </c>
      <c r="E77" s="3" t="s">
        <v>46</v>
      </c>
      <c r="F77" s="3" t="s">
        <v>46</v>
      </c>
      <c r="G77" s="3" t="s">
        <v>46</v>
      </c>
      <c r="H77" s="3"/>
      <c r="I77" s="3"/>
      <c r="J77" s="3"/>
      <c r="L77" s="7" t="s">
        <v>151</v>
      </c>
      <c r="M77" s="7">
        <f>EXP(D45+D48+D81)</f>
        <v>337.84932092279627</v>
      </c>
      <c r="N77" s="7">
        <f>M77/SUM(M76:M78)</f>
        <v>0.99698962281521086</v>
      </c>
      <c r="P77" s="7" t="s">
        <v>163</v>
      </c>
      <c r="Q77" s="7">
        <f>EXP(D45+D51+D81)</f>
        <v>0.80936928105272654</v>
      </c>
      <c r="R77" s="7">
        <f>Q77/SUM(Q76:Q78)</f>
        <v>0.44731724948451818</v>
      </c>
      <c r="T77" s="7" t="s">
        <v>175</v>
      </c>
      <c r="U77" s="7">
        <f>EXP(D45+D54+D81)</f>
        <v>23.535266538841466</v>
      </c>
      <c r="V77" s="7">
        <f>U77/SUM(U76:U78)</f>
        <v>0.9591459728670011</v>
      </c>
    </row>
    <row r="78" spans="1:26" x14ac:dyDescent="0.3">
      <c r="A78" s="1" t="s">
        <v>2</v>
      </c>
      <c r="B78" s="2" t="s">
        <v>1</v>
      </c>
      <c r="C78" s="1" t="s">
        <v>137</v>
      </c>
      <c r="D78" s="3">
        <v>3.1454</v>
      </c>
      <c r="E78" s="3">
        <v>0.75670000000000004</v>
      </c>
      <c r="F78" s="3">
        <v>4.1569000000000003</v>
      </c>
      <c r="G78" s="5">
        <v>3.1999999999999999E-5</v>
      </c>
      <c r="H78" s="3"/>
      <c r="I78" s="3"/>
      <c r="J78" s="3"/>
      <c r="L78" s="7" t="s">
        <v>152</v>
      </c>
      <c r="M78" s="7">
        <f>EXP(D46+D49+D82)</f>
        <v>2.0124848171082611E-2</v>
      </c>
      <c r="N78" s="7">
        <f>M78/SUM(M76:M78)</f>
        <v>5.9388205169386825E-5</v>
      </c>
      <c r="P78" s="7" t="s">
        <v>164</v>
      </c>
      <c r="Q78" s="7">
        <f>EXP(D46+D52+D82)</f>
        <v>1.6075728018522543E-5</v>
      </c>
      <c r="R78" s="7">
        <f>Q78/SUM(Q76:Q78)</f>
        <v>8.8846347508440358E-6</v>
      </c>
      <c r="T78" s="7" t="s">
        <v>176</v>
      </c>
      <c r="U78" s="7">
        <f>EXP(D46+D55+D82)</f>
        <v>2.465156462182037E-3</v>
      </c>
      <c r="V78" s="7">
        <f>U78/SUM(U76:U78)</f>
        <v>1.0046390973676882E-4</v>
      </c>
      <c r="X78" s="7" t="b">
        <f>G78 &lt;= 0.05</f>
        <v>1</v>
      </c>
      <c r="Y78" s="7" t="b">
        <f>OR(D78 &lt;= -LN(1.25), D78 &gt;= LN(1.25))</f>
        <v>1</v>
      </c>
      <c r="Z78" s="7" t="b">
        <f>AND(X78, Y78)</f>
        <v>1</v>
      </c>
    </row>
    <row r="79" spans="1:26" x14ac:dyDescent="0.3">
      <c r="A79" s="1" t="s">
        <v>3</v>
      </c>
      <c r="B79" s="2" t="s">
        <v>1</v>
      </c>
      <c r="C79" s="1" t="s">
        <v>137</v>
      </c>
      <c r="D79" s="3">
        <v>-0.2344</v>
      </c>
      <c r="E79" s="3">
        <v>5.2230999999999996</v>
      </c>
      <c r="F79" s="3">
        <v>-4.4900000000000002E-2</v>
      </c>
      <c r="G79" s="3">
        <v>0.96</v>
      </c>
      <c r="H79" s="3"/>
      <c r="I79" s="3"/>
      <c r="J79" s="3"/>
      <c r="X79" s="7" t="b">
        <f>G79 &lt;= 0.05</f>
        <v>0</v>
      </c>
      <c r="Y79" s="7" t="b">
        <f>OR(D79 &lt;= -LN(1.25), D79 &gt;= LN(1.25))</f>
        <v>1</v>
      </c>
      <c r="Z79" s="7" t="b">
        <f>AND(X79, Y79)</f>
        <v>0</v>
      </c>
    </row>
    <row r="80" spans="1:26" x14ac:dyDescent="0.3">
      <c r="A80" s="1" t="s">
        <v>0</v>
      </c>
      <c r="B80" s="2" t="s">
        <v>1</v>
      </c>
      <c r="C80" s="1" t="s">
        <v>138</v>
      </c>
      <c r="D80" s="3">
        <v>0</v>
      </c>
      <c r="E80" s="3" t="s">
        <v>46</v>
      </c>
      <c r="F80" s="3" t="s">
        <v>46</v>
      </c>
      <c r="G80" s="3" t="s">
        <v>46</v>
      </c>
      <c r="H80" s="3"/>
      <c r="I80" s="3"/>
      <c r="J80" s="3"/>
      <c r="L80" s="7" t="s">
        <v>177</v>
      </c>
      <c r="M80" s="7">
        <f>EXP(D44+D47+D83)</f>
        <v>1</v>
      </c>
      <c r="N80" s="7">
        <f>M80/SUM(M80:M82)</f>
        <v>1.809723375470829E-8</v>
      </c>
      <c r="P80" s="7" t="s">
        <v>182</v>
      </c>
      <c r="Q80" s="7">
        <f>EXP(D44+D50+D83)</f>
        <v>1</v>
      </c>
      <c r="R80" s="7">
        <f>Q80/SUM(Q80:Q82)</f>
        <v>2.2654709130841474E-5</v>
      </c>
      <c r="T80" s="7" t="s">
        <v>182</v>
      </c>
      <c r="U80" s="7">
        <f>EXP(D44+D53+D83)</f>
        <v>1</v>
      </c>
      <c r="V80" s="7">
        <f>U80/SUM(U80:U82)</f>
        <v>1.477411661817937E-7</v>
      </c>
    </row>
    <row r="81" spans="1:26" x14ac:dyDescent="0.3">
      <c r="A81" s="1" t="s">
        <v>2</v>
      </c>
      <c r="B81" s="2" t="s">
        <v>1</v>
      </c>
      <c r="C81" s="1" t="s">
        <v>138</v>
      </c>
      <c r="D81" s="3">
        <v>4.1458000000000004</v>
      </c>
      <c r="E81" s="3">
        <v>1.9447000000000001</v>
      </c>
      <c r="F81" s="3">
        <v>2.1318000000000001</v>
      </c>
      <c r="G81" s="3">
        <v>3.3000000000000002E-2</v>
      </c>
      <c r="H81" s="3"/>
      <c r="I81" s="3"/>
      <c r="J81" s="3"/>
      <c r="L81" s="7" t="s">
        <v>178</v>
      </c>
      <c r="M81" s="7">
        <f>EXP(D45+D48+D84)</f>
        <v>371.51899745109341</v>
      </c>
      <c r="N81" s="7">
        <f>M81/SUM(M80:M82)</f>
        <v>6.7234661411873111E-6</v>
      </c>
      <c r="P81" s="7" t="s">
        <v>180</v>
      </c>
      <c r="Q81" s="7">
        <f>EXP(D45+D51+D84)</f>
        <v>0.89003009697667812</v>
      </c>
      <c r="R81" s="7">
        <f>Q81/SUM(Q80:Q82)</f>
        <v>2.0163372964701271E-5</v>
      </c>
      <c r="T81" s="7" t="s">
        <v>180</v>
      </c>
      <c r="U81" s="7">
        <f>EXP(D45+D54+D84)</f>
        <v>25.88076425719008</v>
      </c>
      <c r="V81" s="7">
        <f>U81/SUM(U80:U82)</f>
        <v>3.8236542930333464E-6</v>
      </c>
      <c r="X81" s="7" t="b">
        <f>G81 &lt;= 0.05</f>
        <v>1</v>
      </c>
      <c r="Y81" s="7" t="b">
        <f>OR(D81 &lt;= -LN(1.25), D81 &gt;= LN(1.25))</f>
        <v>1</v>
      </c>
      <c r="Z81" s="7" t="b">
        <f>AND(X81, Y81)</f>
        <v>1</v>
      </c>
    </row>
    <row r="82" spans="1:26" x14ac:dyDescent="0.3">
      <c r="A82" s="1" t="s">
        <v>3</v>
      </c>
      <c r="B82" s="2" t="s">
        <v>1</v>
      </c>
      <c r="C82" s="1" t="s">
        <v>138</v>
      </c>
      <c r="D82" s="3">
        <v>0.54220000000000002</v>
      </c>
      <c r="E82" s="3">
        <v>5.4120999999999997</v>
      </c>
      <c r="F82" s="3">
        <v>0.1002</v>
      </c>
      <c r="G82" s="3">
        <v>0.92</v>
      </c>
      <c r="H82" s="3"/>
      <c r="I82" s="3"/>
      <c r="J82" s="3"/>
      <c r="L82" s="7" t="s">
        <v>179</v>
      </c>
      <c r="M82" s="7">
        <f>EXP(D46+D49+D85)</f>
        <v>55256691.270645738</v>
      </c>
      <c r="N82" s="7">
        <f>M82/SUM(M80:M82)</f>
        <v>0.99999325843662501</v>
      </c>
      <c r="P82" s="7" t="s">
        <v>181</v>
      </c>
      <c r="Q82" s="7">
        <f>EXP(D46+D52+D85)</f>
        <v>44139.043063527635</v>
      </c>
      <c r="R82" s="7">
        <f>Q82/SUM(Q80:Q82)</f>
        <v>0.9999571819179045</v>
      </c>
      <c r="T82" s="7" t="s">
        <v>181</v>
      </c>
      <c r="U82" s="7">
        <f>EXP(D46+D55+D85)</f>
        <v>6768567.3157206429</v>
      </c>
      <c r="V82" s="7">
        <f>U82/SUM(U80:U82)</f>
        <v>0.99999602860454084</v>
      </c>
      <c r="X82" s="7" t="b">
        <f>G82 &lt;= 0.05</f>
        <v>0</v>
      </c>
      <c r="Y82" s="7" t="b">
        <f>OR(D82 &lt;= -LN(1.25), D82 &gt;= LN(1.25))</f>
        <v>1</v>
      </c>
      <c r="Z82" s="7" t="b">
        <f>AND(X82, Y82)</f>
        <v>0</v>
      </c>
    </row>
    <row r="83" spans="1:26" x14ac:dyDescent="0.3">
      <c r="A83" s="1" t="s">
        <v>0</v>
      </c>
      <c r="B83" s="2" t="s">
        <v>1</v>
      </c>
      <c r="C83" s="1" t="s">
        <v>139</v>
      </c>
      <c r="D83" s="3">
        <v>0</v>
      </c>
      <c r="E83" s="3" t="s">
        <v>46</v>
      </c>
      <c r="F83" s="3" t="s">
        <v>46</v>
      </c>
      <c r="G83" s="3" t="s">
        <v>46</v>
      </c>
      <c r="H83" s="3"/>
      <c r="I83" s="3"/>
      <c r="J83" s="3"/>
    </row>
    <row r="84" spans="1:26" x14ac:dyDescent="0.3">
      <c r="A84" s="1" t="s">
        <v>2</v>
      </c>
      <c r="B84" s="2" t="s">
        <v>1</v>
      </c>
      <c r="C84" s="1" t="s">
        <v>139</v>
      </c>
      <c r="D84" s="3">
        <v>4.2408000000000001</v>
      </c>
      <c r="E84" s="3">
        <v>11.166399999999999</v>
      </c>
      <c r="F84" s="3">
        <v>0.37980000000000003</v>
      </c>
      <c r="G84" s="3">
        <v>0.7</v>
      </c>
      <c r="H84" s="3"/>
      <c r="I84" s="3"/>
      <c r="J84" s="3"/>
      <c r="X84" s="7" t="b">
        <f>G84 &lt;= 0.05</f>
        <v>0</v>
      </c>
      <c r="Y84" s="7" t="b">
        <f>OR(D84 &lt;= -LN(1.25), D84 &gt;= LN(1.25))</f>
        <v>1</v>
      </c>
      <c r="Z84" s="7" t="b">
        <f>AND(X84, Y84)</f>
        <v>0</v>
      </c>
    </row>
    <row r="85" spans="1:26" x14ac:dyDescent="0.3">
      <c r="A85" s="1" t="s">
        <v>3</v>
      </c>
      <c r="B85" s="2" t="s">
        <v>1</v>
      </c>
      <c r="C85" s="1" t="s">
        <v>139</v>
      </c>
      <c r="D85" s="3">
        <v>22.275500000000001</v>
      </c>
      <c r="E85" s="3">
        <v>10.4849</v>
      </c>
      <c r="F85" s="3">
        <v>2.1244999999999998</v>
      </c>
      <c r="G85" s="3">
        <v>3.4000000000000002E-2</v>
      </c>
      <c r="H85" s="3"/>
      <c r="I85" s="3"/>
      <c r="J85" s="3"/>
      <c r="X85" s="7" t="b">
        <f>G85 &lt;= 0.05</f>
        <v>1</v>
      </c>
      <c r="Y85" s="7" t="b">
        <f>OR(D85 &lt;= -LN(1.25), D85 &gt;= LN(1.25))</f>
        <v>1</v>
      </c>
      <c r="Z85" s="7" t="b">
        <f>AND(X85, Y85)</f>
        <v>1</v>
      </c>
    </row>
    <row r="86" spans="1:2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26" x14ac:dyDescent="0.3">
      <c r="A87" s="1" t="s">
        <v>41</v>
      </c>
      <c r="B87" s="2" t="s">
        <v>1</v>
      </c>
      <c r="C87" s="1">
        <v>1</v>
      </c>
      <c r="D87" s="3">
        <v>0</v>
      </c>
      <c r="E87" s="3" t="s">
        <v>46</v>
      </c>
      <c r="F87" s="3" t="s">
        <v>46</v>
      </c>
      <c r="G87" s="3" t="s">
        <v>46</v>
      </c>
      <c r="H87" s="3">
        <v>396.39080000000001</v>
      </c>
      <c r="I87" s="3">
        <v>2</v>
      </c>
      <c r="J87" s="5">
        <v>8.4000000000000003E-87</v>
      </c>
      <c r="L87" s="7" t="s">
        <v>47</v>
      </c>
      <c r="M87" s="3">
        <f>EXP(D87+D90+D99)</f>
        <v>1</v>
      </c>
      <c r="N87" s="7">
        <f>M87/SUM(M87:M89)</f>
        <v>0.23944420432281677</v>
      </c>
      <c r="P87" s="7" t="s">
        <v>89</v>
      </c>
      <c r="Q87" s="7">
        <f>EXP(D87+D93+D99)</f>
        <v>1</v>
      </c>
      <c r="R87" s="7">
        <f>Q87/SUM(Q87:Q89)</f>
        <v>0.99447206405570931</v>
      </c>
      <c r="T87" s="7" t="s">
        <v>90</v>
      </c>
      <c r="U87" s="7">
        <f>EXP(D87+D96+D99)</f>
        <v>1</v>
      </c>
      <c r="V87" s="7">
        <f>U87/SUM(U87:U89)</f>
        <v>0.92451985135015236</v>
      </c>
    </row>
    <row r="88" spans="1:26" x14ac:dyDescent="0.3">
      <c r="A88" s="1" t="s">
        <v>42</v>
      </c>
      <c r="B88" s="2" t="s">
        <v>1</v>
      </c>
      <c r="C88" s="1">
        <v>1</v>
      </c>
      <c r="D88" s="3">
        <v>0.91269999999999996</v>
      </c>
      <c r="E88" s="3">
        <v>9.9699999999999997E-2</v>
      </c>
      <c r="F88" s="3">
        <v>9.1562999999999999</v>
      </c>
      <c r="G88" s="5">
        <v>5.3999999999999999E-20</v>
      </c>
      <c r="H88" s="3"/>
      <c r="I88" s="3"/>
      <c r="J88" s="3"/>
      <c r="L88" s="7" t="s">
        <v>78</v>
      </c>
      <c r="M88" s="3">
        <f>EXP(D88+D91+D100)</f>
        <v>2.4910392677359137</v>
      </c>
      <c r="N88" s="7">
        <f>M88/SUM(M87:M89)</f>
        <v>0.59646491539991797</v>
      </c>
      <c r="P88" s="7" t="s">
        <v>91</v>
      </c>
      <c r="Q88" s="7">
        <f>EXP(D88+D94+D100)</f>
        <v>4.5660809598908614E-3</v>
      </c>
      <c r="R88" s="7">
        <f>Q88/SUM(Q87:Q89)</f>
        <v>4.5408399568281389E-3</v>
      </c>
      <c r="T88" s="7" t="s">
        <v>92</v>
      </c>
      <c r="U88" s="7">
        <f>EXP(D88+D97+D100)</f>
        <v>3.4923336695939694E-2</v>
      </c>
      <c r="V88" s="7">
        <f>U88/SUM(U87:U89)</f>
        <v>3.2287318050781486E-2</v>
      </c>
    </row>
    <row r="89" spans="1:26" x14ac:dyDescent="0.3">
      <c r="A89" s="1" t="s">
        <v>43</v>
      </c>
      <c r="B89" s="2" t="s">
        <v>1</v>
      </c>
      <c r="C89" s="1">
        <v>1</v>
      </c>
      <c r="D89" s="3">
        <v>-0.37790000000000001</v>
      </c>
      <c r="E89" s="3">
        <v>0.1096</v>
      </c>
      <c r="F89" s="3">
        <v>-3.448</v>
      </c>
      <c r="G89" s="3">
        <v>5.6999999999999998E-4</v>
      </c>
      <c r="H89" s="3"/>
      <c r="I89" s="3"/>
      <c r="J89" s="3"/>
      <c r="L89" s="7" t="s">
        <v>79</v>
      </c>
      <c r="M89" s="3">
        <f>EXP(D89+D92+D101)</f>
        <v>0.68529902714220359</v>
      </c>
      <c r="N89" s="7">
        <f>M89/SUM(M87:M89)</f>
        <v>0.16409088027726534</v>
      </c>
      <c r="P89" s="7" t="s">
        <v>93</v>
      </c>
      <c r="Q89" s="7">
        <f>EXP(D89+D95+D101)</f>
        <v>9.9258292227624549E-4</v>
      </c>
      <c r="R89" s="7">
        <f>Q89/SUM(Q87:Q89)</f>
        <v>9.8709598746250554E-4</v>
      </c>
      <c r="T89" s="7" t="s">
        <v>94</v>
      </c>
      <c r="U89" s="7">
        <f>EXP(D89+D98+D101)</f>
        <v>4.6719202985190736E-2</v>
      </c>
      <c r="V89" s="7">
        <f>U89/SUM(U87:U89)</f>
        <v>4.3192830599066132E-2</v>
      </c>
    </row>
    <row r="90" spans="1:26" x14ac:dyDescent="0.3">
      <c r="A90" s="1" t="s">
        <v>41</v>
      </c>
      <c r="B90" s="2" t="s">
        <v>1</v>
      </c>
      <c r="C90" s="1" t="s">
        <v>4</v>
      </c>
      <c r="D90" s="3">
        <v>0</v>
      </c>
      <c r="E90" s="3" t="s">
        <v>46</v>
      </c>
      <c r="F90" s="3" t="s">
        <v>46</v>
      </c>
      <c r="G90" s="3" t="s">
        <v>46</v>
      </c>
      <c r="H90" s="3">
        <v>28.795999999999999</v>
      </c>
      <c r="I90" s="3">
        <v>4</v>
      </c>
      <c r="J90" s="5">
        <v>8.6000000000000007E-6</v>
      </c>
      <c r="M90" s="3"/>
    </row>
    <row r="91" spans="1:26" x14ac:dyDescent="0.3">
      <c r="A91" s="1" t="s">
        <v>42</v>
      </c>
      <c r="B91" s="2" t="s">
        <v>1</v>
      </c>
      <c r="C91" s="1" t="s">
        <v>4</v>
      </c>
      <c r="D91" s="3">
        <v>0</v>
      </c>
      <c r="E91" s="3" t="s">
        <v>46</v>
      </c>
      <c r="F91" s="3" t="s">
        <v>46</v>
      </c>
      <c r="G91" s="3" t="s">
        <v>46</v>
      </c>
      <c r="H91" s="3"/>
      <c r="I91" s="3"/>
      <c r="J91" s="3"/>
      <c r="L91" s="7" t="s">
        <v>80</v>
      </c>
      <c r="M91" s="3">
        <f>EXP(D87+D90+D102)</f>
        <v>1</v>
      </c>
      <c r="N91" s="7">
        <f>M91/SUM(M91:M93)</f>
        <v>0.16885658746773893</v>
      </c>
      <c r="P91" s="7" t="s">
        <v>95</v>
      </c>
      <c r="Q91" s="7">
        <f>EXP(D87+D93+D102)</f>
        <v>1</v>
      </c>
      <c r="R91" s="7">
        <f>Q91/SUM(Q91:Q93)</f>
        <v>0.99156214380001972</v>
      </c>
      <c r="T91" s="7" t="s">
        <v>96</v>
      </c>
      <c r="U91" s="7">
        <f>EXP(D87+D96+D102)</f>
        <v>1</v>
      </c>
      <c r="V91" s="7">
        <f>U91/SUM(U91:U93)</f>
        <v>0.87627135184337979</v>
      </c>
    </row>
    <row r="92" spans="1:26" x14ac:dyDescent="0.3">
      <c r="A92" s="1" t="s">
        <v>43</v>
      </c>
      <c r="B92" s="2" t="s">
        <v>1</v>
      </c>
      <c r="C92" s="1" t="s">
        <v>4</v>
      </c>
      <c r="D92" s="3">
        <v>0</v>
      </c>
      <c r="E92" s="3" t="s">
        <v>46</v>
      </c>
      <c r="F92" s="3" t="s">
        <v>46</v>
      </c>
      <c r="G92" s="3" t="s">
        <v>46</v>
      </c>
      <c r="H92" s="3"/>
      <c r="I92" s="3"/>
      <c r="J92" s="3"/>
      <c r="L92" s="7" t="s">
        <v>81</v>
      </c>
      <c r="M92" s="3">
        <f>EXP(D88+D91+D103)</f>
        <v>3.5890947071876806</v>
      </c>
      <c r="N92" s="7">
        <f>M92/SUM(M91:M93)</f>
        <v>0.60604228435423546</v>
      </c>
      <c r="P92" s="7" t="s">
        <v>97</v>
      </c>
      <c r="Q92" s="7">
        <f>EXP(D88+D94+D103)</f>
        <v>6.5788192173420633E-3</v>
      </c>
      <c r="R92" s="7">
        <f>Q92/SUM(Q91:Q93)</f>
        <v>6.5233080868204642E-3</v>
      </c>
      <c r="T92" s="7" t="s">
        <v>98</v>
      </c>
      <c r="U92" s="7">
        <f>EXP(D88+D97+D103)</f>
        <v>5.0317618239175292E-2</v>
      </c>
      <c r="V92" s="7">
        <f>U92/SUM(U91:U93)</f>
        <v>4.4091887355981234E-2</v>
      </c>
    </row>
    <row r="93" spans="1:26" x14ac:dyDescent="0.3">
      <c r="A93" s="1" t="s">
        <v>41</v>
      </c>
      <c r="B93" s="2" t="s">
        <v>1</v>
      </c>
      <c r="C93" s="1" t="s">
        <v>5</v>
      </c>
      <c r="D93" s="3">
        <v>0</v>
      </c>
      <c r="E93" s="3" t="s">
        <v>46</v>
      </c>
      <c r="F93" s="3" t="s">
        <v>46</v>
      </c>
      <c r="G93" s="3" t="s">
        <v>46</v>
      </c>
      <c r="H93" s="3"/>
      <c r="I93" s="3"/>
      <c r="J93" s="3"/>
      <c r="L93" s="7" t="s">
        <v>82</v>
      </c>
      <c r="M93" s="3">
        <f>EXP(D89+D92+D104)</f>
        <v>1.3330905921632026</v>
      </c>
      <c r="N93" s="7">
        <f>M93/SUM(M91:M93)</f>
        <v>0.22510112817802572</v>
      </c>
      <c r="P93" s="7" t="s">
        <v>99</v>
      </c>
      <c r="Q93" s="7">
        <f>EXP(D89+D95+D104)</f>
        <v>1.9308402656666107E-3</v>
      </c>
      <c r="R93" s="7">
        <f>Q93/SUM(Q91:Q93)</f>
        <v>1.9145481131597841E-3</v>
      </c>
      <c r="T93" s="7" t="s">
        <v>100</v>
      </c>
      <c r="U93" s="7">
        <f>EXP(D89+D98+D104)</f>
        <v>9.0881392656635307E-2</v>
      </c>
      <c r="V93" s="7">
        <f>U93/SUM(U91:U93)</f>
        <v>7.9636760800638834E-2</v>
      </c>
    </row>
    <row r="94" spans="1:26" x14ac:dyDescent="0.3">
      <c r="A94" s="1" t="s">
        <v>42</v>
      </c>
      <c r="B94" s="2" t="s">
        <v>1</v>
      </c>
      <c r="C94" s="1" t="s">
        <v>5</v>
      </c>
      <c r="D94" s="3">
        <v>-6.3018000000000001</v>
      </c>
      <c r="E94" s="3">
        <v>1.4238</v>
      </c>
      <c r="F94" s="3">
        <v>-4.4260000000000002</v>
      </c>
      <c r="G94" s="5">
        <v>9.5999999999999996E-6</v>
      </c>
      <c r="H94" s="3"/>
      <c r="I94" s="3"/>
      <c r="J94" s="3"/>
      <c r="M94" s="3"/>
    </row>
    <row r="95" spans="1:26" x14ac:dyDescent="0.3">
      <c r="A95" s="1" t="s">
        <v>43</v>
      </c>
      <c r="B95" s="2" t="s">
        <v>1</v>
      </c>
      <c r="C95" s="1" t="s">
        <v>5</v>
      </c>
      <c r="D95" s="3">
        <v>-6.5373000000000001</v>
      </c>
      <c r="E95" s="3">
        <v>1.4584999999999999</v>
      </c>
      <c r="F95" s="3">
        <v>-4.4823000000000004</v>
      </c>
      <c r="G95" s="5">
        <v>7.4000000000000003E-6</v>
      </c>
      <c r="H95" s="3"/>
      <c r="I95" s="3"/>
      <c r="J95" s="3"/>
      <c r="L95" s="7" t="s">
        <v>83</v>
      </c>
      <c r="M95" s="3">
        <f>EXP(D87+D90+D105)</f>
        <v>1</v>
      </c>
      <c r="N95" s="7">
        <f>M95/SUM(M95:M97)</f>
        <v>2.2248530767721908E-3</v>
      </c>
      <c r="P95" s="7" t="s">
        <v>101</v>
      </c>
      <c r="Q95" s="7">
        <f>EXP(D87+D93+D105)</f>
        <v>1</v>
      </c>
      <c r="R95" s="7">
        <f>Q95/SUM(Q95:Q97)</f>
        <v>0.55421195339778784</v>
      </c>
      <c r="T95" s="7" t="s">
        <v>102</v>
      </c>
      <c r="U95" s="7">
        <f>EXP(D87+D96+D105)</f>
        <v>1</v>
      </c>
      <c r="V95" s="7">
        <f>U95/SUM(U95:U97)</f>
        <v>0.10228540945115336</v>
      </c>
    </row>
    <row r="96" spans="1:26" x14ac:dyDescent="0.3">
      <c r="A96" s="1" t="s">
        <v>41</v>
      </c>
      <c r="B96" s="2" t="s">
        <v>1</v>
      </c>
      <c r="C96" s="1" t="s">
        <v>6</v>
      </c>
      <c r="D96" s="3">
        <v>0</v>
      </c>
      <c r="E96" s="3" t="s">
        <v>46</v>
      </c>
      <c r="F96" s="3" t="s">
        <v>46</v>
      </c>
      <c r="G96" s="3" t="s">
        <v>46</v>
      </c>
      <c r="H96" s="3"/>
      <c r="I96" s="3"/>
      <c r="J96" s="3"/>
      <c r="L96" s="7" t="s">
        <v>84</v>
      </c>
      <c r="M96" s="3">
        <f>EXP(D88+D91+D106)</f>
        <v>402.50197351924447</v>
      </c>
      <c r="N96" s="7">
        <f>M96/SUM(M95:M97)</f>
        <v>0.8955077541911699</v>
      </c>
      <c r="P96" s="7" t="s">
        <v>103</v>
      </c>
      <c r="Q96" s="7">
        <f>EXP(D88+D94+D106)</f>
        <v>0.73778708405312743</v>
      </c>
      <c r="R96" s="7">
        <f>Q96/SUM(Q95:Q97)</f>
        <v>0.40889042104474166</v>
      </c>
      <c r="T96" s="7" t="s">
        <v>104</v>
      </c>
      <c r="U96" s="7">
        <f>EXP(D88+D97+D106)</f>
        <v>5.6429106213041802</v>
      </c>
      <c r="V96" s="7">
        <f>U96/SUM(U95:U97)</f>
        <v>0.57718742339636031</v>
      </c>
    </row>
    <row r="97" spans="1:26" x14ac:dyDescent="0.3">
      <c r="A97" s="1" t="s">
        <v>42</v>
      </c>
      <c r="B97" s="2" t="s">
        <v>1</v>
      </c>
      <c r="C97" s="1" t="s">
        <v>6</v>
      </c>
      <c r="D97" s="3">
        <v>-4.2672999999999996</v>
      </c>
      <c r="E97" s="3">
        <v>1.2657</v>
      </c>
      <c r="F97" s="3">
        <v>-3.3714</v>
      </c>
      <c r="G97" s="3">
        <v>7.5000000000000002E-4</v>
      </c>
      <c r="H97" s="3"/>
      <c r="I97" s="3"/>
      <c r="J97" s="3"/>
      <c r="L97" s="7" t="s">
        <v>85</v>
      </c>
      <c r="M97" s="3">
        <f>EXP(D89+D92+D107)</f>
        <v>45.965908400759218</v>
      </c>
      <c r="N97" s="7">
        <f>M97/SUM(M95:M97)</f>
        <v>0.10226739273205784</v>
      </c>
      <c r="P97" s="7" t="s">
        <v>105</v>
      </c>
      <c r="Q97" s="7">
        <f>EXP(D89+D95+D107)</f>
        <v>6.6576740778066718E-2</v>
      </c>
      <c r="R97" s="7">
        <f>Q97/SUM(Q95:Q97)</f>
        <v>3.6897625557470511E-2</v>
      </c>
      <c r="T97" s="7" t="s">
        <v>106</v>
      </c>
      <c r="U97" s="7">
        <f>EXP(D89+D98+D107)</f>
        <v>3.1336548279210334</v>
      </c>
      <c r="V97" s="7">
        <f>U97/SUM(U95:U97)</f>
        <v>0.32052716715248641</v>
      </c>
    </row>
    <row r="98" spans="1:26" x14ac:dyDescent="0.3">
      <c r="A98" s="1" t="s">
        <v>43</v>
      </c>
      <c r="B98" s="2" t="s">
        <v>1</v>
      </c>
      <c r="C98" s="1" t="s">
        <v>6</v>
      </c>
      <c r="D98" s="3">
        <v>-2.6857000000000002</v>
      </c>
      <c r="E98" s="3">
        <v>1.3372999999999999</v>
      </c>
      <c r="F98" s="3">
        <v>-2.0083000000000002</v>
      </c>
      <c r="G98" s="3">
        <v>4.4999999999999998E-2</v>
      </c>
      <c r="H98" s="3"/>
      <c r="I98" s="3"/>
      <c r="J98" s="3"/>
      <c r="L98" s="3"/>
      <c r="M98" s="3"/>
    </row>
    <row r="99" spans="1:26" x14ac:dyDescent="0.3">
      <c r="A99" s="1" t="s">
        <v>41</v>
      </c>
      <c r="B99" s="2" t="s">
        <v>1</v>
      </c>
      <c r="C99" s="1" t="s">
        <v>130</v>
      </c>
      <c r="D99" s="3">
        <v>0</v>
      </c>
      <c r="E99" s="3" t="s">
        <v>46</v>
      </c>
      <c r="F99" s="3" t="s">
        <v>46</v>
      </c>
      <c r="G99" s="3" t="s">
        <v>46</v>
      </c>
      <c r="H99" s="3">
        <v>2633.5603000000001</v>
      </c>
      <c r="I99" s="3">
        <v>18</v>
      </c>
      <c r="J99" s="5" t="s">
        <v>140</v>
      </c>
      <c r="L99" s="7" t="s">
        <v>86</v>
      </c>
      <c r="M99" s="3">
        <f>EXP(D87+D90+D108)</f>
        <v>1</v>
      </c>
      <c r="N99" s="7">
        <f>M99/SUM(M99:M101)</f>
        <v>1.3878709547869971E-3</v>
      </c>
      <c r="P99" s="7" t="s">
        <v>107</v>
      </c>
      <c r="Q99" s="7">
        <f>EXP(D87+D93+D108)</f>
        <v>1</v>
      </c>
      <c r="R99" s="7">
        <f>Q99/SUM(Q99:Q101)</f>
        <v>0.44532335291369618</v>
      </c>
      <c r="T99" s="7" t="s">
        <v>108</v>
      </c>
      <c r="U99" s="7">
        <f>EXP(D87+D96+D108)</f>
        <v>1</v>
      </c>
      <c r="V99" s="7">
        <f>U99/SUM(U99:U101)</f>
        <v>4.669933748897967E-2</v>
      </c>
    </row>
    <row r="100" spans="1:26" x14ac:dyDescent="0.3">
      <c r="A100" s="1" t="s">
        <v>42</v>
      </c>
      <c r="B100" s="2" t="s">
        <v>1</v>
      </c>
      <c r="C100" s="1" t="s">
        <v>130</v>
      </c>
      <c r="D100" s="3">
        <v>0</v>
      </c>
      <c r="E100" s="3" t="s">
        <v>46</v>
      </c>
      <c r="F100" s="3" t="s">
        <v>46</v>
      </c>
      <c r="G100" s="3" t="s">
        <v>46</v>
      </c>
      <c r="H100" s="3"/>
      <c r="I100" s="3"/>
      <c r="J100" s="3"/>
      <c r="L100" s="7" t="s">
        <v>87</v>
      </c>
      <c r="M100" s="3">
        <f>EXP(D88+D91+D109)</f>
        <v>528.84744154937584</v>
      </c>
      <c r="N100" s="7">
        <f>M100/SUM(M99:M101)</f>
        <v>0.73397200363979287</v>
      </c>
      <c r="P100" s="7" t="s">
        <v>109</v>
      </c>
      <c r="Q100" s="7">
        <f>EXP(D88+D94+D109)</f>
        <v>0.9693786303659343</v>
      </c>
      <c r="R100" s="7">
        <f>Q100/SUM(Q99:Q101)</f>
        <v>0.43168694191744439</v>
      </c>
      <c r="T100" s="7" t="s">
        <v>110</v>
      </c>
      <c r="U100" s="7">
        <f>EXP(D88+D97+D109)</f>
        <v>7.4142216468556814</v>
      </c>
      <c r="V100" s="7">
        <f>U100/SUM(U99:U101)</f>
        <v>0.34623923890461211</v>
      </c>
    </row>
    <row r="101" spans="1:26" x14ac:dyDescent="0.3">
      <c r="A101" s="1" t="s">
        <v>43</v>
      </c>
      <c r="B101" s="2" t="s">
        <v>1</v>
      </c>
      <c r="C101" s="1" t="s">
        <v>130</v>
      </c>
      <c r="D101" s="3">
        <v>0</v>
      </c>
      <c r="E101" s="3" t="s">
        <v>46</v>
      </c>
      <c r="F101" s="3" t="s">
        <v>46</v>
      </c>
      <c r="G101" s="3" t="s">
        <v>46</v>
      </c>
      <c r="H101" s="3"/>
      <c r="I101" s="3"/>
      <c r="J101" s="3"/>
      <c r="L101" s="7" t="s">
        <v>88</v>
      </c>
      <c r="M101" s="3">
        <f>EXP(D89+D92+D110)</f>
        <v>190.68064252849481</v>
      </c>
      <c r="N101" s="7">
        <f>M101/SUM(M99:M101)</f>
        <v>0.2646401254054202</v>
      </c>
      <c r="P101" s="7" t="s">
        <v>111</v>
      </c>
      <c r="Q101" s="7">
        <f>EXP(D89+D95+D110)</f>
        <v>0.27618067717345773</v>
      </c>
      <c r="R101" s="7">
        <f>Q101/SUM(Q99:Q101)</f>
        <v>0.12298970516885932</v>
      </c>
      <c r="T101" s="7" t="s">
        <v>112</v>
      </c>
      <c r="U101" s="7">
        <f>EXP(D89+D98+D110)</f>
        <v>12.999358368834793</v>
      </c>
      <c r="V101" s="7">
        <f>U101/SUM(U99:U101)</f>
        <v>0.60706142360640825</v>
      </c>
    </row>
    <row r="102" spans="1:26" x14ac:dyDescent="0.3">
      <c r="A102" s="1" t="s">
        <v>41</v>
      </c>
      <c r="B102" s="2" t="s">
        <v>1</v>
      </c>
      <c r="C102" s="1" t="s">
        <v>131</v>
      </c>
      <c r="D102" s="3">
        <v>0</v>
      </c>
      <c r="E102" s="3" t="s">
        <v>46</v>
      </c>
      <c r="F102" s="3" t="s">
        <v>46</v>
      </c>
      <c r="G102" s="3" t="s">
        <v>46</v>
      </c>
      <c r="H102" s="3"/>
      <c r="I102" s="3"/>
      <c r="J102" s="3"/>
      <c r="L102" s="3"/>
      <c r="M102" s="3"/>
    </row>
    <row r="103" spans="1:26" x14ac:dyDescent="0.3">
      <c r="A103" s="1" t="s">
        <v>42</v>
      </c>
      <c r="B103" s="2" t="s">
        <v>1</v>
      </c>
      <c r="C103" s="1" t="s">
        <v>131</v>
      </c>
      <c r="D103" s="3">
        <v>0.36520000000000002</v>
      </c>
      <c r="E103" s="3">
        <v>0.2631</v>
      </c>
      <c r="F103" s="3">
        <v>1.3883000000000001</v>
      </c>
      <c r="G103" s="3">
        <v>0.17</v>
      </c>
      <c r="H103" s="3"/>
      <c r="I103" s="3"/>
      <c r="J103" s="3"/>
      <c r="L103" s="7" t="s">
        <v>183</v>
      </c>
      <c r="M103" s="3">
        <f>EXP(D87+D90+D111)</f>
        <v>1</v>
      </c>
      <c r="N103" s="7">
        <f>M103/SUM(M103:M105)</f>
        <v>6.6826699022983242E-4</v>
      </c>
      <c r="P103" s="7" t="s">
        <v>184</v>
      </c>
      <c r="Q103" s="7">
        <f>EXP(D87+D93+D111)</f>
        <v>1</v>
      </c>
      <c r="R103" s="7">
        <f>Q103/SUM(Q103:Q105)</f>
        <v>0.27426021435950376</v>
      </c>
      <c r="T103" s="7" t="s">
        <v>185</v>
      </c>
      <c r="U103" s="7">
        <f>EXP(D87+D96+D111)</f>
        <v>1</v>
      </c>
      <c r="V103" s="7">
        <f>U103/SUM(U103:U105)</f>
        <v>2.8305256415152327E-2</v>
      </c>
      <c r="X103" s="7" t="b">
        <f>G103 &lt;= 0.05</f>
        <v>0</v>
      </c>
      <c r="Y103" s="7" t="b">
        <f>OR(D103 &lt;= -LN(1.25), D103 &gt;= LN(1.25))</f>
        <v>1</v>
      </c>
      <c r="Z103" s="7" t="b">
        <f>AND(X103, Y103)</f>
        <v>0</v>
      </c>
    </row>
    <row r="104" spans="1:26" x14ac:dyDescent="0.3">
      <c r="A104" s="1" t="s">
        <v>43</v>
      </c>
      <c r="B104" s="2" t="s">
        <v>1</v>
      </c>
      <c r="C104" s="1" t="s">
        <v>131</v>
      </c>
      <c r="D104" s="3">
        <v>0.66539999999999999</v>
      </c>
      <c r="E104" s="3">
        <v>0.27089999999999997</v>
      </c>
      <c r="F104" s="3">
        <v>2.4567000000000001</v>
      </c>
      <c r="G104" s="3">
        <v>1.4E-2</v>
      </c>
      <c r="H104" s="3"/>
      <c r="I104" s="3"/>
      <c r="J104" s="3"/>
      <c r="L104" s="7" t="s">
        <v>186</v>
      </c>
      <c r="M104" s="3">
        <f>EXP(D88+D91+D112)</f>
        <v>1248.6272164957475</v>
      </c>
      <c r="N104" s="7">
        <f>M104/SUM(M103:M105)</f>
        <v>0.83441635188666652</v>
      </c>
      <c r="P104" s="7" t="s">
        <v>187</v>
      </c>
      <c r="Q104" s="7">
        <f>EXP(D88+D94+D112)</f>
        <v>2.2887366863649055</v>
      </c>
      <c r="R104" s="7">
        <f>Q104/SUM(Q103:Q105)</f>
        <v>0.62770941421489934</v>
      </c>
      <c r="T104" s="7" t="s">
        <v>188</v>
      </c>
      <c r="U104" s="7">
        <f>EXP(D88+D97+D112)</f>
        <v>17.50523536669429</v>
      </c>
      <c r="V104" s="7">
        <f>U104/SUM(U103:U105)</f>
        <v>0.49549017566187492</v>
      </c>
      <c r="X104" s="7" t="b">
        <f>G104 &lt;= 0.05</f>
        <v>1</v>
      </c>
      <c r="Y104" s="7" t="b">
        <f>OR(D104 &lt;= -LN(1.25), D104 &gt;= LN(1.25))</f>
        <v>1</v>
      </c>
      <c r="Z104" s="7" t="b">
        <f>AND(X104, Y104)</f>
        <v>1</v>
      </c>
    </row>
    <row r="105" spans="1:26" x14ac:dyDescent="0.3">
      <c r="A105" s="1" t="s">
        <v>41</v>
      </c>
      <c r="B105" s="2" t="s">
        <v>1</v>
      </c>
      <c r="C105" s="1" t="s">
        <v>132</v>
      </c>
      <c r="D105" s="3">
        <v>0</v>
      </c>
      <c r="E105" s="3" t="s">
        <v>46</v>
      </c>
      <c r="F105" s="3" t="s">
        <v>46</v>
      </c>
      <c r="G105" s="3" t="s">
        <v>46</v>
      </c>
      <c r="H105" s="3"/>
      <c r="I105" s="3"/>
      <c r="J105" s="3"/>
      <c r="L105" s="7" t="s">
        <v>127</v>
      </c>
      <c r="M105" s="3">
        <f>EXP(D89+D92+D113)</f>
        <v>246.78067828306979</v>
      </c>
      <c r="N105" s="7">
        <f>M105/SUM(M103:M105)</f>
        <v>0.16491538112310361</v>
      </c>
      <c r="P105" s="7" t="s">
        <v>128</v>
      </c>
      <c r="Q105" s="7">
        <f>EXP(D89+D95+D113)</f>
        <v>0.3574356260696907</v>
      </c>
      <c r="R105" s="7">
        <f>Q105/SUM(Q103:Q105)</f>
        <v>9.8030371425596813E-2</v>
      </c>
      <c r="T105" s="7" t="s">
        <v>129</v>
      </c>
      <c r="U105" s="7">
        <f>EXP(D89+D98+D113)</f>
        <v>16.823891680700395</v>
      </c>
      <c r="V105" s="7">
        <f>U105/SUM(U103:U105)</f>
        <v>0.47620456792297272</v>
      </c>
    </row>
    <row r="106" spans="1:26" x14ac:dyDescent="0.3">
      <c r="A106" s="1" t="s">
        <v>42</v>
      </c>
      <c r="B106" s="2" t="s">
        <v>1</v>
      </c>
      <c r="C106" s="1" t="s">
        <v>132</v>
      </c>
      <c r="D106" s="3">
        <v>5.085</v>
      </c>
      <c r="E106" s="3">
        <v>1.4275</v>
      </c>
      <c r="F106" s="3">
        <v>3.5621</v>
      </c>
      <c r="G106" s="3">
        <v>3.6999999999999999E-4</v>
      </c>
      <c r="H106" s="3"/>
      <c r="I106" s="3"/>
      <c r="J106" s="3"/>
      <c r="X106" s="7" t="b">
        <f>G106 &lt;= 0.05</f>
        <v>1</v>
      </c>
      <c r="Y106" s="7" t="b">
        <f>OR(D106 &lt;= -LN(1.25), D106 &gt;= LN(1.25))</f>
        <v>1</v>
      </c>
      <c r="Z106" s="7" t="b">
        <f>AND(X106, Y106)</f>
        <v>1</v>
      </c>
    </row>
    <row r="107" spans="1:26" x14ac:dyDescent="0.3">
      <c r="A107" s="1" t="s">
        <v>43</v>
      </c>
      <c r="B107" s="2" t="s">
        <v>1</v>
      </c>
      <c r="C107" s="1" t="s">
        <v>132</v>
      </c>
      <c r="D107" s="3">
        <v>4.2058</v>
      </c>
      <c r="E107" s="3">
        <v>1.4147000000000001</v>
      </c>
      <c r="F107" s="3">
        <v>2.9729999999999999</v>
      </c>
      <c r="G107" s="3">
        <v>3.0000000000000001E-3</v>
      </c>
      <c r="H107" s="3"/>
      <c r="I107" s="3"/>
      <c r="J107" s="3"/>
      <c r="L107" s="7" t="s">
        <v>189</v>
      </c>
      <c r="M107" s="7">
        <f>EXP(D87+D90+D114)</f>
        <v>1</v>
      </c>
      <c r="N107" s="7">
        <f>M107/SUM(M107:M109)</f>
        <v>1.1572922967370289E-2</v>
      </c>
      <c r="P107" s="7" t="s">
        <v>190</v>
      </c>
      <c r="Q107" s="7">
        <f>EXP(D87+D93+D114)</f>
        <v>1</v>
      </c>
      <c r="R107" s="7">
        <f>Q107/SUM(Q107:Q109)</f>
        <v>0.86754679701601056</v>
      </c>
      <c r="T107" s="7" t="s">
        <v>191</v>
      </c>
      <c r="U107" s="7">
        <f>EXP(D87+D96+D114)</f>
        <v>1</v>
      </c>
      <c r="V107" s="7">
        <f>U107/SUM(U107:U109)</f>
        <v>0.36449684486824052</v>
      </c>
      <c r="X107" s="7" t="b">
        <f>G107 &lt;= 0.05</f>
        <v>1</v>
      </c>
      <c r="Y107" s="7" t="b">
        <f>OR(D107 &lt;= -LN(1.25), D107 &gt;= LN(1.25))</f>
        <v>1</v>
      </c>
      <c r="Z107" s="7" t="b">
        <f>AND(X107, Y107)</f>
        <v>1</v>
      </c>
    </row>
    <row r="108" spans="1:26" x14ac:dyDescent="0.3">
      <c r="A108" s="1" t="s">
        <v>41</v>
      </c>
      <c r="B108" s="2" t="s">
        <v>1</v>
      </c>
      <c r="C108" s="1" t="s">
        <v>133</v>
      </c>
      <c r="D108" s="3">
        <v>0</v>
      </c>
      <c r="E108" s="3" t="s">
        <v>46</v>
      </c>
      <c r="F108" s="3" t="s">
        <v>46</v>
      </c>
      <c r="G108" s="3" t="s">
        <v>46</v>
      </c>
      <c r="H108" s="3"/>
      <c r="I108" s="3"/>
      <c r="J108" s="3"/>
      <c r="L108" s="7" t="s">
        <v>192</v>
      </c>
      <c r="M108" s="7">
        <f>EXP(D88+D91+D115)</f>
        <v>75.324089701642777</v>
      </c>
      <c r="N108" s="7">
        <f>M108/SUM(M107:M109)</f>
        <v>0.87171988770440156</v>
      </c>
      <c r="P108" s="7" t="s">
        <v>193</v>
      </c>
      <c r="Q108" s="7">
        <f>EXP(D88+D94+D115)</f>
        <v>0.13806923731089282</v>
      </c>
      <c r="R108" s="7">
        <f>Q108/SUM(Q107:Q109)</f>
        <v>0.11978152459550853</v>
      </c>
      <c r="T108" s="7" t="s">
        <v>194</v>
      </c>
      <c r="U108" s="7">
        <f>EXP(D88+D97+D115)</f>
        <v>1.0560124764137253</v>
      </c>
      <c r="V108" s="7">
        <f>U108/SUM(U107:U109)</f>
        <v>0.38491321579430016</v>
      </c>
    </row>
    <row r="109" spans="1:26" x14ac:dyDescent="0.3">
      <c r="A109" s="1" t="s">
        <v>42</v>
      </c>
      <c r="B109" s="2" t="s">
        <v>1</v>
      </c>
      <c r="C109" s="1" t="s">
        <v>133</v>
      </c>
      <c r="D109" s="3">
        <v>5.3579999999999997</v>
      </c>
      <c r="E109" s="3">
        <v>1.6177999999999999</v>
      </c>
      <c r="F109" s="3">
        <v>3.3119000000000001</v>
      </c>
      <c r="G109" s="3">
        <v>9.3000000000000005E-4</v>
      </c>
      <c r="H109" s="3"/>
      <c r="I109" s="3"/>
      <c r="J109" s="3"/>
      <c r="L109" s="7" t="s">
        <v>195</v>
      </c>
      <c r="M109" s="7">
        <f>EXP(D89+D92+D116)</f>
        <v>10.084504118560417</v>
      </c>
      <c r="N109" s="7">
        <f>M109/SUM(M107:M109)</f>
        <v>0.11670718932822813</v>
      </c>
      <c r="P109" s="7" t="s">
        <v>196</v>
      </c>
      <c r="Q109" s="7">
        <f>EXP(D89+D95+D116)</f>
        <v>1.4606334127526001E-2</v>
      </c>
      <c r="R109" s="7">
        <f>Q109/SUM(Q107:Q109)</f>
        <v>1.2671678388480826E-2</v>
      </c>
      <c r="T109" s="7" t="s">
        <v>197</v>
      </c>
      <c r="U109" s="7">
        <f>EXP(D89+D98+D116)</f>
        <v>0.68749549650571995</v>
      </c>
      <c r="V109" s="7">
        <f>U109/SUM(U107:U109)</f>
        <v>0.25058993933745938</v>
      </c>
      <c r="X109" s="7" t="b">
        <f>G109 &lt;= 0.05</f>
        <v>1</v>
      </c>
      <c r="Y109" s="7" t="b">
        <f>OR(D109 &lt;= -LN(1.25), D109 &gt;= LN(1.25))</f>
        <v>1</v>
      </c>
      <c r="Z109" s="7" t="b">
        <f>AND(X109, Y109)</f>
        <v>1</v>
      </c>
    </row>
    <row r="110" spans="1:26" x14ac:dyDescent="0.3">
      <c r="A110" s="1" t="s">
        <v>43</v>
      </c>
      <c r="B110" s="2" t="s">
        <v>1</v>
      </c>
      <c r="C110" s="1" t="s">
        <v>133</v>
      </c>
      <c r="D110" s="3">
        <v>5.6284999999999998</v>
      </c>
      <c r="E110" s="3">
        <v>1.8731</v>
      </c>
      <c r="F110" s="3">
        <v>3.0049000000000001</v>
      </c>
      <c r="G110" s="3">
        <v>2.7000000000000001E-3</v>
      </c>
      <c r="H110" s="3"/>
      <c r="I110" s="3"/>
      <c r="J110" s="3"/>
      <c r="X110" s="7" t="b">
        <f>G110 &lt;= 0.05</f>
        <v>1</v>
      </c>
      <c r="Y110" s="7" t="b">
        <f>OR(D110 &lt;= -LN(1.25), D110 &gt;= LN(1.25))</f>
        <v>1</v>
      </c>
      <c r="Z110" s="7" t="b">
        <f>AND(X110, Y110)</f>
        <v>1</v>
      </c>
    </row>
    <row r="111" spans="1:26" x14ac:dyDescent="0.3">
      <c r="A111" s="1" t="s">
        <v>41</v>
      </c>
      <c r="B111" s="2" t="s">
        <v>1</v>
      </c>
      <c r="C111" s="1" t="s">
        <v>134</v>
      </c>
      <c r="D111" s="3">
        <v>0</v>
      </c>
      <c r="E111" s="3" t="s">
        <v>46</v>
      </c>
      <c r="F111" s="3" t="s">
        <v>46</v>
      </c>
      <c r="G111" s="3" t="s">
        <v>46</v>
      </c>
      <c r="H111" s="3"/>
      <c r="I111" s="3"/>
      <c r="J111" s="3"/>
      <c r="L111" s="7" t="s">
        <v>198</v>
      </c>
      <c r="M111" s="7">
        <f>EXP(D87+D90+D117)</f>
        <v>1</v>
      </c>
      <c r="N111" s="7">
        <f>M111/SUM(M111:M113)</f>
        <v>7.9657705222059582E-4</v>
      </c>
      <c r="P111" s="7" t="s">
        <v>199</v>
      </c>
      <c r="Q111" s="7">
        <f>EXP(D87+D93+D117)</f>
        <v>1</v>
      </c>
      <c r="R111" s="7">
        <f>Q111/SUM(Q111:Q113)</f>
        <v>0.31201205435770241</v>
      </c>
      <c r="T111" s="7" t="s">
        <v>200</v>
      </c>
      <c r="U111" s="7">
        <f>EXP(D87+D96+D117)</f>
        <v>1</v>
      </c>
      <c r="V111" s="7">
        <f>U111/SUM(U111:U113)</f>
        <v>3.1389290494543122E-2</v>
      </c>
    </row>
    <row r="112" spans="1:26" x14ac:dyDescent="0.3">
      <c r="A112" s="1" t="s">
        <v>42</v>
      </c>
      <c r="B112" s="2" t="s">
        <v>1</v>
      </c>
      <c r="C112" s="1" t="s">
        <v>134</v>
      </c>
      <c r="D112" s="3">
        <v>6.2171000000000003</v>
      </c>
      <c r="E112" s="3">
        <v>1.4316</v>
      </c>
      <c r="F112" s="3">
        <v>4.3428000000000004</v>
      </c>
      <c r="G112" s="5">
        <v>1.4E-5</v>
      </c>
      <c r="H112" s="3"/>
      <c r="I112" s="3"/>
      <c r="J112" s="3"/>
      <c r="L112" s="7" t="s">
        <v>201</v>
      </c>
      <c r="M112" s="7">
        <f>EXP(D88+D91+D118)</f>
        <v>1009.2875854392605</v>
      </c>
      <c r="N112" s="7">
        <f>M112/SUM(M111:M113)</f>
        <v>0.80397532965204888</v>
      </c>
      <c r="P112" s="7" t="s">
        <v>202</v>
      </c>
      <c r="Q112" s="7">
        <f>EXP(D88+D94+D118)</f>
        <v>1.8500265678738366</v>
      </c>
      <c r="R112" s="7">
        <f>Q112/SUM(Q111:Q113)</f>
        <v>0.57723059005864519</v>
      </c>
      <c r="T112" s="7" t="s">
        <v>203</v>
      </c>
      <c r="U112" s="7">
        <f>EXP(D88+D97+D118)</f>
        <v>14.149793070650244</v>
      </c>
      <c r="V112" s="7">
        <f>U112/SUM(U111:U113)</f>
        <v>0.44415196513231386</v>
      </c>
      <c r="X112" s="7" t="b">
        <f>G112 &lt;= 0.05</f>
        <v>1</v>
      </c>
      <c r="Y112" s="7" t="b">
        <f>OR(D112 &lt;= -LN(1.25), D112 &gt;= LN(1.25))</f>
        <v>1</v>
      </c>
      <c r="Z112" s="7" t="b">
        <f>AND(X112, Y112)</f>
        <v>1</v>
      </c>
    </row>
    <row r="113" spans="1:26" x14ac:dyDescent="0.3">
      <c r="A113" s="1" t="s">
        <v>43</v>
      </c>
      <c r="B113" s="2" t="s">
        <v>1</v>
      </c>
      <c r="C113" s="1" t="s">
        <v>134</v>
      </c>
      <c r="D113" s="3">
        <v>5.8864000000000001</v>
      </c>
      <c r="E113" s="3">
        <v>1.4379999999999999</v>
      </c>
      <c r="F113" s="3">
        <v>4.0934999999999997</v>
      </c>
      <c r="G113" s="5">
        <v>4.3000000000000002E-5</v>
      </c>
      <c r="H113" s="3"/>
      <c r="I113" s="3"/>
      <c r="J113" s="3"/>
      <c r="L113" s="7" t="s">
        <v>204</v>
      </c>
      <c r="M113" s="7">
        <f>EXP(D89+D92+D119)</f>
        <v>245.08375272862625</v>
      </c>
      <c r="N113" s="7">
        <f>M113/SUM(M111:M113)</f>
        <v>0.19522809329573051</v>
      </c>
      <c r="P113" s="7" t="s">
        <v>205</v>
      </c>
      <c r="Q113" s="7">
        <f>EXP(D89+D95+D119)</f>
        <v>0.35497780946846369</v>
      </c>
      <c r="R113" s="7">
        <f>Q113/SUM(Q111:Q113)</f>
        <v>0.11075735558365243</v>
      </c>
      <c r="T113" s="7" t="s">
        <v>206</v>
      </c>
      <c r="U113" s="7">
        <f>EXP(D89+D98+D119)</f>
        <v>16.708206401298483</v>
      </c>
      <c r="V113" s="7">
        <f>U113/SUM(U111:U113)</f>
        <v>0.52445874437314299</v>
      </c>
      <c r="X113" s="7" t="b">
        <f>G113 &lt;= 0.05</f>
        <v>1</v>
      </c>
      <c r="Y113" s="7" t="b">
        <f>OR(D113 &lt;= -LN(1.25), D113 &gt;= LN(1.25))</f>
        <v>1</v>
      </c>
      <c r="Z113" s="7" t="b">
        <f>AND(X113, Y113)</f>
        <v>1</v>
      </c>
    </row>
    <row r="114" spans="1:26" x14ac:dyDescent="0.3">
      <c r="A114" s="1" t="s">
        <v>41</v>
      </c>
      <c r="B114" s="2" t="s">
        <v>1</v>
      </c>
      <c r="C114" s="1" t="s">
        <v>135</v>
      </c>
      <c r="D114" s="3">
        <v>0</v>
      </c>
      <c r="E114" s="3" t="s">
        <v>46</v>
      </c>
      <c r="F114" s="3" t="s">
        <v>46</v>
      </c>
      <c r="G114" s="3" t="s">
        <v>46</v>
      </c>
      <c r="H114" s="3"/>
      <c r="I114" s="3"/>
      <c r="J114" s="3"/>
    </row>
    <row r="115" spans="1:26" x14ac:dyDescent="0.3">
      <c r="A115" s="1" t="s">
        <v>42</v>
      </c>
      <c r="B115" s="2" t="s">
        <v>1</v>
      </c>
      <c r="C115" s="1" t="s">
        <v>135</v>
      </c>
      <c r="D115" s="3">
        <v>3.4091</v>
      </c>
      <c r="E115" s="3">
        <v>1.4467000000000001</v>
      </c>
      <c r="F115" s="3">
        <v>2.3565999999999998</v>
      </c>
      <c r="G115" s="3">
        <v>1.7999999999999999E-2</v>
      </c>
      <c r="H115" s="3"/>
      <c r="I115" s="3"/>
      <c r="J115" s="3"/>
      <c r="L115" s="7" t="s">
        <v>207</v>
      </c>
      <c r="M115" s="7">
        <f>EXP(D87+D90+D120)</f>
        <v>1</v>
      </c>
      <c r="N115" s="7">
        <f>M115/SUM(M115:M117)</f>
        <v>1.3664594033844856E-2</v>
      </c>
      <c r="P115" s="7" t="s">
        <v>208</v>
      </c>
      <c r="Q115" s="7">
        <f>EXP(D87+D93+D120)</f>
        <v>1</v>
      </c>
      <c r="R115" s="7">
        <f>Q115/SUM(Q115:Q117)</f>
        <v>0.88603952088309434</v>
      </c>
      <c r="T115" s="7" t="s">
        <v>209</v>
      </c>
      <c r="U115" s="7">
        <f>EXP(D87+D96+D120)</f>
        <v>1</v>
      </c>
      <c r="V115" s="7">
        <f>U115/SUM(U115:U117)</f>
        <v>0.394983445089584</v>
      </c>
      <c r="X115" s="7" t="b">
        <f>G115 &lt;= 0.05</f>
        <v>1</v>
      </c>
      <c r="Y115" s="7" t="b">
        <f>OR(D115 &lt;= -LN(1.25), D115 &gt;= LN(1.25))</f>
        <v>1</v>
      </c>
      <c r="Z115" s="7" t="b">
        <f>AND(X115, Y115)</f>
        <v>1</v>
      </c>
    </row>
    <row r="116" spans="1:26" x14ac:dyDescent="0.3">
      <c r="A116" s="1" t="s">
        <v>43</v>
      </c>
      <c r="B116" s="2" t="s">
        <v>1</v>
      </c>
      <c r="C116" s="1" t="s">
        <v>135</v>
      </c>
      <c r="D116" s="3">
        <v>2.6888999999999998</v>
      </c>
      <c r="E116" s="3">
        <v>1.3943000000000001</v>
      </c>
      <c r="F116" s="3">
        <v>1.9285000000000001</v>
      </c>
      <c r="G116" s="3">
        <v>5.3999999999999999E-2</v>
      </c>
      <c r="H116" s="3"/>
      <c r="I116" s="3"/>
      <c r="J116" s="3"/>
      <c r="L116" s="7" t="s">
        <v>210</v>
      </c>
      <c r="M116" s="7">
        <f>EXP(D88+D91+D121)</f>
        <v>62.583395793024742</v>
      </c>
      <c r="N116" s="7">
        <f>M116/SUM(M115:M117)</f>
        <v>0.85517669677111718</v>
      </c>
      <c r="P116" s="7" t="s">
        <v>211</v>
      </c>
      <c r="Q116" s="7">
        <f>EXP(D88+D94+D121)</f>
        <v>0.11471551478013033</v>
      </c>
      <c r="R116" s="7">
        <f>Q116/SUM(Q115:Q117)</f>
        <v>0.1016424797536442</v>
      </c>
      <c r="T116" s="7" t="s">
        <v>212</v>
      </c>
      <c r="U116" s="7">
        <f>EXP(D88+D97+D121)</f>
        <v>0.87739323549144754</v>
      </c>
      <c r="V116" s="7">
        <f>U116/SUM(U115:U117)</f>
        <v>0.34655580285270859</v>
      </c>
      <c r="X116" s="7" t="b">
        <f>G116 &lt;= 0.05</f>
        <v>0</v>
      </c>
      <c r="Y116" s="7" t="b">
        <f>OR(D116 &lt;= -LN(1.25), D116 &gt;= LN(1.25))</f>
        <v>1</v>
      </c>
      <c r="Z116" s="7" t="b">
        <f>AND(X116, Y116)</f>
        <v>0</v>
      </c>
    </row>
    <row r="117" spans="1:26" x14ac:dyDescent="0.3">
      <c r="A117" s="1" t="s">
        <v>41</v>
      </c>
      <c r="B117" s="2" t="s">
        <v>1</v>
      </c>
      <c r="C117" s="1" t="s">
        <v>136</v>
      </c>
      <c r="D117" s="3">
        <v>0</v>
      </c>
      <c r="E117" s="3" t="s">
        <v>46</v>
      </c>
      <c r="F117" s="3" t="s">
        <v>46</v>
      </c>
      <c r="G117" s="3" t="s">
        <v>46</v>
      </c>
      <c r="H117" s="3"/>
      <c r="I117" s="3"/>
      <c r="J117" s="3"/>
      <c r="L117" s="7" t="s">
        <v>213</v>
      </c>
      <c r="M117" s="7">
        <f>EXP(D89+D92+D122)</f>
        <v>9.5984343823300087</v>
      </c>
      <c r="N117" s="7">
        <f>M117/SUM(M115:M117)</f>
        <v>0.13115870919503797</v>
      </c>
      <c r="P117" s="7" t="s">
        <v>214</v>
      </c>
      <c r="Q117" s="7">
        <f>EXP(D89+D95+D122)</f>
        <v>1.390231369249113E-2</v>
      </c>
      <c r="R117" s="7">
        <f>Q117/SUM(Q115:Q117)</f>
        <v>1.2317999363261323E-2</v>
      </c>
      <c r="T117" s="7" t="s">
        <v>215</v>
      </c>
      <c r="U117" s="7">
        <f>EXP(D89+D98+D122)</f>
        <v>0.65435844279267796</v>
      </c>
      <c r="V117" s="7">
        <f>U117/SUM(U115:U117)</f>
        <v>0.25846075205770741</v>
      </c>
    </row>
    <row r="118" spans="1:26" x14ac:dyDescent="0.3">
      <c r="A118" s="1" t="s">
        <v>42</v>
      </c>
      <c r="B118" s="2" t="s">
        <v>1</v>
      </c>
      <c r="C118" s="1" t="s">
        <v>136</v>
      </c>
      <c r="D118" s="3">
        <v>6.0042999999999997</v>
      </c>
      <c r="E118" s="3">
        <v>1.4539</v>
      </c>
      <c r="F118" s="3">
        <v>4.1298000000000004</v>
      </c>
      <c r="G118" s="5">
        <v>3.6000000000000001E-5</v>
      </c>
      <c r="H118" s="3"/>
      <c r="I118" s="3"/>
      <c r="J118" s="3"/>
      <c r="X118" s="7" t="b">
        <f>G118 &lt;= 0.05</f>
        <v>1</v>
      </c>
      <c r="Y118" s="7" t="b">
        <f>OR(D118 &lt;= -LN(1.25), D118 &gt;= LN(1.25))</f>
        <v>1</v>
      </c>
      <c r="Z118" s="7" t="b">
        <f>AND(X118, Y118)</f>
        <v>1</v>
      </c>
    </row>
    <row r="119" spans="1:26" x14ac:dyDescent="0.3">
      <c r="A119" s="1" t="s">
        <v>43</v>
      </c>
      <c r="B119" s="2" t="s">
        <v>1</v>
      </c>
      <c r="C119" s="1" t="s">
        <v>136</v>
      </c>
      <c r="D119" s="3">
        <v>5.8795000000000002</v>
      </c>
      <c r="E119" s="3">
        <v>1.4545999999999999</v>
      </c>
      <c r="F119" s="3">
        <v>4.0420999999999996</v>
      </c>
      <c r="G119" s="5">
        <v>5.3000000000000001E-5</v>
      </c>
      <c r="H119" s="3"/>
      <c r="I119" s="3"/>
      <c r="J119" s="3"/>
      <c r="L119" s="7" t="s">
        <v>216</v>
      </c>
      <c r="M119" s="7">
        <f>EXP(D87+D90+D123)</f>
        <v>1</v>
      </c>
      <c r="N119" s="7">
        <f>M119/SUM(M119:M121)</f>
        <v>5.9502326371840136E-3</v>
      </c>
      <c r="P119" s="7" t="s">
        <v>217</v>
      </c>
      <c r="Q119" s="7">
        <f>EXP(D87+D93+D123)</f>
        <v>1</v>
      </c>
      <c r="R119" s="7">
        <f>Q119/SUM(Q119:Q121)</f>
        <v>0.77557425664027591</v>
      </c>
      <c r="T119" s="7" t="s">
        <v>218</v>
      </c>
      <c r="U119" s="7">
        <f>EXP(D87+D96+D123)</f>
        <v>1</v>
      </c>
      <c r="V119" s="7">
        <f>U119/SUM(U119:U121)</f>
        <v>0.17496576107919823</v>
      </c>
      <c r="X119" s="7" t="b">
        <f>G119 &lt;= 0.05</f>
        <v>1</v>
      </c>
      <c r="Y119" s="7" t="b">
        <f>OR(D119 &lt;= -LN(1.25), D119 &gt;= LN(1.25))</f>
        <v>1</v>
      </c>
      <c r="Z119" s="7" t="b">
        <f>AND(X119, Y119)</f>
        <v>1</v>
      </c>
    </row>
    <row r="120" spans="1:26" x14ac:dyDescent="0.3">
      <c r="A120" s="1" t="s">
        <v>41</v>
      </c>
      <c r="B120" s="2" t="s">
        <v>1</v>
      </c>
      <c r="C120" s="1" t="s">
        <v>137</v>
      </c>
      <c r="D120" s="3">
        <v>0</v>
      </c>
      <c r="E120" s="3" t="s">
        <v>46</v>
      </c>
      <c r="F120" s="3" t="s">
        <v>46</v>
      </c>
      <c r="G120" s="3" t="s">
        <v>46</v>
      </c>
      <c r="H120" s="3"/>
      <c r="I120" s="3"/>
      <c r="J120" s="3"/>
      <c r="L120" s="7" t="s">
        <v>219</v>
      </c>
      <c r="M120" s="7">
        <f>EXP(D88+D91+D124)</f>
        <v>123.23585011957505</v>
      </c>
      <c r="N120" s="7">
        <f>M120/SUM(M119:M121)</f>
        <v>0.73328197745261292</v>
      </c>
      <c r="P120" s="7" t="s">
        <v>220</v>
      </c>
      <c r="Q120" s="7">
        <f>EXP(D88+D94+D124)</f>
        <v>0.22589160921513446</v>
      </c>
      <c r="R120" s="7">
        <f>Q120/SUM(Q119:Q121)</f>
        <v>0.1751957168983036</v>
      </c>
      <c r="T120" s="7" t="s">
        <v>221</v>
      </c>
      <c r="U120" s="7">
        <f>EXP(D88+D97+D124)</f>
        <v>1.7277154730073674</v>
      </c>
      <c r="V120" s="7">
        <f>U120/SUM(U119:U121)</f>
        <v>0.30229105266304102</v>
      </c>
    </row>
    <row r="121" spans="1:26" x14ac:dyDescent="0.3">
      <c r="A121" s="1" t="s">
        <v>42</v>
      </c>
      <c r="B121" s="2" t="s">
        <v>1</v>
      </c>
      <c r="C121" s="1" t="s">
        <v>137</v>
      </c>
      <c r="D121" s="3">
        <v>3.2238000000000002</v>
      </c>
      <c r="E121" s="3">
        <v>1.2551000000000001</v>
      </c>
      <c r="F121" s="3">
        <v>2.5686</v>
      </c>
      <c r="G121" s="3">
        <v>0.01</v>
      </c>
      <c r="H121" s="3"/>
      <c r="I121" s="3"/>
      <c r="J121" s="3"/>
      <c r="L121" s="7" t="s">
        <v>222</v>
      </c>
      <c r="M121" s="7">
        <f>EXP(D89+D92+D125)</f>
        <v>43.824805820300355</v>
      </c>
      <c r="N121" s="7">
        <f>M121/SUM(M119:M121)</f>
        <v>0.26076778991020311</v>
      </c>
      <c r="P121" s="7" t="s">
        <v>223</v>
      </c>
      <c r="Q121" s="7">
        <f>EXP(D89+D95+D125)</f>
        <v>6.3475580887226726E-2</v>
      </c>
      <c r="R121" s="7">
        <f>Q121/SUM(Q119:Q121)</f>
        <v>4.9230026461420572E-2</v>
      </c>
      <c r="T121" s="7" t="s">
        <v>224</v>
      </c>
      <c r="U121" s="7">
        <f>EXP(D89+D98+D125)</f>
        <v>2.9876884656372353</v>
      </c>
      <c r="V121" s="7">
        <f>U121/SUM(U119:U121)</f>
        <v>0.52274318625776084</v>
      </c>
      <c r="X121" s="7" t="b">
        <f>G121 &lt;= 0.05</f>
        <v>1</v>
      </c>
      <c r="Y121" s="7" t="b">
        <f>OR(D121 &lt;= -LN(1.25), D121 &gt;= LN(1.25))</f>
        <v>1</v>
      </c>
      <c r="Z121" s="7" t="b">
        <f>AND(X121, Y121)</f>
        <v>1</v>
      </c>
    </row>
    <row r="122" spans="1:26" x14ac:dyDescent="0.3">
      <c r="A122" s="1" t="s">
        <v>43</v>
      </c>
      <c r="B122" s="2" t="s">
        <v>1</v>
      </c>
      <c r="C122" s="1" t="s">
        <v>137</v>
      </c>
      <c r="D122" s="3">
        <v>2.6395</v>
      </c>
      <c r="E122" s="3">
        <v>1.2954000000000001</v>
      </c>
      <c r="F122" s="3">
        <v>2.0375000000000001</v>
      </c>
      <c r="G122" s="3">
        <v>4.2000000000000003E-2</v>
      </c>
      <c r="H122" s="3"/>
      <c r="I122" s="3"/>
      <c r="J122" s="3"/>
      <c r="X122" s="7" t="b">
        <f>G122 &lt;= 0.05</f>
        <v>1</v>
      </c>
      <c r="Y122" s="7" t="b">
        <f>OR(D122 &lt;= -LN(1.25), D122 &gt;= LN(1.25))</f>
        <v>1</v>
      </c>
      <c r="Z122" s="7" t="b">
        <f>AND(X122, Y122)</f>
        <v>1</v>
      </c>
    </row>
    <row r="123" spans="1:26" x14ac:dyDescent="0.3">
      <c r="A123" s="1" t="s">
        <v>41</v>
      </c>
      <c r="B123" s="2" t="s">
        <v>1</v>
      </c>
      <c r="C123" s="1" t="s">
        <v>138</v>
      </c>
      <c r="D123" s="3">
        <v>0</v>
      </c>
      <c r="E123" s="3" t="s">
        <v>46</v>
      </c>
      <c r="F123" s="3" t="s">
        <v>46</v>
      </c>
      <c r="G123" s="3" t="s">
        <v>46</v>
      </c>
      <c r="H123" s="3"/>
      <c r="I123" s="3"/>
      <c r="J123" s="3"/>
      <c r="L123" s="7" t="s">
        <v>225</v>
      </c>
      <c r="M123" s="7">
        <f>EXP(D87+D90+D126)</f>
        <v>1</v>
      </c>
      <c r="N123" s="7">
        <f>M123/SUM(M123:M125)</f>
        <v>8.5689645993352909E-4</v>
      </c>
      <c r="P123" s="7" t="s">
        <v>226</v>
      </c>
      <c r="Q123" s="7">
        <f>EXP(D87+D93+D126)</f>
        <v>1</v>
      </c>
      <c r="R123" s="7">
        <f>Q123/SUM(Q123:Q125)</f>
        <v>0.36527784250860273</v>
      </c>
      <c r="T123" s="7" t="s">
        <v>226</v>
      </c>
      <c r="U123" s="7">
        <f>EXP(D87+D96+D126)</f>
        <v>1</v>
      </c>
      <c r="V123" s="7">
        <f>U123/SUM(U123:U125)</f>
        <v>1.3583712399597497E-2</v>
      </c>
    </row>
    <row r="124" spans="1:26" x14ac:dyDescent="0.3">
      <c r="A124" s="1" t="s">
        <v>42</v>
      </c>
      <c r="B124" s="2" t="s">
        <v>1</v>
      </c>
      <c r="C124" s="1" t="s">
        <v>138</v>
      </c>
      <c r="D124" s="3">
        <v>3.9014000000000002</v>
      </c>
      <c r="E124" s="3">
        <v>1.4174</v>
      </c>
      <c r="F124" s="3">
        <v>2.7526000000000002</v>
      </c>
      <c r="G124" s="3">
        <v>5.8999999999999999E-3</v>
      </c>
      <c r="H124" s="3"/>
      <c r="I124" s="3"/>
      <c r="J124" s="3"/>
      <c r="L124" s="7" t="s">
        <v>227</v>
      </c>
      <c r="M124" s="7">
        <f>EXP(D88+D91+D127)</f>
        <v>126.91276999046973</v>
      </c>
      <c r="N124" s="7">
        <f>M124/SUM(M123:M125)</f>
        <v>0.10875110332519174</v>
      </c>
      <c r="P124" s="7" t="s">
        <v>228</v>
      </c>
      <c r="Q124" s="7">
        <f>EXP(D88+D94+D127)</f>
        <v>0.23263141216846006</v>
      </c>
      <c r="R124" s="7">
        <f>Q124/SUM(Q123:Q125)</f>
        <v>8.4975100336624601E-2</v>
      </c>
      <c r="T124" s="7" t="s">
        <v>228</v>
      </c>
      <c r="U124" s="7">
        <f>EXP(D88+D97+D127)</f>
        <v>1.7792643635922827</v>
      </c>
      <c r="V124" s="7">
        <f>U124/SUM(U123:U125)</f>
        <v>2.4169015397890438E-2</v>
      </c>
      <c r="X124" s="7" t="b">
        <f>G124 &lt;= 0.05</f>
        <v>1</v>
      </c>
      <c r="Y124" s="7" t="b">
        <f>OR(D124 &lt;= -LN(1.25), D124 &gt;= LN(1.25))</f>
        <v>1</v>
      </c>
      <c r="Z124" s="7" t="b">
        <f>AND(X124, Y124)</f>
        <v>1</v>
      </c>
    </row>
    <row r="125" spans="1:26" x14ac:dyDescent="0.3">
      <c r="A125" s="1" t="s">
        <v>43</v>
      </c>
      <c r="B125" s="2" t="s">
        <v>1</v>
      </c>
      <c r="C125" s="1" t="s">
        <v>138</v>
      </c>
      <c r="D125" s="3">
        <v>4.1581000000000001</v>
      </c>
      <c r="E125" s="3">
        <v>1.3920999999999999</v>
      </c>
      <c r="F125" s="3">
        <v>2.9870000000000001</v>
      </c>
      <c r="G125" s="3">
        <v>2.8E-3</v>
      </c>
      <c r="H125" s="3"/>
      <c r="I125" s="3"/>
      <c r="J125" s="3"/>
      <c r="L125" s="7" t="s">
        <v>229</v>
      </c>
      <c r="M125" s="7">
        <f>EXP(D89+D92+D128)</f>
        <v>1039.0893670910298</v>
      </c>
      <c r="N125" s="7">
        <f>M125/SUM(M123:M125)</f>
        <v>0.89039200021487475</v>
      </c>
      <c r="P125" s="7" t="s">
        <v>230</v>
      </c>
      <c r="Q125" s="7">
        <f>EXP(D89+D95+D128)</f>
        <v>1.5050106882456891</v>
      </c>
      <c r="R125" s="7">
        <f>Q125/SUM(Q123:Q125)</f>
        <v>0.54974705715477268</v>
      </c>
      <c r="T125" s="7" t="s">
        <v>230</v>
      </c>
      <c r="U125" s="7">
        <f>EXP(D89+D98+D128)</f>
        <v>70.838313113212322</v>
      </c>
      <c r="V125" s="7">
        <f>U125/SUM(U123:U125)</f>
        <v>0.96224727220251216</v>
      </c>
      <c r="X125" s="7" t="b">
        <f>G125 &lt;= 0.05</f>
        <v>1</v>
      </c>
      <c r="Y125" s="7" t="b">
        <f>OR(D125 &lt;= -LN(1.25), D125 &gt;= LN(1.25))</f>
        <v>1</v>
      </c>
      <c r="Z125" s="7" t="b">
        <f>AND(X125, Y125)</f>
        <v>1</v>
      </c>
    </row>
    <row r="126" spans="1:26" x14ac:dyDescent="0.3">
      <c r="A126" s="1" t="s">
        <v>41</v>
      </c>
      <c r="B126" s="2" t="s">
        <v>1</v>
      </c>
      <c r="C126" s="1" t="s">
        <v>139</v>
      </c>
      <c r="D126" s="3">
        <v>0</v>
      </c>
      <c r="E126" s="3" t="s">
        <v>46</v>
      </c>
      <c r="F126" s="3" t="s">
        <v>46</v>
      </c>
      <c r="G126" s="3" t="s">
        <v>46</v>
      </c>
      <c r="H126" s="3"/>
      <c r="I126" s="3"/>
      <c r="J126" s="3"/>
    </row>
    <row r="127" spans="1:26" x14ac:dyDescent="0.3">
      <c r="A127" s="1" t="s">
        <v>42</v>
      </c>
      <c r="B127" s="2" t="s">
        <v>1</v>
      </c>
      <c r="C127" s="1" t="s">
        <v>139</v>
      </c>
      <c r="D127" s="3">
        <v>3.9308000000000001</v>
      </c>
      <c r="E127" s="3">
        <v>4.9004000000000003</v>
      </c>
      <c r="F127" s="3">
        <v>0.80210000000000004</v>
      </c>
      <c r="G127" s="3">
        <v>0.42</v>
      </c>
      <c r="H127" s="3"/>
      <c r="I127" s="3"/>
      <c r="J127" s="3"/>
      <c r="X127" s="7" t="b">
        <f>G127 &lt;= 0.05</f>
        <v>0</v>
      </c>
      <c r="Y127" s="7" t="b">
        <f>OR(D127 &lt;= -LN(1.25), D127 &gt;= LN(1.25))</f>
        <v>1</v>
      </c>
      <c r="Z127" s="7" t="b">
        <f>AND(X127, Y127)</f>
        <v>0</v>
      </c>
    </row>
    <row r="128" spans="1:26" x14ac:dyDescent="0.3">
      <c r="A128" s="1" t="s">
        <v>43</v>
      </c>
      <c r="B128" s="2" t="s">
        <v>1</v>
      </c>
      <c r="C128" s="1" t="s">
        <v>139</v>
      </c>
      <c r="D128" s="3">
        <v>7.3239999999999998</v>
      </c>
      <c r="E128" s="3">
        <v>4.9706999999999999</v>
      </c>
      <c r="F128" s="3">
        <v>1.4734</v>
      </c>
      <c r="G128" s="3">
        <v>0.14000000000000001</v>
      </c>
      <c r="H128" s="3"/>
      <c r="I128" s="3"/>
      <c r="J128" s="3"/>
      <c r="X128" s="7" t="b">
        <f>G128 &lt;= 0.05</f>
        <v>0</v>
      </c>
      <c r="Y128" s="7" t="b">
        <f>OR(D128 &lt;= -LN(1.25), D128 &gt;= LN(1.25))</f>
        <v>1</v>
      </c>
      <c r="Z128" s="7" t="b">
        <f>AND(X128, Y128)</f>
        <v>0</v>
      </c>
    </row>
    <row r="130" spans="1:9" x14ac:dyDescent="0.3">
      <c r="A130" s="16" t="s">
        <v>395</v>
      </c>
    </row>
    <row r="131" spans="1:9" x14ac:dyDescent="0.3">
      <c r="A131" s="1"/>
      <c r="B131" s="4" t="s">
        <v>70</v>
      </c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4">
        <v>1</v>
      </c>
      <c r="C132" s="4" t="s">
        <v>44</v>
      </c>
      <c r="D132" s="4">
        <v>2</v>
      </c>
      <c r="E132" s="4" t="s">
        <v>44</v>
      </c>
      <c r="F132" s="4">
        <v>3</v>
      </c>
      <c r="G132" s="4" t="s">
        <v>44</v>
      </c>
      <c r="H132" s="4" t="s">
        <v>71</v>
      </c>
      <c r="I132" s="4" t="s">
        <v>44</v>
      </c>
    </row>
    <row r="133" spans="1:9" x14ac:dyDescent="0.3">
      <c r="A133" s="4" t="s">
        <v>72</v>
      </c>
      <c r="B133" s="3">
        <v>0.69769999999999999</v>
      </c>
      <c r="C133" s="3">
        <v>9.6600000000000005E-2</v>
      </c>
      <c r="D133" s="3">
        <v>0.24740000000000001</v>
      </c>
      <c r="E133" s="3">
        <v>0.1007</v>
      </c>
      <c r="F133" s="3">
        <v>5.4899999999999997E-2</v>
      </c>
      <c r="G133" s="3">
        <v>2.1000000000000001E-2</v>
      </c>
      <c r="H133" s="3"/>
      <c r="I133" s="3"/>
    </row>
    <row r="134" spans="1:9" x14ac:dyDescent="0.3">
      <c r="A134" s="1" t="s">
        <v>73</v>
      </c>
      <c r="B134" s="54"/>
      <c r="C134" s="54"/>
      <c r="D134" s="54"/>
      <c r="E134" s="54"/>
      <c r="F134" s="54"/>
      <c r="G134" s="54"/>
      <c r="H134" s="54"/>
      <c r="I134" s="54"/>
    </row>
    <row r="135" spans="1:9" x14ac:dyDescent="0.3">
      <c r="A135" s="4">
        <v>1</v>
      </c>
      <c r="B135" s="3">
        <v>3.6700000000000003E-2</v>
      </c>
      <c r="C135" s="3">
        <v>5.8999999999999999E-3</v>
      </c>
      <c r="D135" s="3">
        <v>0.30459999999999998</v>
      </c>
      <c r="E135" s="3">
        <v>0.1225</v>
      </c>
      <c r="F135" s="3">
        <v>0.23</v>
      </c>
      <c r="G135" s="3">
        <v>9.6100000000000005E-2</v>
      </c>
      <c r="H135" s="3">
        <v>0.11360000000000001</v>
      </c>
      <c r="I135" s="3">
        <v>2.3E-3</v>
      </c>
    </row>
    <row r="136" spans="1:9" x14ac:dyDescent="0.3">
      <c r="A136" s="4">
        <v>2</v>
      </c>
      <c r="B136" s="3">
        <v>0.4607</v>
      </c>
      <c r="C136" s="3">
        <v>6.3399999999999998E-2</v>
      </c>
      <c r="D136" s="3">
        <v>0.57369999999999999</v>
      </c>
      <c r="E136" s="3">
        <v>0.23400000000000001</v>
      </c>
      <c r="F136" s="3">
        <v>0.4839</v>
      </c>
      <c r="G136" s="3">
        <v>0.18110000000000001</v>
      </c>
      <c r="H136" s="3">
        <v>0.49</v>
      </c>
      <c r="I136" s="3">
        <v>2.3E-3</v>
      </c>
    </row>
    <row r="137" spans="1:9" x14ac:dyDescent="0.3">
      <c r="A137" s="4">
        <v>3</v>
      </c>
      <c r="B137" s="3">
        <v>0.50260000000000005</v>
      </c>
      <c r="C137" s="3">
        <v>6.83E-2</v>
      </c>
      <c r="D137" s="3">
        <v>0.1217</v>
      </c>
      <c r="E137" s="3">
        <v>0.35520000000000002</v>
      </c>
      <c r="F137" s="3">
        <v>0.28610000000000002</v>
      </c>
      <c r="G137" s="3">
        <v>0.26069999999999999</v>
      </c>
      <c r="H137" s="3">
        <v>0.39639999999999997</v>
      </c>
      <c r="I137" s="3">
        <v>2.0000000000000001E-4</v>
      </c>
    </row>
    <row r="138" spans="1:9" x14ac:dyDescent="0.3">
      <c r="A138" s="1" t="s">
        <v>77</v>
      </c>
      <c r="B138" s="54"/>
      <c r="C138" s="54"/>
      <c r="D138" s="54"/>
      <c r="E138" s="54"/>
      <c r="F138" s="54"/>
      <c r="G138" s="54"/>
      <c r="H138" s="54"/>
      <c r="I138" s="54"/>
    </row>
    <row r="139" spans="1:9" x14ac:dyDescent="0.3">
      <c r="A139" s="4">
        <v>1</v>
      </c>
      <c r="B139" s="3">
        <v>4.87E-2</v>
      </c>
      <c r="C139" s="3">
        <v>6.4000000000000003E-3</v>
      </c>
      <c r="D139" s="3">
        <v>0.49390000000000001</v>
      </c>
      <c r="E139" s="3">
        <v>0.189</v>
      </c>
      <c r="F139" s="3">
        <v>0.38030000000000003</v>
      </c>
      <c r="G139" s="3">
        <v>0.14449999999999999</v>
      </c>
      <c r="H139" s="3">
        <v>0.17699999999999999</v>
      </c>
      <c r="I139" s="3">
        <v>2.8E-3</v>
      </c>
    </row>
    <row r="140" spans="1:9" x14ac:dyDescent="0.3">
      <c r="A140" s="4">
        <v>2</v>
      </c>
      <c r="B140" s="3">
        <v>0.42280000000000001</v>
      </c>
      <c r="C140" s="3">
        <v>4.0500000000000001E-2</v>
      </c>
      <c r="D140" s="3">
        <v>0.38650000000000001</v>
      </c>
      <c r="E140" s="3">
        <v>0.107</v>
      </c>
      <c r="F140" s="3">
        <v>0.18379999999999999</v>
      </c>
      <c r="G140" s="3">
        <v>8.5500000000000007E-2</v>
      </c>
      <c r="H140" s="3">
        <v>0.4007</v>
      </c>
      <c r="I140" s="3">
        <v>3.3E-3</v>
      </c>
    </row>
    <row r="141" spans="1:9" x14ac:dyDescent="0.3">
      <c r="A141" s="4">
        <v>3</v>
      </c>
      <c r="B141" s="3">
        <v>0.52849999999999997</v>
      </c>
      <c r="C141" s="3">
        <v>4.4999999999999998E-2</v>
      </c>
      <c r="D141" s="3">
        <v>0.1197</v>
      </c>
      <c r="E141" s="3">
        <v>0.29349999999999998</v>
      </c>
      <c r="F141" s="3">
        <v>0.43590000000000001</v>
      </c>
      <c r="G141" s="3">
        <v>0.18709999999999999</v>
      </c>
      <c r="H141" s="3">
        <v>0.42230000000000001</v>
      </c>
      <c r="I141" s="3">
        <v>2.5999999999999999E-3</v>
      </c>
    </row>
    <row r="143" spans="1:9" x14ac:dyDescent="0.3">
      <c r="A143" s="16" t="s">
        <v>396</v>
      </c>
    </row>
    <row r="144" spans="1:9" x14ac:dyDescent="0.3">
      <c r="A144" s="3"/>
      <c r="B144" s="14" t="s">
        <v>70</v>
      </c>
      <c r="C144" s="3"/>
      <c r="D144" s="3"/>
    </row>
    <row r="145" spans="1:4" x14ac:dyDescent="0.3">
      <c r="A145" s="3"/>
      <c r="B145" s="4">
        <v>1</v>
      </c>
      <c r="C145" s="4">
        <v>2</v>
      </c>
      <c r="D145" s="4">
        <v>3</v>
      </c>
    </row>
    <row r="146" spans="1:4" x14ac:dyDescent="0.3">
      <c r="A146" s="4" t="s">
        <v>71</v>
      </c>
      <c r="B146" s="3">
        <v>0.69769999999999999</v>
      </c>
      <c r="C146" s="3">
        <v>0.24740000000000001</v>
      </c>
      <c r="D146" s="3">
        <v>5.4899999999999997E-2</v>
      </c>
    </row>
    <row r="147" spans="1:4" x14ac:dyDescent="0.3">
      <c r="A147" s="14" t="s">
        <v>390</v>
      </c>
      <c r="B147" s="3"/>
      <c r="C147" s="3"/>
      <c r="D147" s="3"/>
    </row>
    <row r="148" spans="1:4" x14ac:dyDescent="0.3">
      <c r="A148" s="14" t="s">
        <v>73</v>
      </c>
      <c r="B148" s="3"/>
      <c r="C148" s="3"/>
      <c r="D148" s="3"/>
    </row>
    <row r="149" spans="1:4" x14ac:dyDescent="0.3">
      <c r="A149" s="4">
        <v>1</v>
      </c>
      <c r="B149" s="3">
        <v>0.2253</v>
      </c>
      <c r="C149" s="3">
        <v>0.66349999999999998</v>
      </c>
      <c r="D149" s="3">
        <v>0.1111</v>
      </c>
    </row>
    <row r="150" spans="1:4" x14ac:dyDescent="0.3">
      <c r="A150" s="4">
        <v>2</v>
      </c>
      <c r="B150" s="3">
        <v>0.65610000000000002</v>
      </c>
      <c r="C150" s="3">
        <v>0.28970000000000001</v>
      </c>
      <c r="D150" s="3">
        <v>5.4199999999999998E-2</v>
      </c>
    </row>
    <row r="151" spans="1:4" x14ac:dyDescent="0.3">
      <c r="A151" s="4">
        <v>3</v>
      </c>
      <c r="B151" s="3">
        <v>0.88449999999999995</v>
      </c>
      <c r="C151" s="3">
        <v>7.5899999999999995E-2</v>
      </c>
      <c r="D151" s="3">
        <v>3.9600000000000003E-2</v>
      </c>
    </row>
    <row r="152" spans="1:4" x14ac:dyDescent="0.3">
      <c r="A152" s="14" t="s">
        <v>77</v>
      </c>
      <c r="B152" s="3"/>
      <c r="C152" s="3"/>
      <c r="D152" s="3"/>
    </row>
    <row r="153" spans="1:4" x14ac:dyDescent="0.3">
      <c r="A153" s="4">
        <v>1</v>
      </c>
      <c r="B153" s="3">
        <v>0.1918</v>
      </c>
      <c r="C153" s="3">
        <v>0.69030000000000002</v>
      </c>
      <c r="D153" s="3">
        <v>0.1179</v>
      </c>
    </row>
    <row r="154" spans="1:4" x14ac:dyDescent="0.3">
      <c r="A154" s="4">
        <v>2</v>
      </c>
      <c r="B154" s="3">
        <v>0.73619999999999997</v>
      </c>
      <c r="C154" s="3">
        <v>0.23860000000000001</v>
      </c>
      <c r="D154" s="3">
        <v>2.52E-2</v>
      </c>
    </row>
    <row r="155" spans="1:4" x14ac:dyDescent="0.3">
      <c r="A155" s="4">
        <v>3</v>
      </c>
      <c r="B155" s="3">
        <v>0.87319999999999998</v>
      </c>
      <c r="C155" s="3">
        <v>7.0099999999999996E-2</v>
      </c>
      <c r="D155" s="3">
        <v>5.6599999999999998E-2</v>
      </c>
    </row>
    <row r="156" spans="1:4" x14ac:dyDescent="0.3">
      <c r="A156" s="14" t="s">
        <v>391</v>
      </c>
      <c r="B156" s="3"/>
      <c r="C156" s="3"/>
      <c r="D156" s="3"/>
    </row>
    <row r="157" spans="1:4" x14ac:dyDescent="0.3">
      <c r="A157" s="14" t="s">
        <v>392</v>
      </c>
      <c r="B157" s="3"/>
      <c r="C157" s="3"/>
      <c r="D157" s="3"/>
    </row>
    <row r="158" spans="1:4" x14ac:dyDescent="0.3">
      <c r="A158" s="4">
        <v>1</v>
      </c>
      <c r="B158" s="3">
        <v>0.68859999999999999</v>
      </c>
      <c r="C158" s="3">
        <v>0.21379999999999999</v>
      </c>
      <c r="D158" s="3">
        <v>9.7600000000000006E-2</v>
      </c>
    </row>
    <row r="159" spans="1:4" x14ac:dyDescent="0.3">
      <c r="A159" s="4">
        <v>2</v>
      </c>
      <c r="B159" s="3">
        <v>0.70730000000000004</v>
      </c>
      <c r="C159" s="3">
        <v>0.28289999999999998</v>
      </c>
      <c r="D159" s="3">
        <v>9.7999999999999997E-3</v>
      </c>
    </row>
    <row r="160" spans="1:4" x14ac:dyDescent="0.3">
      <c r="A160" s="14" t="s">
        <v>399</v>
      </c>
      <c r="B160" s="3"/>
      <c r="C160" s="3"/>
      <c r="D160" s="3"/>
    </row>
    <row r="161" spans="1:4" x14ac:dyDescent="0.3">
      <c r="A161" s="4">
        <v>1</v>
      </c>
      <c r="B161" s="3">
        <v>0.82150000000000001</v>
      </c>
      <c r="C161" s="3">
        <v>9.7199999999999995E-2</v>
      </c>
      <c r="D161" s="3">
        <v>8.1299999999999997E-2</v>
      </c>
    </row>
    <row r="162" spans="1:4" x14ac:dyDescent="0.3">
      <c r="A162" s="4">
        <v>2</v>
      </c>
      <c r="B162" s="3">
        <v>0.88790000000000002</v>
      </c>
      <c r="C162" s="3">
        <v>6.1999999999999998E-3</v>
      </c>
      <c r="D162" s="3">
        <v>0.10589999999999999</v>
      </c>
    </row>
    <row r="163" spans="1:4" x14ac:dyDescent="0.3">
      <c r="A163" s="4">
        <v>3</v>
      </c>
      <c r="B163" s="3">
        <v>0.50119999999999998</v>
      </c>
      <c r="C163" s="3">
        <v>0.49840000000000001</v>
      </c>
      <c r="D163" s="3">
        <v>4.0000000000000002E-4</v>
      </c>
    </row>
    <row r="164" spans="1:4" x14ac:dyDescent="0.3">
      <c r="A164" s="4">
        <v>4</v>
      </c>
      <c r="B164" s="3">
        <v>0.1003</v>
      </c>
      <c r="C164" s="3">
        <v>0.80659999999999998</v>
      </c>
      <c r="D164" s="3">
        <v>9.2999999999999999E-2</v>
      </c>
    </row>
    <row r="165" spans="1:4" x14ac:dyDescent="0.3">
      <c r="A165" s="4">
        <v>5</v>
      </c>
      <c r="B165" s="3">
        <v>0.2636</v>
      </c>
      <c r="C165" s="3">
        <v>0.72130000000000005</v>
      </c>
      <c r="D165" s="3">
        <v>1.5100000000000001E-2</v>
      </c>
    </row>
    <row r="166" spans="1:4" x14ac:dyDescent="0.3">
      <c r="A166" s="4">
        <v>6</v>
      </c>
      <c r="B166" s="3">
        <v>0.46899999999999997</v>
      </c>
      <c r="C166" s="3">
        <v>0.245</v>
      </c>
      <c r="D166" s="3">
        <v>0.28599999999999998</v>
      </c>
    </row>
    <row r="167" spans="1:4" x14ac:dyDescent="0.3">
      <c r="A167" s="4">
        <v>7</v>
      </c>
      <c r="B167" s="3">
        <v>0.66010000000000002</v>
      </c>
      <c r="C167" s="3">
        <v>0.28239999999999998</v>
      </c>
      <c r="D167" s="3">
        <v>5.7500000000000002E-2</v>
      </c>
    </row>
    <row r="168" spans="1:4" x14ac:dyDescent="0.3">
      <c r="A168" s="4">
        <v>8</v>
      </c>
      <c r="B168" s="3">
        <v>0.24299999999999999</v>
      </c>
      <c r="C168" s="3">
        <v>0.1115</v>
      </c>
      <c r="D168" s="3">
        <v>0.64549999999999996</v>
      </c>
    </row>
    <row r="169" spans="1:4" x14ac:dyDescent="0.3">
      <c r="A169" s="4">
        <v>9</v>
      </c>
      <c r="B169" s="3">
        <v>0.58089999999999997</v>
      </c>
      <c r="C169" s="3">
        <v>0.39419999999999999</v>
      </c>
      <c r="D169" s="3">
        <v>2.4799999999999999E-2</v>
      </c>
    </row>
    <row r="170" spans="1:4" x14ac:dyDescent="0.3">
      <c r="A170" s="4">
        <v>10</v>
      </c>
      <c r="B170" s="3">
        <v>0.88470000000000004</v>
      </c>
      <c r="C170" s="3">
        <v>7.5999999999999998E-2</v>
      </c>
      <c r="D170" s="3">
        <v>3.9300000000000002E-2</v>
      </c>
    </row>
    <row r="172" spans="1:4" x14ac:dyDescent="0.3">
      <c r="A172" s="16" t="s">
        <v>441</v>
      </c>
    </row>
    <row r="173" spans="1:4" x14ac:dyDescent="0.3">
      <c r="A173" s="7" t="b">
        <f>IF(COUNTIF(Z44:Z128, TRUE) &gt; 0, TRUE, FALSE)</f>
        <v>1</v>
      </c>
    </row>
  </sheetData>
  <mergeCells count="4">
    <mergeCell ref="B134:I134"/>
    <mergeCell ref="B138:I138"/>
    <mergeCell ref="A3:C3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ageGro (2-0)</vt:lpstr>
      <vt:lpstr>intMan (0-0)</vt:lpstr>
      <vt:lpstr>comSiz (1-1)</vt:lpstr>
      <vt:lpstr>eduLev (0-0)</vt:lpstr>
      <vt:lpstr>conHou (1-1)</vt:lpstr>
      <vt:lpstr>sofClu (1-1)</vt:lpstr>
      <vt:lpstr>jobDur (1-1)</vt:lpstr>
      <vt:lpstr>migBac (0-0)</vt:lpstr>
      <vt:lpstr>ecoAct (1-1)</vt:lpstr>
      <vt:lpstr>Report Tables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2022-11-23T12:52:14Z</dcterms:created>
  <dcterms:modified xsi:type="dcterms:W3CDTF">2022-12-03T00:38:57Z</dcterms:modified>
</cp:coreProperties>
</file>