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P\Documents\!Учёба\Выч. мат\"/>
    </mc:Choice>
  </mc:AlternateContent>
  <xr:revisionPtr revIDLastSave="0" documentId="13_ncr:1_{162C0EE2-A9F5-4EBA-8180-5831EDF4377B}" xr6:coauthVersionLast="47" xr6:coauthVersionMax="47" xr10:uidLastSave="{00000000-0000-0000-0000-000000000000}"/>
  <bookViews>
    <workbookView xWindow="-120" yWindow="-120" windowWidth="29040" windowHeight="15720" xr2:uid="{B24EDD4B-0D23-4130-A324-AA97163FECC0}"/>
  </bookViews>
  <sheets>
    <sheet name="График" sheetId="1" r:id="rId1"/>
    <sheet name="Вычисления" sheetId="2" r:id="rId2"/>
  </sheets>
  <definedNames>
    <definedName name="x">Вычисления!$B1</definedName>
    <definedName name="y">Вычисления!$C1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B16" i="2"/>
  <c r="C12" i="2"/>
  <c r="B12" i="2"/>
  <c r="C8" i="2"/>
  <c r="B8" i="2"/>
  <c r="F2" i="2"/>
  <c r="O2" i="2" s="1"/>
  <c r="E2" i="2"/>
  <c r="Q2" i="2" s="1"/>
  <c r="I2" i="2"/>
  <c r="O3" i="2" s="1"/>
  <c r="H2" i="2"/>
  <c r="Q3" i="2" s="1"/>
  <c r="G2" i="2"/>
  <c r="R3" i="2" s="1"/>
  <c r="D2" i="2"/>
  <c r="R2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2" i="1"/>
  <c r="P2" i="2" l="1"/>
  <c r="K2" i="2"/>
  <c r="N2" i="2"/>
  <c r="M2" i="2" s="1"/>
  <c r="L2" i="2"/>
  <c r="K3" i="2"/>
  <c r="L3" i="2"/>
  <c r="N3" i="2"/>
  <c r="J2" i="2" l="1"/>
  <c r="C6" i="2" s="1"/>
  <c r="B6" i="2" l="1"/>
  <c r="F6" i="2"/>
  <c r="H6" i="2"/>
  <c r="G6" i="2"/>
  <c r="D6" i="2"/>
  <c r="I6" i="2"/>
  <c r="E6" i="2"/>
  <c r="N7" i="2" l="1"/>
  <c r="R7" i="2"/>
  <c r="L6" i="2"/>
  <c r="O6" i="2"/>
  <c r="L7" i="2"/>
  <c r="O7" i="2"/>
  <c r="K7" i="2"/>
  <c r="Q7" i="2"/>
  <c r="Q6" i="2"/>
  <c r="K6" i="2"/>
  <c r="N6" i="2"/>
  <c r="R6" i="2"/>
  <c r="P6" i="2" l="1"/>
  <c r="J6" i="2"/>
  <c r="M6" i="2"/>
  <c r="B10" i="2" l="1"/>
  <c r="C10" i="2"/>
  <c r="I10" i="2" l="1"/>
  <c r="E10" i="2"/>
  <c r="F10" i="2"/>
  <c r="D10" i="2"/>
  <c r="H10" i="2"/>
  <c r="G10" i="2"/>
  <c r="R10" i="2" l="1"/>
  <c r="N10" i="2"/>
  <c r="K10" i="2"/>
  <c r="Q10" i="2"/>
  <c r="N11" i="2"/>
  <c r="R11" i="2"/>
  <c r="K11" i="2"/>
  <c r="Q11" i="2"/>
  <c r="O10" i="2"/>
  <c r="L10" i="2"/>
  <c r="L11" i="2"/>
  <c r="O11" i="2"/>
  <c r="P10" i="2" l="1"/>
  <c r="M10" i="2"/>
  <c r="J10" i="2"/>
  <c r="B14" i="2" l="1"/>
  <c r="C14" i="2"/>
  <c r="E14" i="2" l="1"/>
  <c r="I14" i="2"/>
  <c r="G14" i="2"/>
  <c r="F14" i="2"/>
  <c r="D14" i="2"/>
  <c r="H14" i="2"/>
  <c r="K15" i="2" l="1"/>
  <c r="Q15" i="2"/>
  <c r="O14" i="2"/>
  <c r="L14" i="2"/>
  <c r="L15" i="2"/>
  <c r="O15" i="2"/>
  <c r="N14" i="2"/>
  <c r="M14" i="2" s="1"/>
  <c r="R14" i="2"/>
  <c r="N15" i="2"/>
  <c r="R15" i="2"/>
  <c r="K14" i="2"/>
  <c r="J14" i="2" s="1"/>
  <c r="Q14" i="2"/>
  <c r="P14" i="2" s="1"/>
</calcChain>
</file>

<file path=xl/sharedStrings.xml><?xml version="1.0" encoding="utf-8"?>
<sst xmlns="http://schemas.openxmlformats.org/spreadsheetml/2006/main" count="60" uniqueCount="22">
  <si>
    <t>x</t>
  </si>
  <si>
    <t>y</t>
  </si>
  <si>
    <t>y1</t>
  </si>
  <si>
    <t>y2</t>
  </si>
  <si>
    <t>y3</t>
  </si>
  <si>
    <t>F(x, y)</t>
  </si>
  <si>
    <t>F'x(x, y)</t>
  </si>
  <si>
    <t>F'y(x, y)</t>
  </si>
  <si>
    <t>G(x, y)</t>
  </si>
  <si>
    <t>G'x(x, y)</t>
  </si>
  <si>
    <t>G'y(x, y)</t>
  </si>
  <si>
    <t>Δ</t>
  </si>
  <si>
    <t>Δx</t>
  </si>
  <si>
    <t>Δy</t>
  </si>
  <si>
    <t>0 итерация</t>
  </si>
  <si>
    <t>1 итерация</t>
  </si>
  <si>
    <t>2 итерация</t>
  </si>
  <si>
    <t>3 итерация</t>
  </si>
  <si>
    <t>y = 0.5842713784725638</t>
  </si>
  <si>
    <t>x = 0.7965599947217288</t>
  </si>
  <si>
    <t>εx</t>
  </si>
  <si>
    <t>εy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</si>
</sst>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168" fontId="0" fillId="0" borderId="1" xfId="0" applyNumberFormat="1" applyBorder="1"/>
    <xf numFmtId="168" fontId="0" fillId="0" borderId="5" xfId="0" applyNumberFormat="1" applyBorder="1"/>
    <xf numFmtId="168" fontId="0" fillId="0" borderId="2" xfId="0" applyNumberFormat="1" applyBorder="1"/>
    <xf numFmtId="168" fontId="0" fillId="0" borderId="6" xfId="0" applyNumberFormat="1" applyBorder="1"/>
    <xf numFmtId="168" fontId="0" fillId="0" borderId="0" xfId="0" applyNumberFormat="1" applyBorder="1"/>
    <xf numFmtId="168" fontId="0" fillId="0" borderId="3" xfId="0" applyNumberFormat="1" applyBorder="1"/>
    <xf numFmtId="168" fontId="0" fillId="0" borderId="4" xfId="0" applyNumberFormat="1" applyBorder="1"/>
    <xf numFmtId="168" fontId="0" fillId="0" borderId="7" xfId="0" applyNumberFormat="1" applyBorder="1"/>
    <xf numFmtId="168" fontId="0" fillId="0" borderId="8" xfId="0" applyNumberFormat="1" applyBorder="1"/>
    <xf numFmtId="168" fontId="0" fillId="0" borderId="0" xfId="0" applyNumberFormat="1"/>
    <xf numFmtId="168" fontId="0" fillId="0" borderId="9" xfId="0" applyNumberFormat="1" applyBorder="1"/>
    <xf numFmtId="168" fontId="0" fillId="0" borderId="10" xfId="0" applyNumberFormat="1" applyBorder="1"/>
    <xf numFmtId="168" fontId="1" fillId="0" borderId="10" xfId="0" applyNumberFormat="1" applyFont="1" applyBorder="1"/>
    <xf numFmtId="168" fontId="0" fillId="0" borderId="11" xfId="0" applyNumberFormat="1" applyBorder="1"/>
    <xf numFmtId="168" fontId="1" fillId="0" borderId="1" xfId="0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График!$A$2:$A$16</c:f>
              <c:numCache>
                <c:formatCode>General</c:formatCode>
                <c:ptCount val="15"/>
                <c:pt idx="0">
                  <c:v>-1.4</c:v>
                </c:pt>
                <c:pt idx="1">
                  <c:v>-1.2</c:v>
                </c:pt>
                <c:pt idx="2">
                  <c:v>-1</c:v>
                </c:pt>
                <c:pt idx="3">
                  <c:v>-0.8</c:v>
                </c:pt>
                <c:pt idx="4">
                  <c:v>-0.6</c:v>
                </c:pt>
                <c:pt idx="5">
                  <c:v>-0.4</c:v>
                </c:pt>
                <c:pt idx="6">
                  <c:v>-0.2</c:v>
                </c:pt>
                <c:pt idx="7">
                  <c:v>0</c:v>
                </c:pt>
                <c:pt idx="8">
                  <c:v>0.2</c:v>
                </c:pt>
                <c:pt idx="9">
                  <c:v>0.4</c:v>
                </c:pt>
                <c:pt idx="10">
                  <c:v>0.6</c:v>
                </c:pt>
                <c:pt idx="11">
                  <c:v>0.8</c:v>
                </c:pt>
                <c:pt idx="12">
                  <c:v>1</c:v>
                </c:pt>
                <c:pt idx="13">
                  <c:v>1.2</c:v>
                </c:pt>
                <c:pt idx="14">
                  <c:v>1.4</c:v>
                </c:pt>
              </c:numCache>
            </c:numRef>
          </c:xVal>
          <c:yVal>
            <c:numRef>
              <c:f>График!$B$2:$B$16</c:f>
              <c:numCache>
                <c:formatCode>General</c:formatCode>
                <c:ptCount val="15"/>
                <c:pt idx="0">
                  <c:v>-0.71358486829581902</c:v>
                </c:pt>
                <c:pt idx="1">
                  <c:v>-0.71984055229040722</c:v>
                </c:pt>
                <c:pt idx="2">
                  <c:v>-0.6853981633974483</c:v>
                </c:pt>
                <c:pt idx="3">
                  <c:v>-0.58664148887582734</c:v>
                </c:pt>
                <c:pt idx="4">
                  <c:v>-0.40925930096952023</c:v>
                </c:pt>
                <c:pt idx="5">
                  <c:v>-0.14663815546600359</c:v>
                </c:pt>
                <c:pt idx="6">
                  <c:v>0.30010656438354977</c:v>
                </c:pt>
                <c:pt idx="8">
                  <c:v>-0.30010656438354977</c:v>
                </c:pt>
                <c:pt idx="9">
                  <c:v>0.14663815546600359</c:v>
                </c:pt>
                <c:pt idx="10">
                  <c:v>0.40925930096952023</c:v>
                </c:pt>
                <c:pt idx="11">
                  <c:v>0.58664148887582734</c:v>
                </c:pt>
                <c:pt idx="12">
                  <c:v>0.6853981633974483</c:v>
                </c:pt>
                <c:pt idx="13">
                  <c:v>0.71984055229040722</c:v>
                </c:pt>
                <c:pt idx="14">
                  <c:v>0.71358486829581902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AE-45FC-AEEB-FB336905BC01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График!$A$2:$A$16</c:f>
              <c:numCache>
                <c:formatCode>General</c:formatCode>
                <c:ptCount val="15"/>
                <c:pt idx="0">
                  <c:v>-1.4</c:v>
                </c:pt>
                <c:pt idx="1">
                  <c:v>-1.2</c:v>
                </c:pt>
                <c:pt idx="2">
                  <c:v>-1</c:v>
                </c:pt>
                <c:pt idx="3">
                  <c:v>-0.8</c:v>
                </c:pt>
                <c:pt idx="4">
                  <c:v>-0.6</c:v>
                </c:pt>
                <c:pt idx="5">
                  <c:v>-0.4</c:v>
                </c:pt>
                <c:pt idx="6">
                  <c:v>-0.2</c:v>
                </c:pt>
                <c:pt idx="7">
                  <c:v>0</c:v>
                </c:pt>
                <c:pt idx="8">
                  <c:v>0.2</c:v>
                </c:pt>
                <c:pt idx="9">
                  <c:v>0.4</c:v>
                </c:pt>
                <c:pt idx="10">
                  <c:v>0.6</c:v>
                </c:pt>
                <c:pt idx="11">
                  <c:v>0.8</c:v>
                </c:pt>
                <c:pt idx="12">
                  <c:v>1</c:v>
                </c:pt>
                <c:pt idx="13">
                  <c:v>1.2</c:v>
                </c:pt>
                <c:pt idx="14">
                  <c:v>1.4</c:v>
                </c:pt>
              </c:numCache>
            </c:numRef>
          </c:xVal>
          <c:yVal>
            <c:numRef>
              <c:f>График!$C$2:$C$16</c:f>
              <c:numCache>
                <c:formatCode>General</c:formatCode>
                <c:ptCount val="15"/>
                <c:pt idx="0">
                  <c:v>0.10000000000000032</c:v>
                </c:pt>
                <c:pt idx="1">
                  <c:v>0.37416573867739417</c:v>
                </c:pt>
                <c:pt idx="2">
                  <c:v>0.5</c:v>
                </c:pt>
                <c:pt idx="3">
                  <c:v>0.58309518948452999</c:v>
                </c:pt>
                <c:pt idx="4">
                  <c:v>0.6403124237432849</c:v>
                </c:pt>
                <c:pt idx="5">
                  <c:v>0.67823299831252681</c:v>
                </c:pt>
                <c:pt idx="6">
                  <c:v>0.7</c:v>
                </c:pt>
                <c:pt idx="7">
                  <c:v>0.70710678118654757</c:v>
                </c:pt>
                <c:pt idx="8">
                  <c:v>0.7</c:v>
                </c:pt>
                <c:pt idx="9">
                  <c:v>0.67823299831252681</c:v>
                </c:pt>
                <c:pt idx="10">
                  <c:v>0.6403124237432849</c:v>
                </c:pt>
                <c:pt idx="11">
                  <c:v>0.58309518948452999</c:v>
                </c:pt>
                <c:pt idx="12">
                  <c:v>0.5</c:v>
                </c:pt>
                <c:pt idx="13">
                  <c:v>0.37416573867739417</c:v>
                </c:pt>
                <c:pt idx="14">
                  <c:v>0.10000000000000032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AE-45FC-AEEB-FB336905BC01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График!$A$2:$A$16</c:f>
              <c:numCache>
                <c:formatCode>General</c:formatCode>
                <c:ptCount val="15"/>
                <c:pt idx="0">
                  <c:v>-1.4</c:v>
                </c:pt>
                <c:pt idx="1">
                  <c:v>-1.2</c:v>
                </c:pt>
                <c:pt idx="2">
                  <c:v>-1</c:v>
                </c:pt>
                <c:pt idx="3">
                  <c:v>-0.8</c:v>
                </c:pt>
                <c:pt idx="4">
                  <c:v>-0.6</c:v>
                </c:pt>
                <c:pt idx="5">
                  <c:v>-0.4</c:v>
                </c:pt>
                <c:pt idx="6">
                  <c:v>-0.2</c:v>
                </c:pt>
                <c:pt idx="7">
                  <c:v>0</c:v>
                </c:pt>
                <c:pt idx="8">
                  <c:v>0.2</c:v>
                </c:pt>
                <c:pt idx="9">
                  <c:v>0.4</c:v>
                </c:pt>
                <c:pt idx="10">
                  <c:v>0.6</c:v>
                </c:pt>
                <c:pt idx="11">
                  <c:v>0.8</c:v>
                </c:pt>
                <c:pt idx="12">
                  <c:v>1</c:v>
                </c:pt>
                <c:pt idx="13">
                  <c:v>1.2</c:v>
                </c:pt>
                <c:pt idx="14">
                  <c:v>1.4</c:v>
                </c:pt>
              </c:numCache>
            </c:numRef>
          </c:xVal>
          <c:yVal>
            <c:numRef>
              <c:f>График!$D$2:$D$16</c:f>
              <c:numCache>
                <c:formatCode>General</c:formatCode>
                <c:ptCount val="15"/>
                <c:pt idx="0">
                  <c:v>-0.10000000000000032</c:v>
                </c:pt>
                <c:pt idx="1">
                  <c:v>-0.37416573867739417</c:v>
                </c:pt>
                <c:pt idx="2">
                  <c:v>-0.5</c:v>
                </c:pt>
                <c:pt idx="3">
                  <c:v>-0.58309518948452999</c:v>
                </c:pt>
                <c:pt idx="4">
                  <c:v>-0.6403124237432849</c:v>
                </c:pt>
                <c:pt idx="5">
                  <c:v>-0.67823299831252681</c:v>
                </c:pt>
                <c:pt idx="6">
                  <c:v>-0.7</c:v>
                </c:pt>
                <c:pt idx="7">
                  <c:v>-0.70710678118654757</c:v>
                </c:pt>
                <c:pt idx="8">
                  <c:v>-0.7</c:v>
                </c:pt>
                <c:pt idx="9">
                  <c:v>-0.67823299831252681</c:v>
                </c:pt>
                <c:pt idx="10">
                  <c:v>-0.6403124237432849</c:v>
                </c:pt>
                <c:pt idx="11">
                  <c:v>-0.58309518948452999</c:v>
                </c:pt>
                <c:pt idx="12">
                  <c:v>-0.5</c:v>
                </c:pt>
                <c:pt idx="13">
                  <c:v>-0.37416573867739417</c:v>
                </c:pt>
                <c:pt idx="14">
                  <c:v>-0.10000000000000032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AE-45FC-AEEB-FB336905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37824"/>
        <c:axId val="401230264"/>
      </c:scatterChart>
      <c:valAx>
        <c:axId val="4012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230264"/>
        <c:crosses val="autoZero"/>
        <c:crossBetween val="midCat"/>
      </c:valAx>
      <c:valAx>
        <c:axId val="40123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23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4762</xdr:rowOff>
    </xdr:from>
    <xdr:to>
      <xdr:col>11</xdr:col>
      <xdr:colOff>323850</xdr:colOff>
      <xdr:row>14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679FA6-4E03-457C-E3F5-AC33152AA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9525</xdr:colOff>
      <xdr:row>15</xdr:row>
      <xdr:rowOff>8428</xdr:rowOff>
    </xdr:from>
    <xdr:to>
      <xdr:col>11</xdr:col>
      <xdr:colOff>295275</xdr:colOff>
      <xdr:row>30</xdr:row>
      <xdr:rowOff>178172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B3013D3-5EED-4D19-F4E4-E1685BE7F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7925" y="2865928"/>
          <a:ext cx="4552950" cy="30367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1F62-29A0-41C9-BF86-F84A48E759D4}">
  <dimension ref="A1:D16"/>
  <sheetViews>
    <sheetView tabSelected="1" zoomScaleNormal="100" workbookViewId="0">
      <selection activeCell="C7" sqref="C7"/>
    </sheetView>
  </sheetViews>
  <sheetFormatPr defaultRowHeight="15" x14ac:dyDescent="0.25"/>
  <sheetData>
    <row r="1" spans="1:4" ht="15.75" thickBot="1" x14ac:dyDescent="0.3">
      <c r="A1" s="23" t="s">
        <v>0</v>
      </c>
      <c r="B1" s="24" t="s">
        <v>2</v>
      </c>
      <c r="C1" s="24" t="s">
        <v>3</v>
      </c>
      <c r="D1" s="25" t="s">
        <v>4</v>
      </c>
    </row>
    <row r="2" spans="1:4" x14ac:dyDescent="0.25">
      <c r="A2" s="4">
        <v>-1.4</v>
      </c>
      <c r="B2" s="5">
        <f>(ATAN(A2^2)-0.1)/A2</f>
        <v>-0.71358486829581902</v>
      </c>
      <c r="C2" s="5">
        <f>SQRT((1-0.5*A2^2)/2)</f>
        <v>0.10000000000000032</v>
      </c>
      <c r="D2" s="6">
        <f>-C2</f>
        <v>-0.10000000000000032</v>
      </c>
    </row>
    <row r="3" spans="1:4" x14ac:dyDescent="0.25">
      <c r="A3" s="4">
        <v>-1.2</v>
      </c>
      <c r="B3" s="5">
        <f t="shared" ref="B3:B16" si="0">(ATAN(A3^2)-0.1)/A3</f>
        <v>-0.71984055229040722</v>
      </c>
      <c r="C3" s="5">
        <f t="shared" ref="C3:C16" si="1">SQRT((1-0.5*A3^2)/2)</f>
        <v>0.37416573867739417</v>
      </c>
      <c r="D3" s="6">
        <f t="shared" ref="D3:D16" si="2">-C3</f>
        <v>-0.37416573867739417</v>
      </c>
    </row>
    <row r="4" spans="1:4" x14ac:dyDescent="0.25">
      <c r="A4" s="4">
        <v>-1</v>
      </c>
      <c r="B4" s="5">
        <f t="shared" si="0"/>
        <v>-0.6853981633974483</v>
      </c>
      <c r="C4" s="5">
        <f t="shared" si="1"/>
        <v>0.5</v>
      </c>
      <c r="D4" s="6">
        <f t="shared" si="2"/>
        <v>-0.5</v>
      </c>
    </row>
    <row r="5" spans="1:4" x14ac:dyDescent="0.25">
      <c r="A5" s="4">
        <v>-0.8</v>
      </c>
      <c r="B5" s="5">
        <f t="shared" si="0"/>
        <v>-0.58664148887582734</v>
      </c>
      <c r="C5" s="5">
        <f t="shared" si="1"/>
        <v>0.58309518948452999</v>
      </c>
      <c r="D5" s="6">
        <f t="shared" si="2"/>
        <v>-0.58309518948452999</v>
      </c>
    </row>
    <row r="6" spans="1:4" x14ac:dyDescent="0.25">
      <c r="A6" s="4">
        <v>-0.6</v>
      </c>
      <c r="B6" s="5">
        <f t="shared" si="0"/>
        <v>-0.40925930096952023</v>
      </c>
      <c r="C6" s="5">
        <f t="shared" si="1"/>
        <v>0.6403124237432849</v>
      </c>
      <c r="D6" s="6">
        <f t="shared" si="2"/>
        <v>-0.6403124237432849</v>
      </c>
    </row>
    <row r="7" spans="1:4" x14ac:dyDescent="0.25">
      <c r="A7" s="4">
        <v>-0.4</v>
      </c>
      <c r="B7" s="5">
        <f t="shared" si="0"/>
        <v>-0.14663815546600359</v>
      </c>
      <c r="C7" s="5">
        <f t="shared" si="1"/>
        <v>0.67823299831252681</v>
      </c>
      <c r="D7" s="6">
        <f t="shared" si="2"/>
        <v>-0.67823299831252681</v>
      </c>
    </row>
    <row r="8" spans="1:4" x14ac:dyDescent="0.25">
      <c r="A8" s="4">
        <v>-0.2</v>
      </c>
      <c r="B8" s="5">
        <f t="shared" si="0"/>
        <v>0.30010656438354977</v>
      </c>
      <c r="C8" s="5">
        <f t="shared" si="1"/>
        <v>0.7</v>
      </c>
      <c r="D8" s="6">
        <f t="shared" si="2"/>
        <v>-0.7</v>
      </c>
    </row>
    <row r="9" spans="1:4" x14ac:dyDescent="0.25">
      <c r="A9" s="4">
        <v>0</v>
      </c>
      <c r="B9" s="5"/>
      <c r="C9" s="5">
        <f t="shared" si="1"/>
        <v>0.70710678118654757</v>
      </c>
      <c r="D9" s="6">
        <f t="shared" si="2"/>
        <v>-0.70710678118654757</v>
      </c>
    </row>
    <row r="10" spans="1:4" x14ac:dyDescent="0.25">
      <c r="A10" s="4">
        <v>0.2</v>
      </c>
      <c r="B10" s="5">
        <f t="shared" si="0"/>
        <v>-0.30010656438354977</v>
      </c>
      <c r="C10" s="5">
        <f t="shared" si="1"/>
        <v>0.7</v>
      </c>
      <c r="D10" s="6">
        <f t="shared" si="2"/>
        <v>-0.7</v>
      </c>
    </row>
    <row r="11" spans="1:4" x14ac:dyDescent="0.25">
      <c r="A11" s="4">
        <v>0.4</v>
      </c>
      <c r="B11" s="5">
        <f t="shared" si="0"/>
        <v>0.14663815546600359</v>
      </c>
      <c r="C11" s="5">
        <f t="shared" si="1"/>
        <v>0.67823299831252681</v>
      </c>
      <c r="D11" s="6">
        <f t="shared" si="2"/>
        <v>-0.67823299831252681</v>
      </c>
    </row>
    <row r="12" spans="1:4" x14ac:dyDescent="0.25">
      <c r="A12" s="4">
        <v>0.6</v>
      </c>
      <c r="B12" s="5">
        <f t="shared" si="0"/>
        <v>0.40925930096952023</v>
      </c>
      <c r="C12" s="5">
        <f t="shared" si="1"/>
        <v>0.6403124237432849</v>
      </c>
      <c r="D12" s="6">
        <f t="shared" si="2"/>
        <v>-0.6403124237432849</v>
      </c>
    </row>
    <row r="13" spans="1:4" x14ac:dyDescent="0.25">
      <c r="A13" s="4">
        <v>0.8</v>
      </c>
      <c r="B13" s="5">
        <f t="shared" si="0"/>
        <v>0.58664148887582734</v>
      </c>
      <c r="C13" s="5">
        <f t="shared" si="1"/>
        <v>0.58309518948452999</v>
      </c>
      <c r="D13" s="6">
        <f t="shared" si="2"/>
        <v>-0.58309518948452999</v>
      </c>
    </row>
    <row r="14" spans="1:4" x14ac:dyDescent="0.25">
      <c r="A14" s="4">
        <v>1</v>
      </c>
      <c r="B14" s="5">
        <f t="shared" si="0"/>
        <v>0.6853981633974483</v>
      </c>
      <c r="C14" s="5">
        <f t="shared" si="1"/>
        <v>0.5</v>
      </c>
      <c r="D14" s="6">
        <f t="shared" si="2"/>
        <v>-0.5</v>
      </c>
    </row>
    <row r="15" spans="1:4" x14ac:dyDescent="0.25">
      <c r="A15" s="4">
        <v>1.2</v>
      </c>
      <c r="B15" s="5">
        <f t="shared" si="0"/>
        <v>0.71984055229040722</v>
      </c>
      <c r="C15" s="5">
        <f t="shared" si="1"/>
        <v>0.37416573867739417</v>
      </c>
      <c r="D15" s="6">
        <f t="shared" si="2"/>
        <v>-0.37416573867739417</v>
      </c>
    </row>
    <row r="16" spans="1:4" ht="15.75" thickBot="1" x14ac:dyDescent="0.3">
      <c r="A16" s="2">
        <v>1.4</v>
      </c>
      <c r="B16" s="7">
        <f t="shared" si="0"/>
        <v>0.71358486829581902</v>
      </c>
      <c r="C16" s="7">
        <f t="shared" si="1"/>
        <v>0.10000000000000032</v>
      </c>
      <c r="D16" s="3">
        <f t="shared" si="2"/>
        <v>-0.10000000000000032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5449-FDEA-4421-830A-D86ED79ABD8C}">
  <dimension ref="A1:R19"/>
  <sheetViews>
    <sheetView workbookViewId="0">
      <selection activeCell="F21" sqref="F21"/>
    </sheetView>
  </sheetViews>
  <sheetFormatPr defaultRowHeight="15" x14ac:dyDescent="0.25"/>
  <cols>
    <col min="1" max="1" width="11" bestFit="1" customWidth="1"/>
    <col min="2" max="18" width="9.140625" style="17"/>
  </cols>
  <sheetData>
    <row r="1" spans="1:18" ht="15.75" thickBot="1" x14ac:dyDescent="0.3">
      <c r="A1" t="s">
        <v>14</v>
      </c>
      <c r="B1" s="18" t="s">
        <v>0</v>
      </c>
      <c r="C1" s="18" t="s">
        <v>1</v>
      </c>
      <c r="D1" s="8" t="s">
        <v>5</v>
      </c>
      <c r="E1" s="9" t="s">
        <v>6</v>
      </c>
      <c r="F1" s="10" t="s">
        <v>7</v>
      </c>
      <c r="G1" s="8" t="s">
        <v>8</v>
      </c>
      <c r="H1" s="9" t="s">
        <v>9</v>
      </c>
      <c r="I1" s="10" t="s">
        <v>10</v>
      </c>
      <c r="J1" s="22" t="s">
        <v>11</v>
      </c>
      <c r="K1" s="9"/>
      <c r="L1" s="10"/>
      <c r="M1" s="8" t="s">
        <v>12</v>
      </c>
      <c r="N1" s="9"/>
      <c r="O1" s="10"/>
      <c r="P1" s="9" t="s">
        <v>13</v>
      </c>
      <c r="Q1" s="9"/>
      <c r="R1" s="10"/>
    </row>
    <row r="2" spans="1:18" x14ac:dyDescent="0.25">
      <c r="B2" s="19">
        <v>0.8</v>
      </c>
      <c r="C2" s="19">
        <v>0.6</v>
      </c>
      <c r="D2" s="11">
        <f>TAN(x*y+0.1)-x^2</f>
        <v>1.5168448761508024E-2</v>
      </c>
      <c r="E2" s="12">
        <f>y/COS(x*y+0.1)^2-2*x</f>
        <v>-0.74245258224846344</v>
      </c>
      <c r="F2" s="15">
        <f>x/COS(x*y+0.1)^2</f>
        <v>1.143396557002049</v>
      </c>
      <c r="G2" s="11">
        <f>0.5*x^2+2*y^2-1</f>
        <v>4.0000000000000036E-2</v>
      </c>
      <c r="H2" s="12">
        <f>x</f>
        <v>0.8</v>
      </c>
      <c r="I2" s="15">
        <f>4*y</f>
        <v>2.4</v>
      </c>
      <c r="J2" s="11">
        <f>MDETERM(K2:L3)</f>
        <v>-2.6966034429979513</v>
      </c>
      <c r="K2" s="8">
        <f>E2</f>
        <v>-0.74245258224846344</v>
      </c>
      <c r="L2" s="10">
        <f>F2</f>
        <v>1.143396557002049</v>
      </c>
      <c r="M2" s="11">
        <f>-MDETERM(N2:O3)</f>
        <v>9.331585252462745E-3</v>
      </c>
      <c r="N2" s="8">
        <f>D2</f>
        <v>1.5168448761508024E-2</v>
      </c>
      <c r="O2" s="10">
        <f>F2</f>
        <v>1.143396557002049</v>
      </c>
      <c r="P2" s="12">
        <f>-MDETERM(Q2:R3)</f>
        <v>4.1832862299144985E-2</v>
      </c>
      <c r="Q2" s="8">
        <f>E2</f>
        <v>-0.74245258224846344</v>
      </c>
      <c r="R2" s="10">
        <f>D2</f>
        <v>1.5168448761508024E-2</v>
      </c>
    </row>
    <row r="3" spans="1:18" ht="15.75" thickBot="1" x14ac:dyDescent="0.3">
      <c r="B3" s="19"/>
      <c r="C3" s="19"/>
      <c r="D3" s="11"/>
      <c r="E3" s="12"/>
      <c r="F3" s="15"/>
      <c r="G3" s="11"/>
      <c r="H3" s="12"/>
      <c r="I3" s="15"/>
      <c r="J3" s="11"/>
      <c r="K3" s="13">
        <f>H2</f>
        <v>0.8</v>
      </c>
      <c r="L3" s="14">
        <f>I2</f>
        <v>2.4</v>
      </c>
      <c r="M3" s="11"/>
      <c r="N3" s="13">
        <f>G2</f>
        <v>4.0000000000000036E-2</v>
      </c>
      <c r="O3" s="14">
        <f>I2</f>
        <v>2.4</v>
      </c>
      <c r="P3" s="12"/>
      <c r="Q3" s="13">
        <f>H2</f>
        <v>0.8</v>
      </c>
      <c r="R3" s="14">
        <f>G2</f>
        <v>4.0000000000000036E-2</v>
      </c>
    </row>
    <row r="4" spans="1:18" ht="15.75" thickBot="1" x14ac:dyDescent="0.3">
      <c r="B4" s="19"/>
      <c r="C4" s="19"/>
      <c r="D4" s="11"/>
      <c r="E4" s="12"/>
      <c r="F4" s="15"/>
      <c r="G4" s="11"/>
      <c r="H4" s="12"/>
      <c r="I4" s="15"/>
      <c r="J4" s="11"/>
      <c r="K4" s="12"/>
      <c r="L4" s="15"/>
      <c r="M4" s="11"/>
      <c r="N4" s="12"/>
      <c r="O4" s="15"/>
      <c r="P4" s="12"/>
      <c r="Q4" s="12"/>
      <c r="R4" s="15"/>
    </row>
    <row r="5" spans="1:18" ht="15.75" thickBot="1" x14ac:dyDescent="0.3">
      <c r="A5" t="s">
        <v>15</v>
      </c>
      <c r="B5" s="18" t="s">
        <v>0</v>
      </c>
      <c r="C5" s="18" t="s">
        <v>1</v>
      </c>
      <c r="D5" s="8" t="s">
        <v>5</v>
      </c>
      <c r="E5" s="9" t="s">
        <v>6</v>
      </c>
      <c r="F5" s="10" t="s">
        <v>7</v>
      </c>
      <c r="G5" s="8" t="s">
        <v>8</v>
      </c>
      <c r="H5" s="9" t="s">
        <v>9</v>
      </c>
      <c r="I5" s="10" t="s">
        <v>10</v>
      </c>
      <c r="J5" s="22" t="s">
        <v>11</v>
      </c>
      <c r="K5" s="9"/>
      <c r="L5" s="10"/>
      <c r="M5" s="8" t="s">
        <v>12</v>
      </c>
      <c r="N5" s="9"/>
      <c r="O5" s="10"/>
      <c r="P5" s="9" t="s">
        <v>13</v>
      </c>
      <c r="Q5" s="9"/>
      <c r="R5" s="10"/>
    </row>
    <row r="6" spans="1:18" x14ac:dyDescent="0.25">
      <c r="A6" s="1"/>
      <c r="B6" s="19">
        <f>B2+M2/J2</f>
        <v>0.79653950406512564</v>
      </c>
      <c r="C6" s="19">
        <f>C2+P2/J2</f>
        <v>0.58448683197829143</v>
      </c>
      <c r="D6" s="11">
        <f>TAN(x*y+0.1)-x^2</f>
        <v>2.5658462129596327E-4</v>
      </c>
      <c r="E6" s="12">
        <f>y/COS(x*y+0.1)^2-2*x</f>
        <v>-0.77311154079297328</v>
      </c>
      <c r="F6" s="15">
        <f>x/COS(x*y+0.1)^2</f>
        <v>1.1174528561605488</v>
      </c>
      <c r="G6" s="11">
        <f>0.5*x^2+2*y^2-1</f>
        <v>4.8730428019716499E-4</v>
      </c>
      <c r="H6" s="12">
        <f>x</f>
        <v>0.79653950406512564</v>
      </c>
      <c r="I6" s="15">
        <f>4*y</f>
        <v>2.3379473279131657</v>
      </c>
      <c r="J6" s="11">
        <f>MDETERM(K6:L7)</f>
        <v>-2.6975894048380438</v>
      </c>
      <c r="K6" s="8">
        <f>E6</f>
        <v>-0.77311154079297328</v>
      </c>
      <c r="L6" s="10">
        <f>F6</f>
        <v>1.1174528561605488</v>
      </c>
      <c r="M6" s="11">
        <f>-MDETERM(N6:O7)</f>
        <v>-5.53417700169265E-5</v>
      </c>
      <c r="N6" s="8">
        <f>D6</f>
        <v>2.5658462129596327E-4</v>
      </c>
      <c r="O6" s="10">
        <f>F6</f>
        <v>1.1174528561605488</v>
      </c>
      <c r="P6" s="12">
        <f>-MDETERM(Q6:R7)</f>
        <v>5.8112034989606565E-4</v>
      </c>
      <c r="Q6" s="8">
        <f>E6</f>
        <v>-0.77311154079297328</v>
      </c>
      <c r="R6" s="10">
        <f>D6</f>
        <v>2.5658462129596327E-4</v>
      </c>
    </row>
    <row r="7" spans="1:18" ht="15.75" thickBot="1" x14ac:dyDescent="0.3">
      <c r="B7" s="20" t="s">
        <v>20</v>
      </c>
      <c r="C7" s="19" t="s">
        <v>21</v>
      </c>
      <c r="D7" s="11"/>
      <c r="E7" s="12"/>
      <c r="F7" s="15"/>
      <c r="G7" s="11"/>
      <c r="H7" s="12"/>
      <c r="I7" s="15"/>
      <c r="J7" s="11"/>
      <c r="K7" s="13">
        <f>H6</f>
        <v>0.79653950406512564</v>
      </c>
      <c r="L7" s="14">
        <f>I6</f>
        <v>2.3379473279131657</v>
      </c>
      <c r="M7" s="11"/>
      <c r="N7" s="13">
        <f>G6</f>
        <v>4.8730428019716499E-4</v>
      </c>
      <c r="O7" s="14">
        <f>I6</f>
        <v>2.3379473279131657</v>
      </c>
      <c r="P7" s="12"/>
      <c r="Q7" s="13">
        <f>H6</f>
        <v>0.79653950406512564</v>
      </c>
      <c r="R7" s="14">
        <f>G6</f>
        <v>4.8730428019716499E-4</v>
      </c>
    </row>
    <row r="8" spans="1:18" ht="15.75" thickBot="1" x14ac:dyDescent="0.3">
      <c r="B8" s="21">
        <f>ABS(B6-B2)</f>
        <v>3.460495934874408E-3</v>
      </c>
      <c r="C8" s="21">
        <f>ABS(C6-C2)</f>
        <v>1.5513168021708545E-2</v>
      </c>
      <c r="D8" s="13"/>
      <c r="E8" s="16"/>
      <c r="F8" s="14"/>
      <c r="G8" s="13"/>
      <c r="H8" s="16"/>
      <c r="I8" s="14"/>
      <c r="J8" s="13"/>
      <c r="K8" s="16"/>
      <c r="L8" s="14"/>
      <c r="M8" s="13"/>
      <c r="N8" s="16"/>
      <c r="O8" s="14"/>
      <c r="P8" s="16"/>
      <c r="Q8" s="16"/>
      <c r="R8" s="14"/>
    </row>
    <row r="9" spans="1:18" ht="15.75" thickBot="1" x14ac:dyDescent="0.3">
      <c r="A9" t="s">
        <v>16</v>
      </c>
      <c r="B9" s="18" t="s">
        <v>0</v>
      </c>
      <c r="C9" s="18" t="s">
        <v>1</v>
      </c>
      <c r="D9" s="8" t="s">
        <v>5</v>
      </c>
      <c r="E9" s="9" t="s">
        <v>6</v>
      </c>
      <c r="F9" s="10" t="s">
        <v>7</v>
      </c>
      <c r="G9" s="8" t="s">
        <v>8</v>
      </c>
      <c r="H9" s="9" t="s">
        <v>9</v>
      </c>
      <c r="I9" s="10" t="s">
        <v>10</v>
      </c>
      <c r="J9" s="22" t="s">
        <v>11</v>
      </c>
      <c r="K9" s="9"/>
      <c r="L9" s="10"/>
      <c r="M9" s="8" t="s">
        <v>12</v>
      </c>
      <c r="N9" s="9"/>
      <c r="O9" s="10"/>
      <c r="P9" s="9" t="s">
        <v>13</v>
      </c>
      <c r="Q9" s="9"/>
      <c r="R9" s="10"/>
    </row>
    <row r="10" spans="1:18" x14ac:dyDescent="0.25">
      <c r="B10" s="19">
        <f t="shared" ref="B10" si="0">B6+M6/J6</f>
        <v>0.79656001933328235</v>
      </c>
      <c r="C10" s="19">
        <f t="shared" ref="C10" si="1">C6+P6/J6</f>
        <v>0.58427140988742254</v>
      </c>
      <c r="D10" s="11">
        <f>TAN(x*y+0.1)-x^2</f>
        <v>1.605840493912325E-8</v>
      </c>
      <c r="E10" s="12">
        <f>y/COS(x*y+0.1)^2-2*x</f>
        <v>-0.77362081287786788</v>
      </c>
      <c r="F10" s="15">
        <f>x/COS(x*y+0.1)^2</f>
        <v>1.1172552825469109</v>
      </c>
      <c r="G10" s="11">
        <f>0.5*x^2+2*y^2-1</f>
        <v>9.3023792668844862E-8</v>
      </c>
      <c r="H10" s="12">
        <f>x</f>
        <v>0.79656001933328235</v>
      </c>
      <c r="I10" s="15">
        <f>4*y</f>
        <v>2.3370856395496902</v>
      </c>
      <c r="J10" s="11">
        <f t="shared" ref="J10" si="2">MDETERM(K10:L11)</f>
        <v>-2.6979789816994022</v>
      </c>
      <c r="K10" s="8">
        <f t="shared" ref="K10:K16" si="3">E10</f>
        <v>-0.77362081287786788</v>
      </c>
      <c r="L10" s="10">
        <f t="shared" ref="L10:L16" si="4">F10</f>
        <v>1.1172552825469109</v>
      </c>
      <c r="M10" s="11">
        <f t="shared" ref="M10" si="5">-MDETERM(N10:O11)</f>
        <v>6.6401456184516757E-8</v>
      </c>
      <c r="N10" s="8">
        <f t="shared" ref="N10:N16" si="6">D10</f>
        <v>1.605840493912325E-8</v>
      </c>
      <c r="O10" s="10">
        <f t="shared" ref="O10:O16" si="7">F10</f>
        <v>1.1172552825469109</v>
      </c>
      <c r="P10" s="12">
        <f t="shared" ref="P10" si="8">-MDETERM(Q10:R11)</f>
        <v>8.4756625450223699E-8</v>
      </c>
      <c r="Q10" s="8">
        <f t="shared" ref="Q10:Q16" si="9">E10</f>
        <v>-0.77362081287786788</v>
      </c>
      <c r="R10" s="10">
        <f t="shared" ref="R10:R16" si="10">D10</f>
        <v>1.605840493912325E-8</v>
      </c>
    </row>
    <row r="11" spans="1:18" ht="15.75" thickBot="1" x14ac:dyDescent="0.3">
      <c r="B11" s="20" t="s">
        <v>20</v>
      </c>
      <c r="C11" s="19" t="s">
        <v>21</v>
      </c>
      <c r="D11" s="11"/>
      <c r="E11" s="12"/>
      <c r="F11" s="15"/>
      <c r="G11" s="11"/>
      <c r="H11" s="12"/>
      <c r="I11" s="15"/>
      <c r="J11" s="11"/>
      <c r="K11" s="13">
        <f t="shared" ref="K11:K16" si="11">H10</f>
        <v>0.79656001933328235</v>
      </c>
      <c r="L11" s="14">
        <f t="shared" ref="L11:L16" si="12">I10</f>
        <v>2.3370856395496902</v>
      </c>
      <c r="M11" s="11"/>
      <c r="N11" s="13">
        <f t="shared" ref="N11:N16" si="13">G10</f>
        <v>9.3023792668844862E-8</v>
      </c>
      <c r="O11" s="14">
        <f t="shared" ref="O11:O16" si="14">I10</f>
        <v>2.3370856395496902</v>
      </c>
      <c r="P11" s="12"/>
      <c r="Q11" s="13">
        <f t="shared" ref="Q11:Q16" si="15">H10</f>
        <v>0.79656001933328235</v>
      </c>
      <c r="R11" s="14">
        <f t="shared" ref="R11:R16" si="16">G10</f>
        <v>9.3023792668844862E-8</v>
      </c>
    </row>
    <row r="12" spans="1:18" ht="15.75" thickBot="1" x14ac:dyDescent="0.3">
      <c r="B12" s="21">
        <f>ABS(B10-B6)</f>
        <v>2.0515268156717781E-5</v>
      </c>
      <c r="C12" s="21">
        <f>ABS(C10-C6)</f>
        <v>2.1542209086888864E-4</v>
      </c>
      <c r="D12" s="13"/>
      <c r="E12" s="16"/>
      <c r="F12" s="14"/>
      <c r="G12" s="13"/>
      <c r="H12" s="16"/>
      <c r="I12" s="14"/>
      <c r="J12" s="13"/>
      <c r="K12" s="16"/>
      <c r="L12" s="14"/>
      <c r="M12" s="13"/>
      <c r="N12" s="16"/>
      <c r="O12" s="14"/>
      <c r="P12" s="16"/>
      <c r="Q12" s="16"/>
      <c r="R12" s="14"/>
    </row>
    <row r="13" spans="1:18" ht="15.75" thickBot="1" x14ac:dyDescent="0.3">
      <c r="A13" t="s">
        <v>17</v>
      </c>
      <c r="B13" s="18" t="s">
        <v>0</v>
      </c>
      <c r="C13" s="18" t="s">
        <v>1</v>
      </c>
      <c r="D13" s="8" t="s">
        <v>5</v>
      </c>
      <c r="E13" s="9" t="s">
        <v>6</v>
      </c>
      <c r="F13" s="10" t="s">
        <v>7</v>
      </c>
      <c r="G13" s="8" t="s">
        <v>8</v>
      </c>
      <c r="H13" s="9" t="s">
        <v>9</v>
      </c>
      <c r="I13" s="10" t="s">
        <v>10</v>
      </c>
      <c r="J13" s="22" t="s">
        <v>11</v>
      </c>
      <c r="K13" s="9"/>
      <c r="L13" s="10"/>
      <c r="M13" s="8" t="s">
        <v>12</v>
      </c>
      <c r="N13" s="9"/>
      <c r="O13" s="10"/>
      <c r="P13" s="9" t="s">
        <v>13</v>
      </c>
      <c r="Q13" s="9"/>
      <c r="R13" s="10"/>
    </row>
    <row r="14" spans="1:18" x14ac:dyDescent="0.25">
      <c r="B14" s="19">
        <f t="shared" ref="B14" si="17">B10+M10/J10</f>
        <v>0.79655999472172812</v>
      </c>
      <c r="C14" s="19">
        <f t="shared" ref="C14" si="18">C10+P10/J10</f>
        <v>0.58427137847256494</v>
      </c>
      <c r="D14" s="11">
        <f>TAN(x*y+0.1)-x^2</f>
        <v>1.7763568394002505E-15</v>
      </c>
      <c r="E14" s="12">
        <f>y/COS(x*y+0.1)^2-2*x</f>
        <v>-0.77362084869535663</v>
      </c>
      <c r="F14" s="15">
        <f>x/COS(x*y+0.1)^2</f>
        <v>1.1172551921596805</v>
      </c>
      <c r="G14" s="11">
        <f>0.5*x^2+2*y^2-1</f>
        <v>2.2204460492503131E-15</v>
      </c>
      <c r="H14" s="12">
        <f>x</f>
        <v>0.79655999472172812</v>
      </c>
      <c r="I14" s="15">
        <f>4*y</f>
        <v>2.3370855138902598</v>
      </c>
      <c r="J14" s="11">
        <f t="shared" ref="J14" si="19">MDETERM(K14:L15)</f>
        <v>-2.6979788686989448</v>
      </c>
      <c r="K14" s="8">
        <f t="shared" ref="K14:K16" si="20">E14</f>
        <v>-0.77362084869535663</v>
      </c>
      <c r="L14" s="10">
        <f t="shared" ref="L14:L16" si="21">F14</f>
        <v>1.1172551921596805</v>
      </c>
      <c r="M14" s="11">
        <f t="shared" ref="M14" si="22">-MDETERM(N14:O15)</f>
        <v>-1.6706929594268503E-15</v>
      </c>
      <c r="N14" s="8">
        <f t="shared" ref="N14:N16" si="23">D14</f>
        <v>1.7763568394002505E-15</v>
      </c>
      <c r="O14" s="10">
        <f t="shared" ref="O14:O16" si="24">F14</f>
        <v>1.1172551921596805</v>
      </c>
      <c r="P14" s="12">
        <f t="shared" ref="P14" si="25">-MDETERM(Q14:R15)</f>
        <v>3.1327581517198481E-15</v>
      </c>
      <c r="Q14" s="8">
        <f t="shared" ref="Q14:Q16" si="26">E14</f>
        <v>-0.77362084869535663</v>
      </c>
      <c r="R14" s="10">
        <f t="shared" ref="R14:R16" si="27">D14</f>
        <v>1.7763568394002505E-15</v>
      </c>
    </row>
    <row r="15" spans="1:18" ht="15.75" thickBot="1" x14ac:dyDescent="0.3">
      <c r="B15" s="20" t="s">
        <v>20</v>
      </c>
      <c r="C15" s="19" t="s">
        <v>21</v>
      </c>
      <c r="D15" s="11"/>
      <c r="E15" s="12"/>
      <c r="F15" s="15"/>
      <c r="G15" s="11"/>
      <c r="H15" s="12"/>
      <c r="I15" s="15"/>
      <c r="J15" s="11"/>
      <c r="K15" s="13">
        <f t="shared" ref="K15:K16" si="28">H14</f>
        <v>0.79655999472172812</v>
      </c>
      <c r="L15" s="14">
        <f t="shared" ref="L15:L16" si="29">I14</f>
        <v>2.3370855138902598</v>
      </c>
      <c r="M15" s="11"/>
      <c r="N15" s="13">
        <f t="shared" ref="N15:N16" si="30">G14</f>
        <v>2.2204460492503131E-15</v>
      </c>
      <c r="O15" s="14">
        <f t="shared" ref="O15:O16" si="31">I14</f>
        <v>2.3370855138902598</v>
      </c>
      <c r="P15" s="12"/>
      <c r="Q15" s="13">
        <f t="shared" ref="Q15:Q16" si="32">H14</f>
        <v>0.79655999472172812</v>
      </c>
      <c r="R15" s="14">
        <f t="shared" ref="R15:R16" si="33">G14</f>
        <v>2.2204460492503131E-15</v>
      </c>
    </row>
    <row r="16" spans="1:18" ht="15.75" thickBot="1" x14ac:dyDescent="0.3">
      <c r="B16" s="21">
        <f>ABS(B14-B10)</f>
        <v>2.4611554239051259E-8</v>
      </c>
      <c r="C16" s="21">
        <f>ABS(C14-C10)</f>
        <v>3.1414857604161739E-8</v>
      </c>
      <c r="D16" s="13"/>
      <c r="E16" s="16"/>
      <c r="F16" s="14"/>
      <c r="G16" s="13"/>
      <c r="H16" s="16"/>
      <c r="I16" s="14"/>
      <c r="J16" s="13"/>
      <c r="K16" s="16"/>
      <c r="L16" s="14"/>
      <c r="M16" s="13"/>
      <c r="N16" s="16"/>
      <c r="O16" s="14"/>
      <c r="P16" s="16"/>
      <c r="Q16" s="16"/>
      <c r="R16" s="14"/>
    </row>
    <row r="18" spans="1:1" x14ac:dyDescent="0.25">
      <c r="A18" t="s">
        <v>19</v>
      </c>
    </row>
    <row r="19" spans="1:1" x14ac:dyDescent="0.25">
      <c r="A19" t="s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График</vt:lpstr>
      <vt:lpstr>Вычисления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Goldman _ _</dc:creator>
  <cp:lastModifiedBy>Goldman _ _</cp:lastModifiedBy>
  <dcterms:created xsi:type="dcterms:W3CDTF">2024-11-03T08:10:30Z</dcterms:created>
  <dcterms:modified xsi:type="dcterms:W3CDTF">2024-11-03T10:41:21Z</dcterms:modified>
</cp:coreProperties>
</file>