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4295" yWindow="0" windowWidth="14610" windowHeight="15585"/>
  </bookViews>
  <sheets>
    <sheet name="Вариант 17" sheetId="1" r:id="rId1"/>
    <sheet name="data" sheetId="6" r:id="rId2"/>
    <sheet name="values" sheetId="7" r:id="rId3"/>
    <sheet name="freq" sheetId="9" r:id="rId4"/>
    <sheet name="emp" sheetId="10" r:id="rId5"/>
    <sheet name="Лист1" sheetId="11" r:id="rId6"/>
  </sheets>
  <definedNames>
    <definedName name="d">values!$B$10</definedName>
    <definedName name="gamma">values!$B$8</definedName>
    <definedName name="h">values!$B$4</definedName>
    <definedName name="mi" localSheetId="3">freq!$B1</definedName>
    <definedName name="mi_t" localSheetId="3">freq!$E1</definedName>
    <definedName name="ms">Лист1!$B$2:$B$101</definedName>
    <definedName name="n">values!$B$1</definedName>
    <definedName name="nx">emp!$B1</definedName>
    <definedName name="q">values!$B$12</definedName>
    <definedName name="s">values!$B$7</definedName>
    <definedName name="t_gamma">values!$B$9</definedName>
    <definedName name="X">data!$A$2:$A$101</definedName>
    <definedName name="x_">emp!$A1</definedName>
    <definedName name="x_0">values!$B$5</definedName>
    <definedName name="x_max">values!$B$2</definedName>
    <definedName name="x_min">values!$B$3</definedName>
    <definedName name="xi" localSheetId="4">emp!$D1</definedName>
    <definedName name="xi" localSheetId="5">Лист1!$A1</definedName>
    <definedName name="xi_x0_2">Лист1!$C$2:$C$101</definedName>
    <definedName name="xnr">data!$B$2:$B$101</definedName>
    <definedName name="xs">Лист1!$A$2:$A$101</definedName>
  </definedNames>
  <calcPr calcId="125725"/>
</workbook>
</file>

<file path=xl/calcChain.xml><?xml version="1.0" encoding="utf-8"?>
<calcChain xmlns="http://schemas.openxmlformats.org/spreadsheetml/2006/main">
  <c r="D2" i="9"/>
  <c r="E2" s="1"/>
  <c r="F2" s="1"/>
  <c r="D3"/>
  <c r="D4"/>
  <c r="D5"/>
  <c r="D6"/>
  <c r="D7"/>
  <c r="D8"/>
  <c r="D9"/>
  <c r="D10"/>
  <c r="D11"/>
  <c r="B15" i="7"/>
  <c r="B14"/>
  <c r="B6"/>
  <c r="A2" i="1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B4" i="6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"/>
  <c r="B2"/>
  <c r="B11" i="7" l="1"/>
  <c r="A12" i="10"/>
  <c r="B2"/>
  <c r="C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A2" i="9" l="1"/>
  <c r="B3" i="7"/>
  <c r="B2"/>
  <c r="B4" s="1"/>
  <c r="A3" i="9" l="1"/>
  <c r="B1" i="7"/>
  <c r="A3" i="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2"/>
  <c r="C2" i="9" l="1"/>
  <c r="B2"/>
  <c r="A4"/>
  <c r="B3" s="1"/>
  <c r="C3" l="1"/>
  <c r="A5"/>
  <c r="C4" s="1"/>
  <c r="B4" l="1"/>
  <c r="A6"/>
  <c r="B5" s="1"/>
  <c r="C5" l="1"/>
  <c r="A7"/>
  <c r="B6" l="1"/>
  <c r="C6"/>
  <c r="A8"/>
  <c r="C7" l="1"/>
  <c r="B7"/>
  <c r="A9"/>
  <c r="B8" l="1"/>
  <c r="C8"/>
  <c r="A10"/>
  <c r="A11" l="1"/>
  <c r="C9"/>
  <c r="B9"/>
  <c r="B10" l="1"/>
  <c r="C10"/>
  <c r="A12"/>
  <c r="A2" i="10"/>
  <c r="A3"/>
  <c r="B3" s="1"/>
  <c r="A4"/>
  <c r="A5" s="1"/>
  <c r="B11" i="9" l="1"/>
  <c r="C11"/>
  <c r="A6" i="10"/>
  <c r="B5"/>
  <c r="B4"/>
  <c r="A7" l="1"/>
  <c r="B6"/>
  <c r="A8" l="1"/>
  <c r="B7"/>
  <c r="B8" l="1"/>
  <c r="A9"/>
  <c r="B9" l="1"/>
  <c r="A10"/>
  <c r="B10" l="1"/>
  <c r="A11"/>
  <c r="B11" l="1"/>
  <c r="B12" l="1"/>
  <c r="A13"/>
  <c r="A14" l="1"/>
  <c r="B13"/>
  <c r="A15" l="1"/>
  <c r="B14"/>
  <c r="A16" l="1"/>
  <c r="B15"/>
  <c r="B16" l="1"/>
  <c r="A17"/>
  <c r="B17" l="1"/>
  <c r="A18"/>
  <c r="A19" l="1"/>
  <c r="B18"/>
  <c r="A20" l="1"/>
  <c r="B19"/>
  <c r="B20" l="1"/>
  <c r="A21"/>
  <c r="A22" l="1"/>
  <c r="B21"/>
  <c r="A23" l="1"/>
  <c r="B22"/>
  <c r="B23" l="1"/>
  <c r="A24"/>
  <c r="B24" l="1"/>
  <c r="A25"/>
  <c r="A26" l="1"/>
  <c r="B25"/>
  <c r="B26" l="1"/>
  <c r="A27"/>
  <c r="A28" l="1"/>
  <c r="B27"/>
  <c r="B28" l="1"/>
  <c r="A29"/>
  <c r="B29" l="1"/>
  <c r="A30"/>
  <c r="A31" l="1"/>
  <c r="B30"/>
  <c r="B31" l="1"/>
  <c r="A32"/>
  <c r="B32" l="1"/>
  <c r="A33"/>
  <c r="A34" l="1"/>
  <c r="B33"/>
  <c r="A35" l="1"/>
  <c r="B34"/>
  <c r="B35" l="1"/>
  <c r="A36"/>
  <c r="A37" l="1"/>
  <c r="B36"/>
  <c r="A38" l="1"/>
  <c r="B37"/>
  <c r="A39" l="1"/>
  <c r="B38"/>
  <c r="A40" l="1"/>
  <c r="B39"/>
  <c r="B40" l="1"/>
  <c r="A41"/>
  <c r="B41" l="1"/>
  <c r="A42"/>
  <c r="A43" l="1"/>
  <c r="B42"/>
  <c r="A44" l="1"/>
  <c r="B43"/>
  <c r="B44" l="1"/>
  <c r="A45"/>
  <c r="B45" l="1"/>
  <c r="A46"/>
  <c r="A47" l="1"/>
  <c r="B46"/>
  <c r="B47" l="1"/>
  <c r="A48"/>
  <c r="B48" l="1"/>
  <c r="A49"/>
  <c r="A50" l="1"/>
  <c r="B49"/>
  <c r="B50" l="1"/>
  <c r="A51"/>
  <c r="A52" l="1"/>
  <c r="B51"/>
  <c r="B52" l="1"/>
  <c r="A53"/>
  <c r="A54" l="1"/>
  <c r="B53"/>
  <c r="B54" l="1"/>
  <c r="A55"/>
  <c r="A56" l="1"/>
  <c r="B55"/>
  <c r="B56" l="1"/>
  <c r="A57"/>
  <c r="B57" l="1"/>
  <c r="A58"/>
  <c r="A59" l="1"/>
  <c r="B58"/>
  <c r="B59" l="1"/>
  <c r="A60"/>
  <c r="B60" l="1"/>
  <c r="A61"/>
  <c r="B61" l="1"/>
  <c r="A62"/>
  <c r="B62" l="1"/>
  <c r="A63"/>
  <c r="B63" l="1"/>
  <c r="A64"/>
  <c r="B64" l="1"/>
  <c r="A65"/>
  <c r="B65" l="1"/>
  <c r="A66"/>
  <c r="B66" l="1"/>
  <c r="A67"/>
  <c r="B67" l="1"/>
  <c r="A68"/>
  <c r="B68" l="1"/>
  <c r="A69"/>
  <c r="A70" l="1"/>
  <c r="B69"/>
  <c r="B70" l="1"/>
  <c r="A71"/>
  <c r="B71" l="1"/>
  <c r="A72"/>
  <c r="B72" l="1"/>
  <c r="A73"/>
  <c r="A74" l="1"/>
  <c r="B73"/>
  <c r="A75" l="1"/>
  <c r="B74"/>
  <c r="A76" l="1"/>
  <c r="B75"/>
  <c r="A77" l="1"/>
  <c r="B76"/>
  <c r="A78" l="1"/>
  <c r="B77"/>
  <c r="B78" l="1"/>
  <c r="A79"/>
  <c r="A80" l="1"/>
  <c r="B79"/>
  <c r="B80" l="1"/>
  <c r="A81"/>
  <c r="B81" l="1"/>
  <c r="A82"/>
  <c r="A83" l="1"/>
  <c r="B82"/>
  <c r="B83" l="1"/>
  <c r="A84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B92" l="1"/>
  <c r="A93"/>
  <c r="A94" l="1"/>
  <c r="B93"/>
  <c r="B94" l="1"/>
  <c r="A95"/>
  <c r="B95" l="1"/>
  <c r="A96"/>
  <c r="A97" l="1"/>
  <c r="B96"/>
  <c r="A98" l="1"/>
  <c r="B97"/>
  <c r="A99" l="1"/>
  <c r="B98"/>
  <c r="B99" l="1"/>
  <c r="A100"/>
  <c r="A101" l="1"/>
  <c r="B100"/>
  <c r="B101" l="1"/>
  <c r="A102"/>
  <c r="A103" l="1"/>
  <c r="B102"/>
  <c r="B103" l="1"/>
  <c r="A104"/>
  <c r="B104" l="1"/>
  <c r="A105"/>
  <c r="A106" l="1"/>
  <c r="B105"/>
  <c r="B106" l="1"/>
  <c r="A107"/>
  <c r="B107" l="1"/>
  <c r="A108"/>
  <c r="B108" l="1"/>
  <c r="A109"/>
  <c r="A110" l="1"/>
  <c r="B109"/>
  <c r="A111" l="1"/>
  <c r="B110"/>
  <c r="A112" l="1"/>
  <c r="B111"/>
  <c r="A113" l="1"/>
  <c r="B112"/>
  <c r="A114" l="1"/>
  <c r="B113"/>
  <c r="A115" l="1"/>
  <c r="B114"/>
  <c r="B115" l="1"/>
  <c r="A116"/>
  <c r="B116" l="1"/>
  <c r="A117"/>
  <c r="A118" l="1"/>
  <c r="B117"/>
  <c r="B118" l="1"/>
  <c r="A119"/>
  <c r="B119" l="1"/>
  <c r="A120"/>
  <c r="A121" l="1"/>
  <c r="B120"/>
  <c r="A122" l="1"/>
  <c r="B121"/>
  <c r="B122" l="1"/>
  <c r="A123"/>
  <c r="B123" l="1"/>
  <c r="A124"/>
  <c r="B124" l="1"/>
  <c r="A125"/>
  <c r="A126" l="1"/>
  <c r="B125"/>
  <c r="B126" l="1"/>
  <c r="A127"/>
  <c r="B127" l="1"/>
  <c r="A128"/>
  <c r="B128" l="1"/>
  <c r="A129"/>
  <c r="B129" l="1"/>
  <c r="A130"/>
  <c r="A131" l="1"/>
  <c r="B130"/>
  <c r="B131" l="1"/>
  <c r="A132"/>
  <c r="B132" l="1"/>
  <c r="A133"/>
  <c r="A134" l="1"/>
  <c r="B133"/>
  <c r="A135" l="1"/>
  <c r="B134"/>
  <c r="A136" l="1"/>
  <c r="B135"/>
  <c r="B136" l="1"/>
  <c r="A137"/>
  <c r="A138" l="1"/>
  <c r="B137"/>
  <c r="A139" l="1"/>
  <c r="B138"/>
  <c r="B139" l="1"/>
  <c r="A140"/>
  <c r="B140" l="1"/>
  <c r="A141"/>
  <c r="B141" l="1"/>
  <c r="A142"/>
  <c r="B142" l="1"/>
  <c r="A143"/>
  <c r="B143" l="1"/>
  <c r="A144"/>
  <c r="B144" l="1"/>
  <c r="A145"/>
  <c r="A146" l="1"/>
  <c r="B145"/>
  <c r="A147" l="1"/>
  <c r="B146"/>
  <c r="A148" l="1"/>
  <c r="B147"/>
  <c r="B148" l="1"/>
  <c r="A149"/>
  <c r="A150" l="1"/>
  <c r="B149"/>
  <c r="A151" l="1"/>
  <c r="B150"/>
  <c r="A152" l="1"/>
  <c r="B151"/>
  <c r="B152" l="1"/>
  <c r="A153"/>
  <c r="B153" l="1"/>
  <c r="A154"/>
  <c r="B154" l="1"/>
  <c r="A155"/>
  <c r="B155" l="1"/>
  <c r="A156"/>
  <c r="B156" l="1"/>
  <c r="A157"/>
  <c r="A158" l="1"/>
  <c r="B157"/>
  <c r="A159" l="1"/>
  <c r="B158"/>
  <c r="B159" l="1"/>
  <c r="A160"/>
  <c r="A161" l="1"/>
  <c r="B160"/>
  <c r="B161" l="1"/>
  <c r="A162"/>
  <c r="B162" l="1"/>
  <c r="A163"/>
  <c r="B163" l="1"/>
  <c r="A164"/>
  <c r="B164" l="1"/>
  <c r="A165"/>
  <c r="B165" l="1"/>
  <c r="A166"/>
  <c r="A167" l="1"/>
  <c r="B166"/>
  <c r="B167" l="1"/>
  <c r="A168"/>
  <c r="A169" l="1"/>
  <c r="B168"/>
  <c r="A170" l="1"/>
  <c r="B170" s="1"/>
  <c r="B169"/>
  <c r="B2" i="11"/>
  <c r="B55"/>
  <c r="B3"/>
  <c r="B80"/>
  <c r="B101"/>
  <c r="B99"/>
  <c r="B17"/>
  <c r="B62"/>
  <c r="B4"/>
  <c r="B25"/>
  <c r="B92"/>
  <c r="B47"/>
  <c r="B56"/>
  <c r="B67"/>
  <c r="B5"/>
  <c r="B84"/>
  <c r="B10"/>
  <c r="B61"/>
  <c r="B63"/>
  <c r="B72"/>
  <c r="B33"/>
  <c r="B39"/>
  <c r="B64"/>
  <c r="B85"/>
  <c r="B18"/>
  <c r="B59"/>
  <c r="B95"/>
  <c r="B58"/>
  <c r="B26"/>
  <c r="B66"/>
  <c r="B14"/>
  <c r="B75"/>
  <c r="B100"/>
  <c r="B42"/>
  <c r="B50"/>
  <c r="B90"/>
  <c r="B88"/>
  <c r="B21"/>
  <c r="B52"/>
  <c r="B73"/>
  <c r="B31"/>
  <c r="B40"/>
  <c r="B7"/>
  <c r="B53"/>
  <c r="B27"/>
  <c r="B15"/>
  <c r="B77"/>
  <c r="B9"/>
  <c r="B30"/>
  <c r="B91"/>
  <c r="B8"/>
  <c r="B78"/>
  <c r="B86"/>
  <c r="B16"/>
  <c r="B37"/>
  <c r="B60"/>
  <c r="B43"/>
  <c r="B68"/>
  <c r="B89"/>
  <c r="B13"/>
  <c r="B49"/>
  <c r="B38"/>
  <c r="B82"/>
  <c r="B28"/>
  <c r="B94"/>
  <c r="B20"/>
  <c r="B41"/>
  <c r="B44"/>
  <c r="B70"/>
  <c r="B29"/>
  <c r="B54"/>
  <c r="B98"/>
  <c r="B65"/>
  <c r="B93"/>
  <c r="B48"/>
  <c r="B81"/>
  <c r="B34"/>
  <c r="B74"/>
  <c r="B71"/>
  <c r="B96"/>
  <c r="B32"/>
  <c r="B12"/>
  <c r="B87"/>
  <c r="B45"/>
  <c r="B23"/>
  <c r="B69"/>
  <c r="B22"/>
  <c r="B11"/>
  <c r="B36"/>
  <c r="B57"/>
  <c r="B35"/>
  <c r="B79"/>
  <c r="B97"/>
  <c r="B6"/>
  <c r="B19"/>
  <c r="B51"/>
  <c r="B76"/>
  <c r="B24"/>
  <c r="B46"/>
  <c r="B83"/>
  <c r="B5" i="7" l="1"/>
  <c r="C99" i="11" s="1"/>
  <c r="C100" l="1"/>
  <c r="C73"/>
  <c r="C34"/>
  <c r="C88"/>
  <c r="C97"/>
  <c r="C60"/>
  <c r="C33"/>
  <c r="C101"/>
  <c r="C69"/>
  <c r="C87"/>
  <c r="C82"/>
  <c r="C90"/>
  <c r="C55"/>
  <c r="C2"/>
  <c r="C54"/>
  <c r="C7"/>
  <c r="C6"/>
  <c r="B7" i="7" s="1"/>
  <c r="C38" i="11"/>
  <c r="C92"/>
  <c r="C11"/>
  <c r="C36"/>
  <c r="C70"/>
  <c r="C86"/>
  <c r="C62"/>
  <c r="C65"/>
  <c r="C39"/>
  <c r="C77"/>
  <c r="C83"/>
  <c r="C28"/>
  <c r="C50"/>
  <c r="C56"/>
  <c r="C79"/>
  <c r="C35"/>
  <c r="C98"/>
  <c r="C37"/>
  <c r="C21"/>
  <c r="C44"/>
  <c r="C14"/>
  <c r="C48"/>
  <c r="C16"/>
  <c r="C63"/>
  <c r="C3"/>
  <c r="C76"/>
  <c r="C12"/>
  <c r="C49"/>
  <c r="C59"/>
  <c r="C40"/>
  <c r="C85"/>
  <c r="C71"/>
  <c r="C30"/>
  <c r="C52"/>
  <c r="C64"/>
  <c r="C74"/>
  <c r="C20"/>
  <c r="C68"/>
  <c r="C27"/>
  <c r="C18"/>
  <c r="C5"/>
  <c r="C17"/>
  <c r="C51"/>
  <c r="C96"/>
  <c r="C19"/>
  <c r="C23"/>
  <c r="C93"/>
  <c r="C94"/>
  <c r="C43"/>
  <c r="C9"/>
  <c r="C75"/>
  <c r="C61"/>
  <c r="C47"/>
  <c r="C80"/>
  <c r="C15"/>
  <c r="C58"/>
  <c r="C84"/>
  <c r="C25"/>
  <c r="C53"/>
  <c r="C66"/>
  <c r="C32"/>
  <c r="C78"/>
  <c r="C31"/>
  <c r="C26"/>
  <c r="C57"/>
  <c r="C29"/>
  <c r="C13"/>
  <c r="C8"/>
  <c r="C95"/>
  <c r="C10"/>
  <c r="C4"/>
  <c r="C46"/>
  <c r="C45"/>
  <c r="C24"/>
  <c r="C22"/>
  <c r="C81"/>
  <c r="C41"/>
  <c r="C89"/>
  <c r="C91"/>
  <c r="C42"/>
  <c r="C72"/>
  <c r="C67"/>
  <c r="D4" i="7" l="1"/>
  <c r="F4"/>
  <c r="E3" i="9"/>
  <c r="E6"/>
  <c r="E7"/>
  <c r="F2" i="7"/>
  <c r="E8" i="9"/>
  <c r="E5"/>
  <c r="E10"/>
  <c r="E11"/>
  <c r="D2" i="7"/>
  <c r="E9" i="9" l="1"/>
  <c r="E4"/>
  <c r="F8"/>
  <c r="B13" i="7"/>
  <c r="F10" i="9"/>
  <c r="F7"/>
  <c r="F3"/>
  <c r="F9"/>
  <c r="F11"/>
  <c r="F5"/>
  <c r="F6"/>
  <c r="F4"/>
</calcChain>
</file>

<file path=xl/sharedStrings.xml><?xml version="1.0" encoding="utf-8"?>
<sst xmlns="http://schemas.openxmlformats.org/spreadsheetml/2006/main" count="32" uniqueCount="29">
  <si>
    <t>h</t>
  </si>
  <si>
    <t>x</t>
  </si>
  <si>
    <t>n</t>
  </si>
  <si>
    <t>X</t>
  </si>
  <si>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ₘₐₓ</t>
    </r>
  </si>
  <si>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ₘᵢₙ</t>
    </r>
  </si>
  <si>
    <t>xᵢ</t>
  </si>
  <si>
    <t>mᵢ</t>
  </si>
  <si>
    <t>Границы</t>
  </si>
  <si>
    <r>
      <rPr>
        <i/>
        <sz val="11"/>
        <color theme="1"/>
        <rFont val="Times New Roman"/>
        <family val="1"/>
        <charset val="204"/>
      </rPr>
      <t>F</t>
    </r>
    <r>
      <rPr>
        <sz val="11"/>
        <color theme="1"/>
        <rFont val="Times New Roman"/>
        <family val="1"/>
        <charset val="204"/>
      </rPr>
      <t>(</t>
    </r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)</t>
    </r>
  </si>
  <si>
    <t>nₓ</t>
  </si>
  <si>
    <r>
      <t>x̅</t>
    </r>
    <r>
      <rPr>
        <sz val="11"/>
        <color theme="1"/>
        <rFont val="Times New Roman"/>
        <family val="1"/>
        <charset val="204"/>
      </rPr>
      <t>₀</t>
    </r>
  </si>
  <si>
    <r>
      <t>D</t>
    </r>
    <r>
      <rPr>
        <sz val="11"/>
        <color theme="1"/>
        <rFont val="Times New Roman"/>
        <family val="1"/>
        <charset val="204"/>
      </rPr>
      <t>₀</t>
    </r>
  </si>
  <si>
    <r>
      <t>(</t>
    </r>
    <r>
      <rPr>
        <i/>
        <sz val="11"/>
        <color theme="1"/>
        <rFont val="Times New Roman"/>
        <family val="1"/>
        <charset val="204"/>
      </rPr>
      <t>xᵢ</t>
    </r>
    <r>
      <rPr>
        <sz val="11"/>
        <color theme="1"/>
        <rFont val="Times New Roman"/>
        <family val="1"/>
        <charset val="204"/>
      </rPr>
      <t xml:space="preserve"> – </t>
    </r>
    <r>
      <rPr>
        <i/>
        <sz val="11"/>
        <color theme="1"/>
        <rFont val="Times New Roman"/>
        <family val="1"/>
        <charset val="204"/>
      </rPr>
      <t>x̅</t>
    </r>
    <r>
      <rPr>
        <sz val="11"/>
        <color theme="1"/>
        <rFont val="Times New Roman"/>
        <family val="1"/>
        <charset val="204"/>
      </rPr>
      <t>₀)²</t>
    </r>
  </si>
  <si>
    <t>s</t>
  </si>
  <si>
    <t>γ</t>
  </si>
  <si>
    <r>
      <rPr>
        <i/>
        <sz val="11"/>
        <color theme="1"/>
        <rFont val="Times New Roman"/>
        <family val="1"/>
        <charset val="204"/>
      </rPr>
      <t>t</t>
    </r>
    <r>
      <rPr>
        <sz val="11"/>
        <color theme="1"/>
        <rFont val="Times New Roman"/>
        <family val="1"/>
        <charset val="204"/>
      </rPr>
      <t>ᵧ</t>
    </r>
  </si>
  <si>
    <t>v</t>
  </si>
  <si>
    <t>d</t>
  </si>
  <si>
    <t>???</t>
  </si>
  <si>
    <t>q</t>
  </si>
  <si>
    <t>&lt; σ &lt;</t>
  </si>
  <si>
    <t>mᵢͭ</t>
  </si>
  <si>
    <r>
      <rPr>
        <sz val="11"/>
        <color theme="1"/>
        <rFont val="Times New Roman"/>
        <family val="1"/>
        <charset val="204"/>
      </rPr>
      <t xml:space="preserve">&lt; </t>
    </r>
    <r>
      <rPr>
        <i/>
        <sz val="11"/>
        <color theme="1"/>
        <rFont val="Times New Roman"/>
        <family val="1"/>
        <charset val="204"/>
      </rPr>
      <t>mₓ</t>
    </r>
    <r>
      <rPr>
        <sz val="11"/>
        <color theme="1"/>
        <rFont val="Times New Roman"/>
        <family val="1"/>
        <charset val="204"/>
      </rPr>
      <t xml:space="preserve"> &lt;</t>
    </r>
  </si>
  <si>
    <t>zᵢ</t>
  </si>
  <si>
    <t>χ²</t>
  </si>
  <si>
    <r>
      <t>(</t>
    </r>
    <r>
      <rPr>
        <i/>
        <sz val="11"/>
        <color theme="1"/>
        <rFont val="Times New Roman"/>
        <family val="1"/>
        <charset val="204"/>
      </rPr>
      <t>m</t>
    </r>
    <r>
      <rPr>
        <sz val="11"/>
        <color theme="1"/>
        <rFont val="Times New Roman"/>
        <family val="1"/>
        <charset val="204"/>
      </rPr>
      <t>ᵢ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Times New Roman"/>
        <family val="1"/>
        <charset val="204"/>
      </rPr>
      <t xml:space="preserve"> – </t>
    </r>
    <r>
      <rPr>
        <i/>
        <sz val="11"/>
        <color theme="1"/>
        <rFont val="Times New Roman"/>
        <family val="1"/>
        <charset val="204"/>
      </rPr>
      <t>mᵢͭ</t>
    </r>
    <r>
      <rPr>
        <sz val="11"/>
        <color theme="1"/>
        <rFont val="Times New Roman"/>
        <family val="1"/>
        <charset val="204"/>
      </rPr>
      <t xml:space="preserve">)² / </t>
    </r>
    <r>
      <rPr>
        <i/>
        <sz val="11"/>
        <color theme="1"/>
        <rFont val="Times New Roman"/>
        <family val="1"/>
        <charset val="204"/>
      </rPr>
      <t>mᵢͭ</t>
    </r>
  </si>
  <si>
    <t>Мода</t>
  </si>
  <si>
    <t>Медиана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</si>
</sst>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freq!$B$1</c:f>
              <c:strCache>
                <c:ptCount val="1"/>
                <c:pt idx="0">
                  <c:v>mᵢ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freq!$C$2:$C$11</c:f>
              <c:numCache>
                <c:formatCode>General</c:formatCode>
                <c:ptCount val="10"/>
                <c:pt idx="0">
                  <c:v>3.08</c:v>
                </c:pt>
                <c:pt idx="1">
                  <c:v>3.24</c:v>
                </c:pt>
                <c:pt idx="2">
                  <c:v>3.4000000000000004</c:v>
                </c:pt>
                <c:pt idx="3">
                  <c:v>3.5600000000000005</c:v>
                </c:pt>
                <c:pt idx="4">
                  <c:v>3.7200000000000006</c:v>
                </c:pt>
                <c:pt idx="5">
                  <c:v>3.8800000000000008</c:v>
                </c:pt>
                <c:pt idx="6">
                  <c:v>4.0400000000000009</c:v>
                </c:pt>
                <c:pt idx="7">
                  <c:v>4.2000000000000011</c:v>
                </c:pt>
                <c:pt idx="8">
                  <c:v>4.3600000000000012</c:v>
                </c:pt>
                <c:pt idx="9">
                  <c:v>4.5200000000000014</c:v>
                </c:pt>
              </c:numCache>
            </c:numRef>
          </c:cat>
          <c:val>
            <c:numRef>
              <c:f>freq!$B$2:$B$11</c:f>
              <c:numCache>
                <c:formatCode>General</c:formatCode>
                <c:ptCount val="10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8</c:v>
                </c:pt>
                <c:pt idx="4">
                  <c:v>1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61-4F99-A0E6-57F58256E627}"/>
            </c:ext>
          </c:extLst>
        </c:ser>
        <c:gapWidth val="5"/>
        <c:overlap val="-27"/>
        <c:axId val="90230784"/>
        <c:axId val="90232320"/>
      </c:barChart>
      <c:catAx>
        <c:axId val="902307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2320"/>
        <c:crosses val="autoZero"/>
        <c:auto val="1"/>
        <c:lblAlgn val="ctr"/>
        <c:lblOffset val="100"/>
      </c:catAx>
      <c:valAx>
        <c:axId val="90232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emp!$C$1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emp!$A$2:$A$170</c:f>
              <c:numCache>
                <c:formatCode>General</c:formatCode>
                <c:ptCount val="169"/>
                <c:pt idx="0">
                  <c:v>3</c:v>
                </c:pt>
                <c:pt idx="1">
                  <c:v>3.01</c:v>
                </c:pt>
                <c:pt idx="2">
                  <c:v>3.0199999999999996</c:v>
                </c:pt>
                <c:pt idx="3">
                  <c:v>3.0299999999999994</c:v>
                </c:pt>
                <c:pt idx="4">
                  <c:v>3.0399999999999991</c:v>
                </c:pt>
                <c:pt idx="5">
                  <c:v>3.0499999999999989</c:v>
                </c:pt>
                <c:pt idx="6">
                  <c:v>3.0599999999999987</c:v>
                </c:pt>
                <c:pt idx="7">
                  <c:v>3.0699999999999985</c:v>
                </c:pt>
                <c:pt idx="8">
                  <c:v>3.0799999999999983</c:v>
                </c:pt>
                <c:pt idx="9">
                  <c:v>3.0899999999999981</c:v>
                </c:pt>
                <c:pt idx="10">
                  <c:v>3.0999999999999979</c:v>
                </c:pt>
                <c:pt idx="11">
                  <c:v>3.1099999999999977</c:v>
                </c:pt>
                <c:pt idx="12">
                  <c:v>3.1199999999999974</c:v>
                </c:pt>
                <c:pt idx="13">
                  <c:v>3.1299999999999972</c:v>
                </c:pt>
                <c:pt idx="14">
                  <c:v>3.139999999999997</c:v>
                </c:pt>
                <c:pt idx="15">
                  <c:v>3.1499999999999968</c:v>
                </c:pt>
                <c:pt idx="16">
                  <c:v>3.1599999999999966</c:v>
                </c:pt>
                <c:pt idx="17">
                  <c:v>3.1699999999999964</c:v>
                </c:pt>
                <c:pt idx="18">
                  <c:v>3.1799999999999962</c:v>
                </c:pt>
                <c:pt idx="19">
                  <c:v>3.1899999999999959</c:v>
                </c:pt>
                <c:pt idx="20">
                  <c:v>3.1999999999999957</c:v>
                </c:pt>
                <c:pt idx="21">
                  <c:v>3.2099999999999955</c:v>
                </c:pt>
                <c:pt idx="22">
                  <c:v>3.2199999999999953</c:v>
                </c:pt>
                <c:pt idx="23">
                  <c:v>3.2299999999999951</c:v>
                </c:pt>
                <c:pt idx="24">
                  <c:v>3.2399999999999949</c:v>
                </c:pt>
                <c:pt idx="25">
                  <c:v>3.2499999999999947</c:v>
                </c:pt>
                <c:pt idx="26">
                  <c:v>3.2599999999999945</c:v>
                </c:pt>
                <c:pt idx="27">
                  <c:v>3.2699999999999942</c:v>
                </c:pt>
                <c:pt idx="28">
                  <c:v>3.279999999999994</c:v>
                </c:pt>
                <c:pt idx="29">
                  <c:v>3.2899999999999938</c:v>
                </c:pt>
                <c:pt idx="30">
                  <c:v>3.2999999999999936</c:v>
                </c:pt>
                <c:pt idx="31">
                  <c:v>3.3099999999999934</c:v>
                </c:pt>
                <c:pt idx="32">
                  <c:v>3.3199999999999932</c:v>
                </c:pt>
                <c:pt idx="33">
                  <c:v>3.329999999999993</c:v>
                </c:pt>
                <c:pt idx="34">
                  <c:v>3.3399999999999928</c:v>
                </c:pt>
                <c:pt idx="35">
                  <c:v>3.3499999999999925</c:v>
                </c:pt>
                <c:pt idx="36">
                  <c:v>3.3599999999999923</c:v>
                </c:pt>
                <c:pt idx="37">
                  <c:v>3.3699999999999921</c:v>
                </c:pt>
                <c:pt idx="38">
                  <c:v>3.3799999999999919</c:v>
                </c:pt>
                <c:pt idx="39">
                  <c:v>3.3899999999999917</c:v>
                </c:pt>
                <c:pt idx="40">
                  <c:v>3.3999999999999915</c:v>
                </c:pt>
                <c:pt idx="41">
                  <c:v>3.4099999999999913</c:v>
                </c:pt>
                <c:pt idx="42">
                  <c:v>3.419999999999991</c:v>
                </c:pt>
                <c:pt idx="43">
                  <c:v>3.4299999999999908</c:v>
                </c:pt>
                <c:pt idx="44">
                  <c:v>3.4399999999999906</c:v>
                </c:pt>
                <c:pt idx="45">
                  <c:v>3.4499999999999904</c:v>
                </c:pt>
                <c:pt idx="46">
                  <c:v>3.4599999999999902</c:v>
                </c:pt>
                <c:pt idx="47">
                  <c:v>3.46999999999999</c:v>
                </c:pt>
                <c:pt idx="48">
                  <c:v>3.4799999999999898</c:v>
                </c:pt>
                <c:pt idx="49">
                  <c:v>3.4899999999999896</c:v>
                </c:pt>
                <c:pt idx="50">
                  <c:v>3.4999999999999893</c:v>
                </c:pt>
                <c:pt idx="51">
                  <c:v>3.5099999999999891</c:v>
                </c:pt>
                <c:pt idx="52">
                  <c:v>3.5199999999999889</c:v>
                </c:pt>
                <c:pt idx="53">
                  <c:v>3.5299999999999887</c:v>
                </c:pt>
                <c:pt idx="54">
                  <c:v>3.5399999999999885</c:v>
                </c:pt>
                <c:pt idx="55">
                  <c:v>3.5499999999999883</c:v>
                </c:pt>
                <c:pt idx="56">
                  <c:v>3.5599999999999881</c:v>
                </c:pt>
                <c:pt idx="57">
                  <c:v>3.5699999999999878</c:v>
                </c:pt>
                <c:pt idx="58">
                  <c:v>3.5799999999999876</c:v>
                </c:pt>
                <c:pt idx="59">
                  <c:v>3.5899999999999874</c:v>
                </c:pt>
                <c:pt idx="60">
                  <c:v>3.5999999999999872</c:v>
                </c:pt>
                <c:pt idx="61">
                  <c:v>3.609999999999987</c:v>
                </c:pt>
                <c:pt idx="62">
                  <c:v>3.6199999999999868</c:v>
                </c:pt>
                <c:pt idx="63">
                  <c:v>3.6299999999999866</c:v>
                </c:pt>
                <c:pt idx="64">
                  <c:v>3.6399999999999864</c:v>
                </c:pt>
                <c:pt idx="65">
                  <c:v>3.6499999999999861</c:v>
                </c:pt>
                <c:pt idx="66">
                  <c:v>3.6599999999999859</c:v>
                </c:pt>
                <c:pt idx="67">
                  <c:v>3.6699999999999857</c:v>
                </c:pt>
                <c:pt idx="68">
                  <c:v>3.6799999999999855</c:v>
                </c:pt>
                <c:pt idx="69">
                  <c:v>3.6899999999999853</c:v>
                </c:pt>
                <c:pt idx="70">
                  <c:v>3.6999999999999851</c:v>
                </c:pt>
                <c:pt idx="71">
                  <c:v>3.7099999999999849</c:v>
                </c:pt>
                <c:pt idx="72">
                  <c:v>3.7199999999999847</c:v>
                </c:pt>
                <c:pt idx="73">
                  <c:v>3.7299999999999844</c:v>
                </c:pt>
                <c:pt idx="74">
                  <c:v>3.7399999999999842</c:v>
                </c:pt>
                <c:pt idx="75">
                  <c:v>3.749999999999984</c:v>
                </c:pt>
                <c:pt idx="76">
                  <c:v>3.7599999999999838</c:v>
                </c:pt>
                <c:pt idx="77">
                  <c:v>3.7699999999999836</c:v>
                </c:pt>
                <c:pt idx="78">
                  <c:v>3.7799999999999834</c:v>
                </c:pt>
                <c:pt idx="79">
                  <c:v>3.7899999999999832</c:v>
                </c:pt>
                <c:pt idx="80">
                  <c:v>3.7999999999999829</c:v>
                </c:pt>
                <c:pt idx="81">
                  <c:v>3.8099999999999827</c:v>
                </c:pt>
                <c:pt idx="82">
                  <c:v>3.8199999999999825</c:v>
                </c:pt>
                <c:pt idx="83">
                  <c:v>3.8299999999999823</c:v>
                </c:pt>
                <c:pt idx="84">
                  <c:v>3.8399999999999821</c:v>
                </c:pt>
                <c:pt idx="85">
                  <c:v>3.8499999999999819</c:v>
                </c:pt>
                <c:pt idx="86">
                  <c:v>3.8599999999999817</c:v>
                </c:pt>
                <c:pt idx="87">
                  <c:v>3.8699999999999815</c:v>
                </c:pt>
                <c:pt idx="88">
                  <c:v>3.8799999999999812</c:v>
                </c:pt>
                <c:pt idx="89">
                  <c:v>3.889999999999981</c:v>
                </c:pt>
                <c:pt idx="90">
                  <c:v>3.8999999999999808</c:v>
                </c:pt>
                <c:pt idx="91">
                  <c:v>3.9099999999999806</c:v>
                </c:pt>
                <c:pt idx="92">
                  <c:v>3.9199999999999804</c:v>
                </c:pt>
                <c:pt idx="93">
                  <c:v>3.9299999999999802</c:v>
                </c:pt>
                <c:pt idx="94">
                  <c:v>3.93999999999998</c:v>
                </c:pt>
                <c:pt idx="95">
                  <c:v>3.9499999999999797</c:v>
                </c:pt>
                <c:pt idx="96">
                  <c:v>3.9599999999999795</c:v>
                </c:pt>
                <c:pt idx="97">
                  <c:v>3.9699999999999793</c:v>
                </c:pt>
                <c:pt idx="98">
                  <c:v>3.9799999999999791</c:v>
                </c:pt>
                <c:pt idx="99">
                  <c:v>3.9899999999999789</c:v>
                </c:pt>
                <c:pt idx="100">
                  <c:v>3.9999999999999787</c:v>
                </c:pt>
                <c:pt idx="101">
                  <c:v>4.0099999999999785</c:v>
                </c:pt>
                <c:pt idx="102">
                  <c:v>4.0199999999999783</c:v>
                </c:pt>
                <c:pt idx="103">
                  <c:v>4.029999999999978</c:v>
                </c:pt>
                <c:pt idx="104">
                  <c:v>4.0399999999999778</c:v>
                </c:pt>
                <c:pt idx="105">
                  <c:v>4.0499999999999776</c:v>
                </c:pt>
                <c:pt idx="106">
                  <c:v>4.0599999999999774</c:v>
                </c:pt>
                <c:pt idx="107">
                  <c:v>4.0699999999999772</c:v>
                </c:pt>
                <c:pt idx="108">
                  <c:v>4.079999999999977</c:v>
                </c:pt>
                <c:pt idx="109">
                  <c:v>4.0899999999999768</c:v>
                </c:pt>
                <c:pt idx="110">
                  <c:v>4.0999999999999766</c:v>
                </c:pt>
                <c:pt idx="111">
                  <c:v>4.1099999999999763</c:v>
                </c:pt>
                <c:pt idx="112">
                  <c:v>4.1199999999999761</c:v>
                </c:pt>
                <c:pt idx="113">
                  <c:v>4.1299999999999759</c:v>
                </c:pt>
                <c:pt idx="114">
                  <c:v>4.1399999999999757</c:v>
                </c:pt>
                <c:pt idx="115">
                  <c:v>4.1499999999999755</c:v>
                </c:pt>
                <c:pt idx="116">
                  <c:v>4.1599999999999753</c:v>
                </c:pt>
                <c:pt idx="117">
                  <c:v>4.1699999999999751</c:v>
                </c:pt>
                <c:pt idx="118">
                  <c:v>4.1799999999999748</c:v>
                </c:pt>
                <c:pt idx="119">
                  <c:v>4.1899999999999746</c:v>
                </c:pt>
                <c:pt idx="120">
                  <c:v>4.1999999999999744</c:v>
                </c:pt>
                <c:pt idx="121">
                  <c:v>4.2099999999999742</c:v>
                </c:pt>
                <c:pt idx="122">
                  <c:v>4.219999999999974</c:v>
                </c:pt>
                <c:pt idx="123">
                  <c:v>4.2299999999999738</c:v>
                </c:pt>
                <c:pt idx="124">
                  <c:v>4.2399999999999736</c:v>
                </c:pt>
                <c:pt idx="125">
                  <c:v>4.2499999999999734</c:v>
                </c:pt>
                <c:pt idx="126">
                  <c:v>4.2599999999999731</c:v>
                </c:pt>
                <c:pt idx="127">
                  <c:v>4.2699999999999729</c:v>
                </c:pt>
                <c:pt idx="128">
                  <c:v>4.2799999999999727</c:v>
                </c:pt>
                <c:pt idx="129">
                  <c:v>4.2899999999999725</c:v>
                </c:pt>
                <c:pt idx="130">
                  <c:v>4.2999999999999723</c:v>
                </c:pt>
                <c:pt idx="131">
                  <c:v>4.3099999999999721</c:v>
                </c:pt>
                <c:pt idx="132">
                  <c:v>4.3199999999999719</c:v>
                </c:pt>
                <c:pt idx="133">
                  <c:v>4.3299999999999716</c:v>
                </c:pt>
                <c:pt idx="134">
                  <c:v>4.3399999999999714</c:v>
                </c:pt>
                <c:pt idx="135">
                  <c:v>4.3499999999999712</c:v>
                </c:pt>
                <c:pt idx="136">
                  <c:v>4.359999999999971</c:v>
                </c:pt>
                <c:pt idx="137">
                  <c:v>4.3699999999999708</c:v>
                </c:pt>
                <c:pt idx="138">
                  <c:v>4.3799999999999706</c:v>
                </c:pt>
                <c:pt idx="139">
                  <c:v>4.3899999999999704</c:v>
                </c:pt>
                <c:pt idx="140">
                  <c:v>4.3999999999999702</c:v>
                </c:pt>
                <c:pt idx="141">
                  <c:v>4.4099999999999699</c:v>
                </c:pt>
                <c:pt idx="142">
                  <c:v>4.4199999999999697</c:v>
                </c:pt>
                <c:pt idx="143">
                  <c:v>4.4299999999999695</c:v>
                </c:pt>
                <c:pt idx="144">
                  <c:v>4.4399999999999693</c:v>
                </c:pt>
                <c:pt idx="145">
                  <c:v>4.4499999999999691</c:v>
                </c:pt>
                <c:pt idx="146">
                  <c:v>4.4599999999999689</c:v>
                </c:pt>
                <c:pt idx="147">
                  <c:v>4.4699999999999687</c:v>
                </c:pt>
                <c:pt idx="148">
                  <c:v>4.4799999999999685</c:v>
                </c:pt>
                <c:pt idx="149">
                  <c:v>4.4899999999999682</c:v>
                </c:pt>
                <c:pt idx="150">
                  <c:v>4.499999999999968</c:v>
                </c:pt>
                <c:pt idx="151">
                  <c:v>4.5099999999999678</c:v>
                </c:pt>
                <c:pt idx="152">
                  <c:v>4.5199999999999676</c:v>
                </c:pt>
                <c:pt idx="153">
                  <c:v>4.5299999999999674</c:v>
                </c:pt>
                <c:pt idx="154">
                  <c:v>4.5399999999999672</c:v>
                </c:pt>
                <c:pt idx="155">
                  <c:v>4.549999999999967</c:v>
                </c:pt>
                <c:pt idx="156">
                  <c:v>4.5599999999999667</c:v>
                </c:pt>
                <c:pt idx="157">
                  <c:v>4.5699999999999665</c:v>
                </c:pt>
                <c:pt idx="158">
                  <c:v>4.5799999999999663</c:v>
                </c:pt>
                <c:pt idx="159">
                  <c:v>4.5899999999999661</c:v>
                </c:pt>
                <c:pt idx="160">
                  <c:v>4.5999999999999659</c:v>
                </c:pt>
                <c:pt idx="161">
                  <c:v>4.6099999999999657</c:v>
                </c:pt>
                <c:pt idx="162">
                  <c:v>4.6199999999999655</c:v>
                </c:pt>
                <c:pt idx="163">
                  <c:v>4.6299999999999653</c:v>
                </c:pt>
                <c:pt idx="164">
                  <c:v>4.639999999999965</c:v>
                </c:pt>
                <c:pt idx="165">
                  <c:v>4.6499999999999648</c:v>
                </c:pt>
                <c:pt idx="166">
                  <c:v>4.6599999999999646</c:v>
                </c:pt>
                <c:pt idx="167">
                  <c:v>4.6699999999999644</c:v>
                </c:pt>
                <c:pt idx="168">
                  <c:v>4.6799999999999642</c:v>
                </c:pt>
              </c:numCache>
            </c:numRef>
          </c:xVal>
          <c:yVal>
            <c:numRef>
              <c:f>emp!$C$2:$C$170</c:f>
              <c:numCache>
                <c:formatCode>General</c:formatCode>
                <c:ptCount val="169"/>
                <c:pt idx="0">
                  <c:v>0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0.63</c:v>
                </c:pt>
                <c:pt idx="42">
                  <c:v>0.63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0.63</c:v>
                </c:pt>
                <c:pt idx="52">
                  <c:v>0.63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0.71</c:v>
                </c:pt>
                <c:pt idx="62">
                  <c:v>0.71</c:v>
                </c:pt>
                <c:pt idx="63">
                  <c:v>0.71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0.79</c:v>
                </c:pt>
                <c:pt idx="82">
                  <c:v>0.79</c:v>
                </c:pt>
                <c:pt idx="83">
                  <c:v>0.79</c:v>
                </c:pt>
                <c:pt idx="84">
                  <c:v>0.79</c:v>
                </c:pt>
                <c:pt idx="85">
                  <c:v>0.79</c:v>
                </c:pt>
                <c:pt idx="86">
                  <c:v>0.79</c:v>
                </c:pt>
                <c:pt idx="87">
                  <c:v>0.79</c:v>
                </c:pt>
                <c:pt idx="88">
                  <c:v>0.79</c:v>
                </c:pt>
                <c:pt idx="89">
                  <c:v>0.79</c:v>
                </c:pt>
                <c:pt idx="90">
                  <c:v>0.79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0.82</c:v>
                </c:pt>
                <c:pt idx="97">
                  <c:v>0.82</c:v>
                </c:pt>
                <c:pt idx="98">
                  <c:v>0.82</c:v>
                </c:pt>
                <c:pt idx="99">
                  <c:v>0.82</c:v>
                </c:pt>
                <c:pt idx="100">
                  <c:v>0.82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1262-4FA5-A4E7-83C9D178EE9E}"/>
            </c:ext>
          </c:extLst>
        </c:ser>
        <c:axId val="91388544"/>
        <c:axId val="91390336"/>
      </c:scatterChart>
      <c:valAx>
        <c:axId val="91388544"/>
        <c:scaling>
          <c:orientation val="minMax"/>
          <c:max val="4.8"/>
          <c:min val="2.9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90336"/>
        <c:crosses val="autoZero"/>
        <c:crossBetween val="midCat"/>
      </c:valAx>
      <c:valAx>
        <c:axId val="91390336"/>
        <c:scaling>
          <c:orientation val="minMax"/>
          <c:max val="1.100000000000000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8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572175</xdr:colOff>
      <xdr:row>53</xdr:row>
      <xdr:rowOff>20196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DB328F1F-A688-89DE-30B1-ACA0E54DE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00"/>
          <a:ext cx="4839375" cy="821169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15</xdr:col>
      <xdr:colOff>457859</xdr:colOff>
      <xdr:row>53</xdr:row>
      <xdr:rowOff>29722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EEED66FB-A3E8-9133-AAB5-63F621C5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0" y="1905000"/>
          <a:ext cx="4725059" cy="82212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3942</xdr:rowOff>
    </xdr:from>
    <xdr:to>
      <xdr:col>8</xdr:col>
      <xdr:colOff>9526</xdr:colOff>
      <xdr:row>27</xdr:row>
      <xdr:rowOff>13466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23A21C9A-99BD-1172-DB08-DB8E5E2D7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0</xdr:colOff>
      <xdr:row>14</xdr:row>
      <xdr:rowOff>185738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BE55C99-65F9-D163-BE68-6798F8A35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/>
  </sheetViews>
  <sheetFormatPr defaultRowHeight="15"/>
  <sheetData>
    <row r="1" spans="1:10">
      <c r="A1">
        <v>3.4</v>
      </c>
      <c r="B1">
        <v>3</v>
      </c>
      <c r="C1">
        <v>3</v>
      </c>
      <c r="D1">
        <v>3</v>
      </c>
      <c r="E1">
        <v>3.4</v>
      </c>
      <c r="F1">
        <v>3.2</v>
      </c>
      <c r="G1">
        <v>3.4</v>
      </c>
      <c r="H1">
        <v>3.6</v>
      </c>
      <c r="I1">
        <v>3.8</v>
      </c>
      <c r="J1">
        <v>4.0999999999999996</v>
      </c>
    </row>
    <row r="2" spans="1:10">
      <c r="A2">
        <v>3.4</v>
      </c>
      <c r="B2">
        <v>3</v>
      </c>
      <c r="C2">
        <v>3</v>
      </c>
      <c r="D2">
        <v>3.3</v>
      </c>
      <c r="E2">
        <v>3.4</v>
      </c>
      <c r="F2">
        <v>3.4</v>
      </c>
      <c r="G2">
        <v>3.4</v>
      </c>
      <c r="H2">
        <v>3.6</v>
      </c>
      <c r="I2">
        <v>3.9</v>
      </c>
      <c r="J2">
        <v>4.0999999999999996</v>
      </c>
    </row>
    <row r="3" spans="1:10">
      <c r="A3">
        <v>3.2</v>
      </c>
      <c r="B3">
        <v>3</v>
      </c>
      <c r="C3">
        <v>3</v>
      </c>
      <c r="D3">
        <v>3.3</v>
      </c>
      <c r="E3">
        <v>3.4</v>
      </c>
      <c r="F3">
        <v>3.2</v>
      </c>
      <c r="G3">
        <v>3.4</v>
      </c>
      <c r="H3">
        <v>3.6</v>
      </c>
      <c r="I3">
        <v>3.9</v>
      </c>
      <c r="J3">
        <v>4.4000000000000004</v>
      </c>
    </row>
    <row r="4" spans="1:10">
      <c r="A4">
        <v>3.2</v>
      </c>
      <c r="B4">
        <v>3</v>
      </c>
      <c r="C4">
        <v>3</v>
      </c>
      <c r="D4">
        <v>3.4</v>
      </c>
      <c r="E4">
        <v>3.4</v>
      </c>
      <c r="F4">
        <v>3.2</v>
      </c>
      <c r="G4">
        <v>3.4</v>
      </c>
      <c r="H4">
        <v>3.6</v>
      </c>
      <c r="I4">
        <v>4.0999999999999996</v>
      </c>
      <c r="J4">
        <v>4.4000000000000004</v>
      </c>
    </row>
    <row r="5" spans="1:10">
      <c r="A5">
        <v>3.2</v>
      </c>
      <c r="B5">
        <v>3</v>
      </c>
      <c r="C5">
        <v>3</v>
      </c>
      <c r="D5">
        <v>3.8</v>
      </c>
      <c r="E5">
        <v>3.2</v>
      </c>
      <c r="F5">
        <v>3.2</v>
      </c>
      <c r="G5">
        <v>3.4</v>
      </c>
      <c r="H5">
        <v>3.6</v>
      </c>
      <c r="I5">
        <v>3.9</v>
      </c>
      <c r="J5">
        <v>4.4000000000000004</v>
      </c>
    </row>
    <row r="6" spans="1:10">
      <c r="A6">
        <v>3.2</v>
      </c>
      <c r="B6">
        <v>3</v>
      </c>
      <c r="C6">
        <v>3</v>
      </c>
      <c r="D6">
        <v>3</v>
      </c>
      <c r="E6">
        <v>3.2</v>
      </c>
      <c r="F6">
        <v>3.2</v>
      </c>
      <c r="G6">
        <v>3.4</v>
      </c>
      <c r="H6">
        <v>3.8</v>
      </c>
      <c r="I6">
        <v>4.0999999999999996</v>
      </c>
      <c r="J6">
        <v>4.4000000000000004</v>
      </c>
    </row>
    <row r="7" spans="1:10">
      <c r="A7">
        <v>3</v>
      </c>
      <c r="B7">
        <v>3.1</v>
      </c>
      <c r="C7">
        <v>3</v>
      </c>
      <c r="D7">
        <v>4</v>
      </c>
      <c r="E7">
        <v>3.2</v>
      </c>
      <c r="F7">
        <v>3.2</v>
      </c>
      <c r="G7">
        <v>3.4</v>
      </c>
      <c r="H7">
        <v>3.8</v>
      </c>
      <c r="I7">
        <v>4.0999999999999996</v>
      </c>
      <c r="J7">
        <v>4.5999999999999996</v>
      </c>
    </row>
    <row r="8" spans="1:10">
      <c r="A8">
        <v>3</v>
      </c>
      <c r="B8">
        <v>3.1</v>
      </c>
      <c r="C8">
        <v>3</v>
      </c>
      <c r="D8">
        <v>4</v>
      </c>
      <c r="E8">
        <v>3.2</v>
      </c>
      <c r="F8">
        <v>3.4</v>
      </c>
      <c r="G8">
        <v>3.6</v>
      </c>
      <c r="H8">
        <v>3.8</v>
      </c>
      <c r="I8">
        <v>4.0999999999999996</v>
      </c>
      <c r="J8">
        <v>4.5999999999999996</v>
      </c>
    </row>
    <row r="9" spans="1:10">
      <c r="A9">
        <v>3</v>
      </c>
      <c r="B9">
        <v>3.1</v>
      </c>
      <c r="C9">
        <v>3</v>
      </c>
      <c r="D9">
        <v>3.7</v>
      </c>
      <c r="E9">
        <v>3.2</v>
      </c>
      <c r="F9">
        <v>3.4</v>
      </c>
      <c r="G9">
        <v>3.6</v>
      </c>
      <c r="H9">
        <v>3.8</v>
      </c>
      <c r="I9">
        <v>4.0999999999999996</v>
      </c>
      <c r="J9">
        <v>4.5999999999999996</v>
      </c>
    </row>
    <row r="10" spans="1:10">
      <c r="A10">
        <v>3</v>
      </c>
      <c r="B10">
        <v>3</v>
      </c>
      <c r="C10">
        <v>3</v>
      </c>
      <c r="D10">
        <v>3.4</v>
      </c>
      <c r="E10">
        <v>3.2</v>
      </c>
      <c r="F10">
        <v>3.4</v>
      </c>
      <c r="G10">
        <v>3.6</v>
      </c>
      <c r="H10">
        <v>3.8</v>
      </c>
      <c r="I10">
        <v>4.0999999999999996</v>
      </c>
      <c r="J10">
        <v>4.5999999999999996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B2" sqref="B2:B101"/>
    </sheetView>
  </sheetViews>
  <sheetFormatPr defaultRowHeight="15"/>
  <sheetData>
    <row r="1" spans="1:2" s="2" customFormat="1">
      <c r="A1" s="2" t="s">
        <v>3</v>
      </c>
      <c r="B1" s="2" t="s">
        <v>6</v>
      </c>
    </row>
    <row r="2" spans="1:2">
      <c r="A2">
        <f>SMALL('Вариант 17'!$A$1:$J$10,ROW(A1))</f>
        <v>3</v>
      </c>
      <c r="B2">
        <f>A2</f>
        <v>3</v>
      </c>
    </row>
    <row r="3" spans="1:2">
      <c r="A3">
        <f>SMALL('Вариант 17'!$A$1:$J$10,ROW(A2))</f>
        <v>3</v>
      </c>
      <c r="B3" t="str">
        <f>IF(A3&lt;&gt;A2,A3,"")</f>
        <v/>
      </c>
    </row>
    <row r="4" spans="1:2">
      <c r="A4">
        <f>SMALL('Вариант 17'!$A$1:$J$10,ROW(A3))</f>
        <v>3</v>
      </c>
      <c r="B4" t="str">
        <f t="shared" ref="B4:B67" si="0">IF(A4&lt;&gt;A3,A4,"")</f>
        <v/>
      </c>
    </row>
    <row r="5" spans="1:2">
      <c r="A5">
        <f>SMALL('Вариант 17'!$A$1:$J$10,ROW(A4))</f>
        <v>3</v>
      </c>
      <c r="B5" t="str">
        <f t="shared" si="0"/>
        <v/>
      </c>
    </row>
    <row r="6" spans="1:2">
      <c r="A6">
        <f>SMALL('Вариант 17'!$A$1:$J$10,ROW(A5))</f>
        <v>3</v>
      </c>
      <c r="B6" t="str">
        <f t="shared" si="0"/>
        <v/>
      </c>
    </row>
    <row r="7" spans="1:2">
      <c r="A7">
        <f>SMALL('Вариант 17'!$A$1:$J$10,ROW(A6))</f>
        <v>3</v>
      </c>
      <c r="B7" t="str">
        <f t="shared" si="0"/>
        <v/>
      </c>
    </row>
    <row r="8" spans="1:2">
      <c r="A8">
        <f>SMALL('Вариант 17'!$A$1:$J$10,ROW(A7))</f>
        <v>3</v>
      </c>
      <c r="B8" t="str">
        <f t="shared" si="0"/>
        <v/>
      </c>
    </row>
    <row r="9" spans="1:2">
      <c r="A9">
        <f>SMALL('Вариант 17'!$A$1:$J$10,ROW(A8))</f>
        <v>3</v>
      </c>
      <c r="B9" t="str">
        <f t="shared" si="0"/>
        <v/>
      </c>
    </row>
    <row r="10" spans="1:2">
      <c r="A10">
        <f>SMALL('Вариант 17'!$A$1:$J$10,ROW(A9))</f>
        <v>3</v>
      </c>
      <c r="B10" t="str">
        <f t="shared" si="0"/>
        <v/>
      </c>
    </row>
    <row r="11" spans="1:2">
      <c r="A11">
        <f>SMALL('Вариант 17'!$A$1:$J$10,ROW(A10))</f>
        <v>3</v>
      </c>
      <c r="B11" t="str">
        <f t="shared" si="0"/>
        <v/>
      </c>
    </row>
    <row r="12" spans="1:2">
      <c r="A12">
        <f>SMALL('Вариант 17'!$A$1:$J$10,ROW(A11))</f>
        <v>3</v>
      </c>
      <c r="B12" t="str">
        <f t="shared" si="0"/>
        <v/>
      </c>
    </row>
    <row r="13" spans="1:2">
      <c r="A13">
        <f>SMALL('Вариант 17'!$A$1:$J$10,ROW(A12))</f>
        <v>3</v>
      </c>
      <c r="B13" t="str">
        <f t="shared" si="0"/>
        <v/>
      </c>
    </row>
    <row r="14" spans="1:2">
      <c r="A14">
        <f>SMALL('Вариант 17'!$A$1:$J$10,ROW(A13))</f>
        <v>3</v>
      </c>
      <c r="B14" t="str">
        <f t="shared" si="0"/>
        <v/>
      </c>
    </row>
    <row r="15" spans="1:2">
      <c r="A15">
        <f>SMALL('Вариант 17'!$A$1:$J$10,ROW(A14))</f>
        <v>3</v>
      </c>
      <c r="B15" t="str">
        <f t="shared" si="0"/>
        <v/>
      </c>
    </row>
    <row r="16" spans="1:2">
      <c r="A16">
        <f>SMALL('Вариант 17'!$A$1:$J$10,ROW(A15))</f>
        <v>3</v>
      </c>
      <c r="B16" t="str">
        <f t="shared" si="0"/>
        <v/>
      </c>
    </row>
    <row r="17" spans="1:2">
      <c r="A17">
        <f>SMALL('Вариант 17'!$A$1:$J$10,ROW(A16))</f>
        <v>3</v>
      </c>
      <c r="B17" t="str">
        <f t="shared" si="0"/>
        <v/>
      </c>
    </row>
    <row r="18" spans="1:2">
      <c r="A18">
        <f>SMALL('Вариант 17'!$A$1:$J$10,ROW(A17))</f>
        <v>3</v>
      </c>
      <c r="B18" t="str">
        <f t="shared" si="0"/>
        <v/>
      </c>
    </row>
    <row r="19" spans="1:2">
      <c r="A19">
        <f>SMALL('Вариант 17'!$A$1:$J$10,ROW(A18))</f>
        <v>3</v>
      </c>
      <c r="B19" t="str">
        <f t="shared" si="0"/>
        <v/>
      </c>
    </row>
    <row r="20" spans="1:2">
      <c r="A20">
        <f>SMALL('Вариант 17'!$A$1:$J$10,ROW(A19))</f>
        <v>3</v>
      </c>
      <c r="B20" t="str">
        <f t="shared" si="0"/>
        <v/>
      </c>
    </row>
    <row r="21" spans="1:2">
      <c r="A21">
        <f>SMALL('Вариант 17'!$A$1:$J$10,ROW(A20))</f>
        <v>3</v>
      </c>
      <c r="B21" t="str">
        <f t="shared" si="0"/>
        <v/>
      </c>
    </row>
    <row r="22" spans="1:2">
      <c r="A22">
        <f>SMALL('Вариант 17'!$A$1:$J$10,ROW(A21))</f>
        <v>3</v>
      </c>
      <c r="B22" t="str">
        <f t="shared" si="0"/>
        <v/>
      </c>
    </row>
    <row r="23" spans="1:2">
      <c r="A23">
        <f>SMALL('Вариант 17'!$A$1:$J$10,ROW(A22))</f>
        <v>3</v>
      </c>
      <c r="B23" t="str">
        <f t="shared" si="0"/>
        <v/>
      </c>
    </row>
    <row r="24" spans="1:2">
      <c r="A24">
        <f>SMALL('Вариант 17'!$A$1:$J$10,ROW(A23))</f>
        <v>3</v>
      </c>
      <c r="B24" t="str">
        <f t="shared" si="0"/>
        <v/>
      </c>
    </row>
    <row r="25" spans="1:2">
      <c r="A25">
        <f>SMALL('Вариант 17'!$A$1:$J$10,ROW(A24))</f>
        <v>3.1</v>
      </c>
      <c r="B25">
        <f t="shared" si="0"/>
        <v>3.1</v>
      </c>
    </row>
    <row r="26" spans="1:2">
      <c r="A26">
        <f>SMALL('Вариант 17'!$A$1:$J$10,ROW(A25))</f>
        <v>3.1</v>
      </c>
      <c r="B26" t="str">
        <f t="shared" si="0"/>
        <v/>
      </c>
    </row>
    <row r="27" spans="1:2">
      <c r="A27">
        <f>SMALL('Вариант 17'!$A$1:$J$10,ROW(A26))</f>
        <v>3.1</v>
      </c>
      <c r="B27" t="str">
        <f t="shared" si="0"/>
        <v/>
      </c>
    </row>
    <row r="28" spans="1:2">
      <c r="A28">
        <f>SMALL('Вариант 17'!$A$1:$J$10,ROW(A27))</f>
        <v>3.2</v>
      </c>
      <c r="B28">
        <f t="shared" si="0"/>
        <v>3.2</v>
      </c>
    </row>
    <row r="29" spans="1:2">
      <c r="A29">
        <f>SMALL('Вариант 17'!$A$1:$J$10,ROW(A28))</f>
        <v>3.2</v>
      </c>
      <c r="B29" t="str">
        <f t="shared" si="0"/>
        <v/>
      </c>
    </row>
    <row r="30" spans="1:2">
      <c r="A30">
        <f>SMALL('Вариант 17'!$A$1:$J$10,ROW(A29))</f>
        <v>3.2</v>
      </c>
      <c r="B30" t="str">
        <f t="shared" si="0"/>
        <v/>
      </c>
    </row>
    <row r="31" spans="1:2">
      <c r="A31">
        <f>SMALL('Вариант 17'!$A$1:$J$10,ROW(A30))</f>
        <v>3.2</v>
      </c>
      <c r="B31" t="str">
        <f t="shared" si="0"/>
        <v/>
      </c>
    </row>
    <row r="32" spans="1:2">
      <c r="A32">
        <f>SMALL('Вариант 17'!$A$1:$J$10,ROW(A31))</f>
        <v>3.2</v>
      </c>
      <c r="B32" t="str">
        <f t="shared" si="0"/>
        <v/>
      </c>
    </row>
    <row r="33" spans="1:2">
      <c r="A33">
        <f>SMALL('Вариант 17'!$A$1:$J$10,ROW(A32))</f>
        <v>3.2</v>
      </c>
      <c r="B33" t="str">
        <f t="shared" si="0"/>
        <v/>
      </c>
    </row>
    <row r="34" spans="1:2">
      <c r="A34">
        <f>SMALL('Вариант 17'!$A$1:$J$10,ROW(A33))</f>
        <v>3.2</v>
      </c>
      <c r="B34" t="str">
        <f t="shared" si="0"/>
        <v/>
      </c>
    </row>
    <row r="35" spans="1:2">
      <c r="A35">
        <f>SMALL('Вариант 17'!$A$1:$J$10,ROW(A34))</f>
        <v>3.2</v>
      </c>
      <c r="B35" t="str">
        <f t="shared" si="0"/>
        <v/>
      </c>
    </row>
    <row r="36" spans="1:2">
      <c r="A36">
        <f>SMALL('Вариант 17'!$A$1:$J$10,ROW(A35))</f>
        <v>3.2</v>
      </c>
      <c r="B36" t="str">
        <f t="shared" si="0"/>
        <v/>
      </c>
    </row>
    <row r="37" spans="1:2">
      <c r="A37">
        <f>SMALL('Вариант 17'!$A$1:$J$10,ROW(A36))</f>
        <v>3.2</v>
      </c>
      <c r="B37" t="str">
        <f t="shared" si="0"/>
        <v/>
      </c>
    </row>
    <row r="38" spans="1:2">
      <c r="A38">
        <f>SMALL('Вариант 17'!$A$1:$J$10,ROW(A37))</f>
        <v>3.2</v>
      </c>
      <c r="B38" t="str">
        <f t="shared" si="0"/>
        <v/>
      </c>
    </row>
    <row r="39" spans="1:2">
      <c r="A39">
        <f>SMALL('Вариант 17'!$A$1:$J$10,ROW(A38))</f>
        <v>3.2</v>
      </c>
      <c r="B39" t="str">
        <f t="shared" si="0"/>
        <v/>
      </c>
    </row>
    <row r="40" spans="1:2">
      <c r="A40">
        <f>SMALL('Вариант 17'!$A$1:$J$10,ROW(A39))</f>
        <v>3.2</v>
      </c>
      <c r="B40" t="str">
        <f t="shared" si="0"/>
        <v/>
      </c>
    </row>
    <row r="41" spans="1:2">
      <c r="A41">
        <f>SMALL('Вариант 17'!$A$1:$J$10,ROW(A40))</f>
        <v>3.2</v>
      </c>
      <c r="B41" t="str">
        <f t="shared" si="0"/>
        <v/>
      </c>
    </row>
    <row r="42" spans="1:2">
      <c r="A42">
        <f>SMALL('Вариант 17'!$A$1:$J$10,ROW(A41))</f>
        <v>3.2</v>
      </c>
      <c r="B42" t="str">
        <f t="shared" si="0"/>
        <v/>
      </c>
    </row>
    <row r="43" spans="1:2">
      <c r="A43">
        <f>SMALL('Вариант 17'!$A$1:$J$10,ROW(A42))</f>
        <v>3.2</v>
      </c>
      <c r="B43" t="str">
        <f t="shared" si="0"/>
        <v/>
      </c>
    </row>
    <row r="44" spans="1:2">
      <c r="A44">
        <f>SMALL('Вариант 17'!$A$1:$J$10,ROW(A43))</f>
        <v>3.3</v>
      </c>
      <c r="B44">
        <f t="shared" si="0"/>
        <v>3.3</v>
      </c>
    </row>
    <row r="45" spans="1:2">
      <c r="A45">
        <f>SMALL('Вариант 17'!$A$1:$J$10,ROW(A44))</f>
        <v>3.3</v>
      </c>
      <c r="B45" t="str">
        <f t="shared" si="0"/>
        <v/>
      </c>
    </row>
    <row r="46" spans="1:2">
      <c r="A46">
        <f>SMALL('Вариант 17'!$A$1:$J$10,ROW(A45))</f>
        <v>3.4</v>
      </c>
      <c r="B46">
        <f t="shared" si="0"/>
        <v>3.4</v>
      </c>
    </row>
    <row r="47" spans="1:2">
      <c r="A47">
        <f>SMALL('Вариант 17'!$A$1:$J$10,ROW(A46))</f>
        <v>3.4</v>
      </c>
      <c r="B47" t="str">
        <f t="shared" si="0"/>
        <v/>
      </c>
    </row>
    <row r="48" spans="1:2">
      <c r="A48">
        <f>SMALL('Вариант 17'!$A$1:$J$10,ROW(A47))</f>
        <v>3.4</v>
      </c>
      <c r="B48" t="str">
        <f t="shared" si="0"/>
        <v/>
      </c>
    </row>
    <row r="49" spans="1:2">
      <c r="A49">
        <f>SMALL('Вариант 17'!$A$1:$J$10,ROW(A48))</f>
        <v>3.4</v>
      </c>
      <c r="B49" t="str">
        <f t="shared" si="0"/>
        <v/>
      </c>
    </row>
    <row r="50" spans="1:2">
      <c r="A50">
        <f>SMALL('Вариант 17'!$A$1:$J$10,ROW(A49))</f>
        <v>3.4</v>
      </c>
      <c r="B50" t="str">
        <f t="shared" si="0"/>
        <v/>
      </c>
    </row>
    <row r="51" spans="1:2">
      <c r="A51">
        <f>SMALL('Вариант 17'!$A$1:$J$10,ROW(A50))</f>
        <v>3.4</v>
      </c>
      <c r="B51" t="str">
        <f t="shared" si="0"/>
        <v/>
      </c>
    </row>
    <row r="52" spans="1:2">
      <c r="A52">
        <f>SMALL('Вариант 17'!$A$1:$J$10,ROW(A51))</f>
        <v>3.4</v>
      </c>
      <c r="B52" t="str">
        <f t="shared" si="0"/>
        <v/>
      </c>
    </row>
    <row r="53" spans="1:2">
      <c r="A53">
        <f>SMALL('Вариант 17'!$A$1:$J$10,ROW(A52))</f>
        <v>3.4</v>
      </c>
      <c r="B53" t="str">
        <f t="shared" si="0"/>
        <v/>
      </c>
    </row>
    <row r="54" spans="1:2">
      <c r="A54">
        <f>SMALL('Вариант 17'!$A$1:$J$10,ROW(A53))</f>
        <v>3.4</v>
      </c>
      <c r="B54" t="str">
        <f t="shared" si="0"/>
        <v/>
      </c>
    </row>
    <row r="55" spans="1:2">
      <c r="A55">
        <f>SMALL('Вариант 17'!$A$1:$J$10,ROW(A54))</f>
        <v>3.4</v>
      </c>
      <c r="B55" t="str">
        <f t="shared" si="0"/>
        <v/>
      </c>
    </row>
    <row r="56" spans="1:2">
      <c r="A56">
        <f>SMALL('Вариант 17'!$A$1:$J$10,ROW(A55))</f>
        <v>3.4</v>
      </c>
      <c r="B56" t="str">
        <f t="shared" si="0"/>
        <v/>
      </c>
    </row>
    <row r="57" spans="1:2">
      <c r="A57">
        <f>SMALL('Вариант 17'!$A$1:$J$10,ROW(A56))</f>
        <v>3.4</v>
      </c>
      <c r="B57" t="str">
        <f t="shared" si="0"/>
        <v/>
      </c>
    </row>
    <row r="58" spans="1:2">
      <c r="A58">
        <f>SMALL('Вариант 17'!$A$1:$J$10,ROW(A57))</f>
        <v>3.4</v>
      </c>
      <c r="B58" t="str">
        <f t="shared" si="0"/>
        <v/>
      </c>
    </row>
    <row r="59" spans="1:2">
      <c r="A59">
        <f>SMALL('Вариант 17'!$A$1:$J$10,ROW(A58))</f>
        <v>3.4</v>
      </c>
      <c r="B59" t="str">
        <f t="shared" si="0"/>
        <v/>
      </c>
    </row>
    <row r="60" spans="1:2">
      <c r="A60">
        <f>SMALL('Вариант 17'!$A$1:$J$10,ROW(A59))</f>
        <v>3.4</v>
      </c>
      <c r="B60" t="str">
        <f t="shared" si="0"/>
        <v/>
      </c>
    </row>
    <row r="61" spans="1:2">
      <c r="A61">
        <f>SMALL('Вариант 17'!$A$1:$J$10,ROW(A60))</f>
        <v>3.4</v>
      </c>
      <c r="B61" t="str">
        <f t="shared" si="0"/>
        <v/>
      </c>
    </row>
    <row r="62" spans="1:2">
      <c r="A62">
        <f>SMALL('Вариант 17'!$A$1:$J$10,ROW(A61))</f>
        <v>3.4</v>
      </c>
      <c r="B62" t="str">
        <f t="shared" si="0"/>
        <v/>
      </c>
    </row>
    <row r="63" spans="1:2">
      <c r="A63">
        <f>SMALL('Вариант 17'!$A$1:$J$10,ROW(A62))</f>
        <v>3.4</v>
      </c>
      <c r="B63" t="str">
        <f t="shared" si="0"/>
        <v/>
      </c>
    </row>
    <row r="64" spans="1:2">
      <c r="A64">
        <f>SMALL('Вариант 17'!$A$1:$J$10,ROW(A63))</f>
        <v>3.4</v>
      </c>
      <c r="B64" t="str">
        <f t="shared" si="0"/>
        <v/>
      </c>
    </row>
    <row r="65" spans="1:2">
      <c r="A65">
        <f>SMALL('Вариант 17'!$A$1:$J$10,ROW(A64))</f>
        <v>3.6</v>
      </c>
      <c r="B65">
        <f t="shared" si="0"/>
        <v>3.6</v>
      </c>
    </row>
    <row r="66" spans="1:2">
      <c r="A66">
        <f>SMALL('Вариант 17'!$A$1:$J$10,ROW(A65))</f>
        <v>3.6</v>
      </c>
      <c r="B66" t="str">
        <f t="shared" si="0"/>
        <v/>
      </c>
    </row>
    <row r="67" spans="1:2">
      <c r="A67">
        <f>SMALL('Вариант 17'!$A$1:$J$10,ROW(A66))</f>
        <v>3.6</v>
      </c>
      <c r="B67" t="str">
        <f t="shared" si="0"/>
        <v/>
      </c>
    </row>
    <row r="68" spans="1:2">
      <c r="A68">
        <f>SMALL('Вариант 17'!$A$1:$J$10,ROW(A67))</f>
        <v>3.6</v>
      </c>
      <c r="B68" t="str">
        <f t="shared" ref="B68:B101" si="1">IF(A68&lt;&gt;A67,A68,"")</f>
        <v/>
      </c>
    </row>
    <row r="69" spans="1:2">
      <c r="A69">
        <f>SMALL('Вариант 17'!$A$1:$J$10,ROW(A68))</f>
        <v>3.6</v>
      </c>
      <c r="B69" t="str">
        <f t="shared" si="1"/>
        <v/>
      </c>
    </row>
    <row r="70" spans="1:2">
      <c r="A70">
        <f>SMALL('Вариант 17'!$A$1:$J$10,ROW(A69))</f>
        <v>3.6</v>
      </c>
      <c r="B70" t="str">
        <f t="shared" si="1"/>
        <v/>
      </c>
    </row>
    <row r="71" spans="1:2">
      <c r="A71">
        <f>SMALL('Вариант 17'!$A$1:$J$10,ROW(A70))</f>
        <v>3.6</v>
      </c>
      <c r="B71" t="str">
        <f t="shared" si="1"/>
        <v/>
      </c>
    </row>
    <row r="72" spans="1:2">
      <c r="A72">
        <f>SMALL('Вариант 17'!$A$1:$J$10,ROW(A71))</f>
        <v>3.6</v>
      </c>
      <c r="B72" t="str">
        <f t="shared" si="1"/>
        <v/>
      </c>
    </row>
    <row r="73" spans="1:2">
      <c r="A73">
        <f>SMALL('Вариант 17'!$A$1:$J$10,ROW(A72))</f>
        <v>3.7</v>
      </c>
      <c r="B73">
        <f t="shared" si="1"/>
        <v>3.7</v>
      </c>
    </row>
    <row r="74" spans="1:2">
      <c r="A74">
        <f>SMALL('Вариант 17'!$A$1:$J$10,ROW(A73))</f>
        <v>3.8</v>
      </c>
      <c r="B74">
        <f t="shared" si="1"/>
        <v>3.8</v>
      </c>
    </row>
    <row r="75" spans="1:2">
      <c r="A75">
        <f>SMALL('Вариант 17'!$A$1:$J$10,ROW(A74))</f>
        <v>3.8</v>
      </c>
      <c r="B75" t="str">
        <f t="shared" si="1"/>
        <v/>
      </c>
    </row>
    <row r="76" spans="1:2">
      <c r="A76">
        <f>SMALL('Вариант 17'!$A$1:$J$10,ROW(A75))</f>
        <v>3.8</v>
      </c>
      <c r="B76" t="str">
        <f t="shared" si="1"/>
        <v/>
      </c>
    </row>
    <row r="77" spans="1:2">
      <c r="A77">
        <f>SMALL('Вариант 17'!$A$1:$J$10,ROW(A76))</f>
        <v>3.8</v>
      </c>
      <c r="B77" t="str">
        <f t="shared" si="1"/>
        <v/>
      </c>
    </row>
    <row r="78" spans="1:2">
      <c r="A78">
        <f>SMALL('Вариант 17'!$A$1:$J$10,ROW(A77))</f>
        <v>3.8</v>
      </c>
      <c r="B78" t="str">
        <f t="shared" si="1"/>
        <v/>
      </c>
    </row>
    <row r="79" spans="1:2">
      <c r="A79">
        <f>SMALL('Вариант 17'!$A$1:$J$10,ROW(A78))</f>
        <v>3.8</v>
      </c>
      <c r="B79" t="str">
        <f t="shared" si="1"/>
        <v/>
      </c>
    </row>
    <row r="80" spans="1:2">
      <c r="A80">
        <f>SMALL('Вариант 17'!$A$1:$J$10,ROW(A79))</f>
        <v>3.8</v>
      </c>
      <c r="B80" t="str">
        <f t="shared" si="1"/>
        <v/>
      </c>
    </row>
    <row r="81" spans="1:2">
      <c r="A81">
        <f>SMALL('Вариант 17'!$A$1:$J$10,ROW(A80))</f>
        <v>3.9</v>
      </c>
      <c r="B81">
        <f t="shared" si="1"/>
        <v>3.9</v>
      </c>
    </row>
    <row r="82" spans="1:2">
      <c r="A82">
        <f>SMALL('Вариант 17'!$A$1:$J$10,ROW(A81))</f>
        <v>3.9</v>
      </c>
      <c r="B82" t="str">
        <f t="shared" si="1"/>
        <v/>
      </c>
    </row>
    <row r="83" spans="1:2">
      <c r="A83">
        <f>SMALL('Вариант 17'!$A$1:$J$10,ROW(A82))</f>
        <v>3.9</v>
      </c>
      <c r="B83" t="str">
        <f t="shared" si="1"/>
        <v/>
      </c>
    </row>
    <row r="84" spans="1:2">
      <c r="A84">
        <f>SMALL('Вариант 17'!$A$1:$J$10,ROW(A83))</f>
        <v>4</v>
      </c>
      <c r="B84">
        <f t="shared" si="1"/>
        <v>4</v>
      </c>
    </row>
    <row r="85" spans="1:2">
      <c r="A85">
        <f>SMALL('Вариант 17'!$A$1:$J$10,ROW(A84))</f>
        <v>4</v>
      </c>
      <c r="B85" t="str">
        <f t="shared" si="1"/>
        <v/>
      </c>
    </row>
    <row r="86" spans="1:2">
      <c r="A86">
        <f>SMALL('Вариант 17'!$A$1:$J$10,ROW(A85))</f>
        <v>4.0999999999999996</v>
      </c>
      <c r="B86">
        <f t="shared" si="1"/>
        <v>4.0999999999999996</v>
      </c>
    </row>
    <row r="87" spans="1:2">
      <c r="A87">
        <f>SMALL('Вариант 17'!$A$1:$J$10,ROW(A86))</f>
        <v>4.0999999999999996</v>
      </c>
      <c r="B87" t="str">
        <f t="shared" si="1"/>
        <v/>
      </c>
    </row>
    <row r="88" spans="1:2">
      <c r="A88">
        <f>SMALL('Вариант 17'!$A$1:$J$10,ROW(A87))</f>
        <v>4.0999999999999996</v>
      </c>
      <c r="B88" t="str">
        <f t="shared" si="1"/>
        <v/>
      </c>
    </row>
    <row r="89" spans="1:2">
      <c r="A89">
        <f>SMALL('Вариант 17'!$A$1:$J$10,ROW(A88))</f>
        <v>4.0999999999999996</v>
      </c>
      <c r="B89" t="str">
        <f t="shared" si="1"/>
        <v/>
      </c>
    </row>
    <row r="90" spans="1:2">
      <c r="A90">
        <f>SMALL('Вариант 17'!$A$1:$J$10,ROW(A89))</f>
        <v>4.0999999999999996</v>
      </c>
      <c r="B90" t="str">
        <f t="shared" si="1"/>
        <v/>
      </c>
    </row>
    <row r="91" spans="1:2">
      <c r="A91">
        <f>SMALL('Вариант 17'!$A$1:$J$10,ROW(A90))</f>
        <v>4.0999999999999996</v>
      </c>
      <c r="B91" t="str">
        <f t="shared" si="1"/>
        <v/>
      </c>
    </row>
    <row r="92" spans="1:2">
      <c r="A92">
        <f>SMALL('Вариант 17'!$A$1:$J$10,ROW(A91))</f>
        <v>4.0999999999999996</v>
      </c>
      <c r="B92" t="str">
        <f t="shared" si="1"/>
        <v/>
      </c>
    </row>
    <row r="93" spans="1:2">
      <c r="A93">
        <f>SMALL('Вариант 17'!$A$1:$J$10,ROW(A92))</f>
        <v>4.0999999999999996</v>
      </c>
      <c r="B93" t="str">
        <f t="shared" si="1"/>
        <v/>
      </c>
    </row>
    <row r="94" spans="1:2">
      <c r="A94">
        <f>SMALL('Вариант 17'!$A$1:$J$10,ROW(A93))</f>
        <v>4.4000000000000004</v>
      </c>
      <c r="B94">
        <f t="shared" si="1"/>
        <v>4.4000000000000004</v>
      </c>
    </row>
    <row r="95" spans="1:2">
      <c r="A95">
        <f>SMALL('Вариант 17'!$A$1:$J$10,ROW(A94))</f>
        <v>4.4000000000000004</v>
      </c>
      <c r="B95" t="str">
        <f t="shared" si="1"/>
        <v/>
      </c>
    </row>
    <row r="96" spans="1:2">
      <c r="A96">
        <f>SMALL('Вариант 17'!$A$1:$J$10,ROW(A95))</f>
        <v>4.4000000000000004</v>
      </c>
      <c r="B96" t="str">
        <f t="shared" si="1"/>
        <v/>
      </c>
    </row>
    <row r="97" spans="1:2">
      <c r="A97">
        <f>SMALL('Вариант 17'!$A$1:$J$10,ROW(A96))</f>
        <v>4.4000000000000004</v>
      </c>
      <c r="B97" t="str">
        <f t="shared" si="1"/>
        <v/>
      </c>
    </row>
    <row r="98" spans="1:2">
      <c r="A98">
        <f>SMALL('Вариант 17'!$A$1:$J$10,ROW(A97))</f>
        <v>4.5999999999999996</v>
      </c>
      <c r="B98">
        <f t="shared" si="1"/>
        <v>4.5999999999999996</v>
      </c>
    </row>
    <row r="99" spans="1:2">
      <c r="A99">
        <f>SMALL('Вариант 17'!$A$1:$J$10,ROW(A98))</f>
        <v>4.5999999999999996</v>
      </c>
      <c r="B99" t="str">
        <f t="shared" si="1"/>
        <v/>
      </c>
    </row>
    <row r="100" spans="1:2">
      <c r="A100">
        <f>SMALL('Вариант 17'!$A$1:$J$10,ROW(A99))</f>
        <v>4.5999999999999996</v>
      </c>
      <c r="B100" t="str">
        <f t="shared" si="1"/>
        <v/>
      </c>
    </row>
    <row r="101" spans="1:2">
      <c r="A101">
        <f>SMALL('Вариант 17'!$A$1:$J$10,ROW(A100))</f>
        <v>4.5999999999999996</v>
      </c>
      <c r="B101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zoomScale="235" zoomScaleNormal="235" workbookViewId="0">
      <selection activeCell="B13" sqref="B13"/>
    </sheetView>
  </sheetViews>
  <sheetFormatPr defaultRowHeight="15"/>
  <cols>
    <col min="1" max="1" width="9.140625" style="3"/>
    <col min="5" max="5" width="7.140625" bestFit="1" customWidth="1"/>
  </cols>
  <sheetData>
    <row r="1" spans="1:6">
      <c r="A1" s="3" t="s">
        <v>2</v>
      </c>
      <c r="B1">
        <f>COUNT(X)</f>
        <v>100</v>
      </c>
    </row>
    <row r="2" spans="1:6">
      <c r="A2" s="1" t="s">
        <v>4</v>
      </c>
      <c r="B2">
        <f>MAX(X)</f>
        <v>4.5999999999999996</v>
      </c>
      <c r="D2">
        <f>x_0-t_gamma*s/SQRT(n)</f>
        <v>3.3631638961664305</v>
      </c>
      <c r="E2" s="2" t="s">
        <v>23</v>
      </c>
      <c r="F2">
        <f>x_0+t_gamma*s/SQRT(n)</f>
        <v>3.6028361038335697</v>
      </c>
    </row>
    <row r="3" spans="1:6">
      <c r="A3" s="1" t="s">
        <v>5</v>
      </c>
      <c r="B3">
        <f>MIN(X)</f>
        <v>3</v>
      </c>
    </row>
    <row r="4" spans="1:6">
      <c r="A4" s="3" t="s">
        <v>0</v>
      </c>
      <c r="B4">
        <f>(x_max-x_min)/10</f>
        <v>0.15999999999999998</v>
      </c>
      <c r="D4">
        <f>s*(1-q)</f>
        <v>0.36584908745535932</v>
      </c>
      <c r="E4" s="4" t="s">
        <v>21</v>
      </c>
      <c r="F4">
        <f>s*(1+q)</f>
        <v>0.5464927765230928</v>
      </c>
    </row>
    <row r="5" spans="1:6">
      <c r="A5" s="3" t="s">
        <v>11</v>
      </c>
      <c r="B5">
        <f>SUMPRODUCT(xs,ms)/n</f>
        <v>3.4830000000000001</v>
      </c>
    </row>
    <row r="6" spans="1:6">
      <c r="A6" s="3" t="s">
        <v>12</v>
      </c>
      <c r="B6">
        <f>SUMPRODUCT(xi_x0_2,ms)/(n-1)</f>
        <v>0.20809191919191913</v>
      </c>
    </row>
    <row r="7" spans="1:6">
      <c r="A7" s="3" t="s">
        <v>14</v>
      </c>
      <c r="B7">
        <f>SQRT(B6)</f>
        <v>0.45617093198922609</v>
      </c>
    </row>
    <row r="8" spans="1:6">
      <c r="A8" s="1" t="s">
        <v>15</v>
      </c>
      <c r="B8">
        <v>0.99</v>
      </c>
    </row>
    <row r="9" spans="1:6">
      <c r="A9" s="1" t="s">
        <v>16</v>
      </c>
      <c r="B9">
        <v>2.6269999999999998</v>
      </c>
    </row>
    <row r="10" spans="1:6">
      <c r="A10" s="3" t="s">
        <v>18</v>
      </c>
      <c r="B10">
        <v>1</v>
      </c>
      <c r="C10" t="s">
        <v>19</v>
      </c>
    </row>
    <row r="11" spans="1:6">
      <c r="A11" s="3" t="s">
        <v>17</v>
      </c>
      <c r="B11">
        <f>n-d</f>
        <v>99</v>
      </c>
    </row>
    <row r="12" spans="1:6">
      <c r="A12" s="3" t="s">
        <v>20</v>
      </c>
      <c r="B12">
        <v>0.19800000000000001</v>
      </c>
    </row>
    <row r="13" spans="1:6">
      <c r="A13" s="1" t="s">
        <v>25</v>
      </c>
      <c r="B13">
        <f>SUM(freq!F2:F11)</f>
        <v>6.0787534838802516E+22</v>
      </c>
    </row>
    <row r="14" spans="1:6">
      <c r="A14" s="1" t="s">
        <v>27</v>
      </c>
      <c r="B14">
        <f>MODE(X)</f>
        <v>3</v>
      </c>
    </row>
    <row r="15" spans="1:6">
      <c r="A15" s="1" t="s">
        <v>28</v>
      </c>
      <c r="B15">
        <f>MEDIAN(X)</f>
        <v>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"/>
  <sheetViews>
    <sheetView zoomScale="145" zoomScaleNormal="145" workbookViewId="0">
      <selection activeCell="D2" sqref="D2"/>
    </sheetView>
  </sheetViews>
  <sheetFormatPr defaultRowHeight="15"/>
  <cols>
    <col min="5" max="5" width="15" customWidth="1"/>
    <col min="6" max="6" width="12.7109375" bestFit="1" customWidth="1"/>
    <col min="7" max="7" width="13.7109375" bestFit="1" customWidth="1"/>
  </cols>
  <sheetData>
    <row r="1" spans="1:6" s="4" customFormat="1">
      <c r="A1" s="4" t="s">
        <v>8</v>
      </c>
      <c r="B1" s="2" t="s">
        <v>7</v>
      </c>
      <c r="C1" s="2" t="s">
        <v>6</v>
      </c>
      <c r="D1" s="2" t="s">
        <v>24</v>
      </c>
      <c r="E1" s="2" t="s">
        <v>22</v>
      </c>
      <c r="F1" s="4" t="s">
        <v>26</v>
      </c>
    </row>
    <row r="2" spans="1:6">
      <c r="A2">
        <f>MIN(X)</f>
        <v>3</v>
      </c>
      <c r="B2">
        <f>COUNTIFS(X,"&gt;="&amp;A2,X,"&lt;"&amp;A3)</f>
        <v>26</v>
      </c>
      <c r="C2">
        <f>(A2+A3)/2</f>
        <v>3.08</v>
      </c>
      <c r="D2">
        <f>(C2-x_0)/s</f>
        <v>-0.88344077129736565</v>
      </c>
      <c r="E2">
        <f>NORMDIST(D2,x_0,s,FALSE)</f>
        <v>1.1125267078237427E-20</v>
      </c>
      <c r="F2">
        <f>(mi-mi_t)^2/mi_t</f>
        <v>6.0762586214433473E+22</v>
      </c>
    </row>
    <row r="3" spans="1:6">
      <c r="A3">
        <f t="shared" ref="A3:A12" si="0">A2+h</f>
        <v>3.16</v>
      </c>
      <c r="B3">
        <f t="shared" ref="B3:B10" si="1">COUNTIFS(X,"&gt;="&amp;A3,X,"&lt;"&amp;A4)</f>
        <v>18</v>
      </c>
      <c r="C3">
        <f t="shared" ref="C3:C11" si="2">(A3+A4)/2</f>
        <v>3.24</v>
      </c>
      <c r="D3">
        <f>(C3-x_0)/s</f>
        <v>-0.53269505564580577</v>
      </c>
      <c r="E3">
        <f>NORMDIST(D3,x_0,s,FALSE)</f>
        <v>1.3009049025740983E-17</v>
      </c>
      <c r="F3">
        <f t="shared" ref="F2:F11" si="3">(mi-mi_t)^2/mi_t</f>
        <v>2.4905740562503975E+19</v>
      </c>
    </row>
    <row r="4" spans="1:6">
      <c r="A4">
        <f t="shared" si="0"/>
        <v>3.3200000000000003</v>
      </c>
      <c r="B4">
        <f t="shared" si="1"/>
        <v>19</v>
      </c>
      <c r="C4">
        <f t="shared" si="2"/>
        <v>3.4000000000000004</v>
      </c>
      <c r="D4">
        <f>(C4-x_0)/s</f>
        <v>-0.18194933999424595</v>
      </c>
      <c r="E4">
        <f>NORMDIST(D4,x_0,s,FALSE)</f>
        <v>8.4222600954510625E-15</v>
      </c>
      <c r="F4">
        <f t="shared" si="3"/>
        <v>4.2862604088299176E+16</v>
      </c>
    </row>
    <row r="5" spans="1:6">
      <c r="A5">
        <f t="shared" si="0"/>
        <v>3.4800000000000004</v>
      </c>
      <c r="B5">
        <f t="shared" si="1"/>
        <v>8</v>
      </c>
      <c r="C5">
        <f t="shared" si="2"/>
        <v>3.5600000000000005</v>
      </c>
      <c r="D5">
        <f>(C5-x_0)/s</f>
        <v>0.1687963756573139</v>
      </c>
      <c r="E5">
        <f>NORMDIST(D5,x_0,s,FALSE)</f>
        <v>3.0189765660082274E-12</v>
      </c>
      <c r="F5">
        <f t="shared" si="3"/>
        <v>21199237092646.344</v>
      </c>
    </row>
    <row r="6" spans="1:6">
      <c r="A6">
        <f t="shared" si="0"/>
        <v>3.6400000000000006</v>
      </c>
      <c r="B6">
        <f t="shared" si="1"/>
        <v>1</v>
      </c>
      <c r="C6">
        <f t="shared" si="2"/>
        <v>3.7200000000000006</v>
      </c>
      <c r="D6">
        <f>(C6-x_0)/s</f>
        <v>0.51954209130887374</v>
      </c>
      <c r="E6">
        <f>NORMDIST(D6,x_0,s,FALSE)</f>
        <v>5.9915450458890484E-10</v>
      </c>
      <c r="F6">
        <f t="shared" si="3"/>
        <v>1669018577.2496469</v>
      </c>
    </row>
    <row r="7" spans="1:6">
      <c r="A7">
        <f t="shared" si="0"/>
        <v>3.8000000000000007</v>
      </c>
      <c r="B7">
        <f t="shared" si="1"/>
        <v>10</v>
      </c>
      <c r="C7">
        <f t="shared" si="2"/>
        <v>3.8800000000000008</v>
      </c>
      <c r="D7">
        <f>(C7-x_0)/s</f>
        <v>0.87028780696043362</v>
      </c>
      <c r="E7">
        <f>NORMDIST(D7,x_0,s,FALSE)</f>
        <v>6.5836374910895514E-8</v>
      </c>
      <c r="F7">
        <f t="shared" si="3"/>
        <v>1518917146.0095553</v>
      </c>
    </row>
    <row r="8" spans="1:6">
      <c r="A8">
        <f t="shared" si="0"/>
        <v>3.9600000000000009</v>
      </c>
      <c r="B8">
        <f t="shared" si="1"/>
        <v>10</v>
      </c>
      <c r="C8">
        <f t="shared" si="2"/>
        <v>4.0400000000000009</v>
      </c>
      <c r="D8">
        <f>(C8-x_0)/s</f>
        <v>1.2210335226119935</v>
      </c>
      <c r="E8">
        <f>NORMDIST(D8,x_0,s,FALSE)</f>
        <v>4.005354727104443E-6</v>
      </c>
      <c r="F8">
        <f t="shared" si="3"/>
        <v>24966557.69742861</v>
      </c>
    </row>
    <row r="9" spans="1:6">
      <c r="A9">
        <f t="shared" si="0"/>
        <v>4.120000000000001</v>
      </c>
      <c r="B9">
        <f t="shared" si="1"/>
        <v>0</v>
      </c>
      <c r="C9">
        <f t="shared" si="2"/>
        <v>4.2000000000000011</v>
      </c>
      <c r="D9">
        <f>(C9-x_0)/s</f>
        <v>1.5717792382635534</v>
      </c>
      <c r="E9">
        <f>NORMDIST(D9,x_0,s,FALSE)</f>
        <v>1.3491618543612051E-4</v>
      </c>
      <c r="F9">
        <f t="shared" si="3"/>
        <v>1.3491618543612051E-4</v>
      </c>
    </row>
    <row r="10" spans="1:6">
      <c r="A10">
        <f t="shared" si="0"/>
        <v>4.2800000000000011</v>
      </c>
      <c r="B10">
        <f t="shared" si="1"/>
        <v>4</v>
      </c>
      <c r="C10">
        <f t="shared" si="2"/>
        <v>4.3600000000000012</v>
      </c>
      <c r="D10">
        <f>(C10-x_0)/s</f>
        <v>1.9225249539151132</v>
      </c>
      <c r="E10">
        <f>NORMDIST(D10,x_0,s,FALSE)</f>
        <v>2.5161418234511328E-3</v>
      </c>
      <c r="F10">
        <f t="shared" si="3"/>
        <v>6350.9445482942265</v>
      </c>
    </row>
    <row r="11" spans="1:6">
      <c r="A11">
        <f t="shared" si="0"/>
        <v>4.4400000000000013</v>
      </c>
      <c r="B11">
        <f>COUNTIFS(X,"&gt;="&amp;A11,X,"&lt;="&amp;A12)</f>
        <v>4</v>
      </c>
      <c r="C11">
        <f t="shared" si="2"/>
        <v>4.5200000000000014</v>
      </c>
      <c r="D11">
        <f>(C11-x_0)/s</f>
        <v>2.2732706695666729</v>
      </c>
      <c r="E11">
        <f>NORMDIST(D11,x_0,s,FALSE)</f>
        <v>2.5980898948553623E-2</v>
      </c>
      <c r="F11">
        <f t="shared" si="3"/>
        <v>607.86302455485077</v>
      </c>
    </row>
    <row r="12" spans="1:6">
      <c r="A12">
        <f t="shared" si="0"/>
        <v>4.6000000000000014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70"/>
  <sheetViews>
    <sheetView workbookViewId="0">
      <selection activeCell="G26" sqref="G26"/>
    </sheetView>
  </sheetViews>
  <sheetFormatPr defaultRowHeight="15"/>
  <sheetData>
    <row r="1" spans="1:5" s="4" customFormat="1">
      <c r="A1" s="2" t="s">
        <v>1</v>
      </c>
      <c r="B1" s="2" t="s">
        <v>10</v>
      </c>
      <c r="C1" s="4" t="s">
        <v>9</v>
      </c>
      <c r="D1" s="2"/>
      <c r="E1" s="2"/>
    </row>
    <row r="2" spans="1:5">
      <c r="A2">
        <f>MIN(X)</f>
        <v>3</v>
      </c>
      <c r="B2">
        <f t="shared" ref="B2:B33" si="0">COUNTIF(X,"&lt;"&amp;x_)</f>
        <v>0</v>
      </c>
      <c r="C2">
        <f t="shared" ref="C2:C33" si="1">nx/n</f>
        <v>0</v>
      </c>
    </row>
    <row r="3" spans="1:5">
      <c r="A3">
        <f>A2+0.01</f>
        <v>3.01</v>
      </c>
      <c r="B3">
        <f t="shared" si="0"/>
        <v>23</v>
      </c>
      <c r="C3">
        <f t="shared" si="1"/>
        <v>0.23</v>
      </c>
    </row>
    <row r="4" spans="1:5">
      <c r="A4">
        <f t="shared" ref="A4:A67" si="2">A3+0.01</f>
        <v>3.0199999999999996</v>
      </c>
      <c r="B4">
        <f t="shared" si="0"/>
        <v>23</v>
      </c>
      <c r="C4">
        <f t="shared" si="1"/>
        <v>0.23</v>
      </c>
    </row>
    <row r="5" spans="1:5">
      <c r="A5">
        <f t="shared" si="2"/>
        <v>3.0299999999999994</v>
      </c>
      <c r="B5">
        <f t="shared" si="0"/>
        <v>23</v>
      </c>
      <c r="C5">
        <f t="shared" si="1"/>
        <v>0.23</v>
      </c>
    </row>
    <row r="6" spans="1:5">
      <c r="A6">
        <f t="shared" si="2"/>
        <v>3.0399999999999991</v>
      </c>
      <c r="B6">
        <f t="shared" si="0"/>
        <v>23</v>
      </c>
      <c r="C6">
        <f t="shared" si="1"/>
        <v>0.23</v>
      </c>
    </row>
    <row r="7" spans="1:5">
      <c r="A7">
        <f t="shared" si="2"/>
        <v>3.0499999999999989</v>
      </c>
      <c r="B7">
        <f t="shared" si="0"/>
        <v>23</v>
      </c>
      <c r="C7">
        <f t="shared" si="1"/>
        <v>0.23</v>
      </c>
    </row>
    <row r="8" spans="1:5">
      <c r="A8">
        <f t="shared" si="2"/>
        <v>3.0599999999999987</v>
      </c>
      <c r="B8">
        <f t="shared" si="0"/>
        <v>23</v>
      </c>
      <c r="C8">
        <f t="shared" si="1"/>
        <v>0.23</v>
      </c>
    </row>
    <row r="9" spans="1:5">
      <c r="A9">
        <f t="shared" si="2"/>
        <v>3.0699999999999985</v>
      </c>
      <c r="B9">
        <f t="shared" si="0"/>
        <v>23</v>
      </c>
      <c r="C9">
        <f t="shared" si="1"/>
        <v>0.23</v>
      </c>
    </row>
    <row r="10" spans="1:5">
      <c r="A10">
        <f t="shared" si="2"/>
        <v>3.0799999999999983</v>
      </c>
      <c r="B10">
        <f t="shared" si="0"/>
        <v>23</v>
      </c>
      <c r="C10">
        <f t="shared" si="1"/>
        <v>0.23</v>
      </c>
    </row>
    <row r="11" spans="1:5">
      <c r="A11">
        <f t="shared" si="2"/>
        <v>3.0899999999999981</v>
      </c>
      <c r="B11">
        <f t="shared" si="0"/>
        <v>23</v>
      </c>
      <c r="C11">
        <f t="shared" si="1"/>
        <v>0.23</v>
      </c>
    </row>
    <row r="12" spans="1:5">
      <c r="A12">
        <f>A11+0.01</f>
        <v>3.0999999999999979</v>
      </c>
      <c r="B12">
        <f t="shared" si="0"/>
        <v>23</v>
      </c>
      <c r="C12">
        <f t="shared" si="1"/>
        <v>0.23</v>
      </c>
    </row>
    <row r="13" spans="1:5">
      <c r="A13">
        <f t="shared" si="2"/>
        <v>3.1099999999999977</v>
      </c>
      <c r="B13">
        <f t="shared" si="0"/>
        <v>26</v>
      </c>
      <c r="C13">
        <f t="shared" si="1"/>
        <v>0.26</v>
      </c>
    </row>
    <row r="14" spans="1:5">
      <c r="A14">
        <f t="shared" si="2"/>
        <v>3.1199999999999974</v>
      </c>
      <c r="B14">
        <f t="shared" si="0"/>
        <v>26</v>
      </c>
      <c r="C14">
        <f t="shared" si="1"/>
        <v>0.26</v>
      </c>
    </row>
    <row r="15" spans="1:5">
      <c r="A15">
        <f t="shared" si="2"/>
        <v>3.1299999999999972</v>
      </c>
      <c r="B15">
        <f t="shared" si="0"/>
        <v>26</v>
      </c>
      <c r="C15">
        <f t="shared" si="1"/>
        <v>0.26</v>
      </c>
    </row>
    <row r="16" spans="1:5">
      <c r="A16">
        <f t="shared" si="2"/>
        <v>3.139999999999997</v>
      </c>
      <c r="B16">
        <f t="shared" si="0"/>
        <v>26</v>
      </c>
      <c r="C16">
        <f t="shared" si="1"/>
        <v>0.26</v>
      </c>
    </row>
    <row r="17" spans="1:3">
      <c r="A17">
        <f t="shared" si="2"/>
        <v>3.1499999999999968</v>
      </c>
      <c r="B17">
        <f t="shared" si="0"/>
        <v>26</v>
      </c>
      <c r="C17">
        <f t="shared" si="1"/>
        <v>0.26</v>
      </c>
    </row>
    <row r="18" spans="1:3">
      <c r="A18">
        <f t="shared" si="2"/>
        <v>3.1599999999999966</v>
      </c>
      <c r="B18">
        <f t="shared" si="0"/>
        <v>26</v>
      </c>
      <c r="C18">
        <f t="shared" si="1"/>
        <v>0.26</v>
      </c>
    </row>
    <row r="19" spans="1:3">
      <c r="A19">
        <f t="shared" si="2"/>
        <v>3.1699999999999964</v>
      </c>
      <c r="B19">
        <f t="shared" si="0"/>
        <v>26</v>
      </c>
      <c r="C19">
        <f t="shared" si="1"/>
        <v>0.26</v>
      </c>
    </row>
    <row r="20" spans="1:3">
      <c r="A20">
        <f t="shared" si="2"/>
        <v>3.1799999999999962</v>
      </c>
      <c r="B20">
        <f t="shared" si="0"/>
        <v>26</v>
      </c>
      <c r="C20">
        <f t="shared" si="1"/>
        <v>0.26</v>
      </c>
    </row>
    <row r="21" spans="1:3">
      <c r="A21">
        <f t="shared" si="2"/>
        <v>3.1899999999999959</v>
      </c>
      <c r="B21">
        <f t="shared" si="0"/>
        <v>26</v>
      </c>
      <c r="C21">
        <f t="shared" si="1"/>
        <v>0.26</v>
      </c>
    </row>
    <row r="22" spans="1:3">
      <c r="A22">
        <f t="shared" si="2"/>
        <v>3.1999999999999957</v>
      </c>
      <c r="B22">
        <f t="shared" si="0"/>
        <v>26</v>
      </c>
      <c r="C22">
        <f t="shared" si="1"/>
        <v>0.26</v>
      </c>
    </row>
    <row r="23" spans="1:3">
      <c r="A23">
        <f t="shared" si="2"/>
        <v>3.2099999999999955</v>
      </c>
      <c r="B23">
        <f t="shared" si="0"/>
        <v>42</v>
      </c>
      <c r="C23">
        <f t="shared" si="1"/>
        <v>0.42</v>
      </c>
    </row>
    <row r="24" spans="1:3">
      <c r="A24">
        <f t="shared" si="2"/>
        <v>3.2199999999999953</v>
      </c>
      <c r="B24">
        <f t="shared" si="0"/>
        <v>42</v>
      </c>
      <c r="C24">
        <f t="shared" si="1"/>
        <v>0.42</v>
      </c>
    </row>
    <row r="25" spans="1:3">
      <c r="A25">
        <f t="shared" si="2"/>
        <v>3.2299999999999951</v>
      </c>
      <c r="B25">
        <f t="shared" si="0"/>
        <v>42</v>
      </c>
      <c r="C25">
        <f t="shared" si="1"/>
        <v>0.42</v>
      </c>
    </row>
    <row r="26" spans="1:3">
      <c r="A26">
        <f t="shared" si="2"/>
        <v>3.2399999999999949</v>
      </c>
      <c r="B26">
        <f t="shared" si="0"/>
        <v>42</v>
      </c>
      <c r="C26">
        <f t="shared" si="1"/>
        <v>0.42</v>
      </c>
    </row>
    <row r="27" spans="1:3">
      <c r="A27">
        <f t="shared" si="2"/>
        <v>3.2499999999999947</v>
      </c>
      <c r="B27">
        <f t="shared" si="0"/>
        <v>42</v>
      </c>
      <c r="C27">
        <f t="shared" si="1"/>
        <v>0.42</v>
      </c>
    </row>
    <row r="28" spans="1:3">
      <c r="A28">
        <f t="shared" si="2"/>
        <v>3.2599999999999945</v>
      </c>
      <c r="B28">
        <f t="shared" si="0"/>
        <v>42</v>
      </c>
      <c r="C28">
        <f t="shared" si="1"/>
        <v>0.42</v>
      </c>
    </row>
    <row r="29" spans="1:3">
      <c r="A29">
        <f t="shared" si="2"/>
        <v>3.2699999999999942</v>
      </c>
      <c r="B29">
        <f t="shared" si="0"/>
        <v>42</v>
      </c>
      <c r="C29">
        <f t="shared" si="1"/>
        <v>0.42</v>
      </c>
    </row>
    <row r="30" spans="1:3">
      <c r="A30">
        <f t="shared" si="2"/>
        <v>3.279999999999994</v>
      </c>
      <c r="B30">
        <f t="shared" si="0"/>
        <v>42</v>
      </c>
      <c r="C30">
        <f t="shared" si="1"/>
        <v>0.42</v>
      </c>
    </row>
    <row r="31" spans="1:3">
      <c r="A31">
        <f t="shared" si="2"/>
        <v>3.2899999999999938</v>
      </c>
      <c r="B31">
        <f t="shared" si="0"/>
        <v>42</v>
      </c>
      <c r="C31">
        <f t="shared" si="1"/>
        <v>0.42</v>
      </c>
    </row>
    <row r="32" spans="1:3">
      <c r="A32">
        <f t="shared" si="2"/>
        <v>3.2999999999999936</v>
      </c>
      <c r="B32">
        <f t="shared" si="0"/>
        <v>42</v>
      </c>
      <c r="C32">
        <f t="shared" si="1"/>
        <v>0.42</v>
      </c>
    </row>
    <row r="33" spans="1:3">
      <c r="A33">
        <f t="shared" si="2"/>
        <v>3.3099999999999934</v>
      </c>
      <c r="B33">
        <f t="shared" si="0"/>
        <v>44</v>
      </c>
      <c r="C33">
        <f t="shared" si="1"/>
        <v>0.44</v>
      </c>
    </row>
    <row r="34" spans="1:3">
      <c r="A34">
        <f t="shared" si="2"/>
        <v>3.3199999999999932</v>
      </c>
      <c r="B34">
        <f t="shared" ref="B34:B65" si="3">COUNTIF(X,"&lt;"&amp;x_)</f>
        <v>44</v>
      </c>
      <c r="C34">
        <f t="shared" ref="C34:C65" si="4">nx/n</f>
        <v>0.44</v>
      </c>
    </row>
    <row r="35" spans="1:3">
      <c r="A35">
        <f t="shared" si="2"/>
        <v>3.329999999999993</v>
      </c>
      <c r="B35">
        <f t="shared" si="3"/>
        <v>44</v>
      </c>
      <c r="C35">
        <f t="shared" si="4"/>
        <v>0.44</v>
      </c>
    </row>
    <row r="36" spans="1:3">
      <c r="A36">
        <f t="shared" si="2"/>
        <v>3.3399999999999928</v>
      </c>
      <c r="B36">
        <f t="shared" si="3"/>
        <v>44</v>
      </c>
      <c r="C36">
        <f t="shared" si="4"/>
        <v>0.44</v>
      </c>
    </row>
    <row r="37" spans="1:3">
      <c r="A37">
        <f t="shared" si="2"/>
        <v>3.3499999999999925</v>
      </c>
      <c r="B37">
        <f t="shared" si="3"/>
        <v>44</v>
      </c>
      <c r="C37">
        <f t="shared" si="4"/>
        <v>0.44</v>
      </c>
    </row>
    <row r="38" spans="1:3">
      <c r="A38">
        <f t="shared" si="2"/>
        <v>3.3599999999999923</v>
      </c>
      <c r="B38">
        <f t="shared" si="3"/>
        <v>44</v>
      </c>
      <c r="C38">
        <f t="shared" si="4"/>
        <v>0.44</v>
      </c>
    </row>
    <row r="39" spans="1:3">
      <c r="A39">
        <f t="shared" si="2"/>
        <v>3.3699999999999921</v>
      </c>
      <c r="B39">
        <f t="shared" si="3"/>
        <v>44</v>
      </c>
      <c r="C39">
        <f t="shared" si="4"/>
        <v>0.44</v>
      </c>
    </row>
    <row r="40" spans="1:3">
      <c r="A40">
        <f t="shared" si="2"/>
        <v>3.3799999999999919</v>
      </c>
      <c r="B40">
        <f t="shared" si="3"/>
        <v>44</v>
      </c>
      <c r="C40">
        <f t="shared" si="4"/>
        <v>0.44</v>
      </c>
    </row>
    <row r="41" spans="1:3">
      <c r="A41">
        <f t="shared" si="2"/>
        <v>3.3899999999999917</v>
      </c>
      <c r="B41">
        <f t="shared" si="3"/>
        <v>44</v>
      </c>
      <c r="C41">
        <f t="shared" si="4"/>
        <v>0.44</v>
      </c>
    </row>
    <row r="42" spans="1:3">
      <c r="A42">
        <f t="shared" si="2"/>
        <v>3.3999999999999915</v>
      </c>
      <c r="B42">
        <f t="shared" si="3"/>
        <v>44</v>
      </c>
      <c r="C42">
        <f t="shared" si="4"/>
        <v>0.44</v>
      </c>
    </row>
    <row r="43" spans="1:3">
      <c r="A43">
        <f t="shared" si="2"/>
        <v>3.4099999999999913</v>
      </c>
      <c r="B43">
        <f t="shared" si="3"/>
        <v>63</v>
      </c>
      <c r="C43">
        <f t="shared" si="4"/>
        <v>0.63</v>
      </c>
    </row>
    <row r="44" spans="1:3">
      <c r="A44">
        <f t="shared" si="2"/>
        <v>3.419999999999991</v>
      </c>
      <c r="B44">
        <f t="shared" si="3"/>
        <v>63</v>
      </c>
      <c r="C44">
        <f t="shared" si="4"/>
        <v>0.63</v>
      </c>
    </row>
    <row r="45" spans="1:3">
      <c r="A45">
        <f t="shared" si="2"/>
        <v>3.4299999999999908</v>
      </c>
      <c r="B45">
        <f t="shared" si="3"/>
        <v>63</v>
      </c>
      <c r="C45">
        <f t="shared" si="4"/>
        <v>0.63</v>
      </c>
    </row>
    <row r="46" spans="1:3">
      <c r="A46">
        <f t="shared" si="2"/>
        <v>3.4399999999999906</v>
      </c>
      <c r="B46">
        <f t="shared" si="3"/>
        <v>63</v>
      </c>
      <c r="C46">
        <f t="shared" si="4"/>
        <v>0.63</v>
      </c>
    </row>
    <row r="47" spans="1:3">
      <c r="A47">
        <f t="shared" si="2"/>
        <v>3.4499999999999904</v>
      </c>
      <c r="B47">
        <f t="shared" si="3"/>
        <v>63</v>
      </c>
      <c r="C47">
        <f t="shared" si="4"/>
        <v>0.63</v>
      </c>
    </row>
    <row r="48" spans="1:3">
      <c r="A48">
        <f t="shared" si="2"/>
        <v>3.4599999999999902</v>
      </c>
      <c r="B48">
        <f t="shared" si="3"/>
        <v>63</v>
      </c>
      <c r="C48">
        <f t="shared" si="4"/>
        <v>0.63</v>
      </c>
    </row>
    <row r="49" spans="1:3">
      <c r="A49">
        <f t="shared" si="2"/>
        <v>3.46999999999999</v>
      </c>
      <c r="B49">
        <f t="shared" si="3"/>
        <v>63</v>
      </c>
      <c r="C49">
        <f t="shared" si="4"/>
        <v>0.63</v>
      </c>
    </row>
    <row r="50" spans="1:3">
      <c r="A50">
        <f t="shared" si="2"/>
        <v>3.4799999999999898</v>
      </c>
      <c r="B50">
        <f t="shared" si="3"/>
        <v>63</v>
      </c>
      <c r="C50">
        <f t="shared" si="4"/>
        <v>0.63</v>
      </c>
    </row>
    <row r="51" spans="1:3">
      <c r="A51">
        <f t="shared" si="2"/>
        <v>3.4899999999999896</v>
      </c>
      <c r="B51">
        <f t="shared" si="3"/>
        <v>63</v>
      </c>
      <c r="C51">
        <f t="shared" si="4"/>
        <v>0.63</v>
      </c>
    </row>
    <row r="52" spans="1:3">
      <c r="A52">
        <f t="shared" si="2"/>
        <v>3.4999999999999893</v>
      </c>
      <c r="B52">
        <f t="shared" si="3"/>
        <v>63</v>
      </c>
      <c r="C52">
        <f t="shared" si="4"/>
        <v>0.63</v>
      </c>
    </row>
    <row r="53" spans="1:3">
      <c r="A53">
        <f t="shared" si="2"/>
        <v>3.5099999999999891</v>
      </c>
      <c r="B53">
        <f t="shared" si="3"/>
        <v>63</v>
      </c>
      <c r="C53">
        <f t="shared" si="4"/>
        <v>0.63</v>
      </c>
    </row>
    <row r="54" spans="1:3">
      <c r="A54">
        <f t="shared" si="2"/>
        <v>3.5199999999999889</v>
      </c>
      <c r="B54">
        <f t="shared" si="3"/>
        <v>63</v>
      </c>
      <c r="C54">
        <f t="shared" si="4"/>
        <v>0.63</v>
      </c>
    </row>
    <row r="55" spans="1:3">
      <c r="A55">
        <f t="shared" si="2"/>
        <v>3.5299999999999887</v>
      </c>
      <c r="B55">
        <f t="shared" si="3"/>
        <v>63</v>
      </c>
      <c r="C55">
        <f t="shared" si="4"/>
        <v>0.63</v>
      </c>
    </row>
    <row r="56" spans="1:3">
      <c r="A56">
        <f t="shared" si="2"/>
        <v>3.5399999999999885</v>
      </c>
      <c r="B56">
        <f t="shared" si="3"/>
        <v>63</v>
      </c>
      <c r="C56">
        <f t="shared" si="4"/>
        <v>0.63</v>
      </c>
    </row>
    <row r="57" spans="1:3">
      <c r="A57">
        <f t="shared" si="2"/>
        <v>3.5499999999999883</v>
      </c>
      <c r="B57">
        <f t="shared" si="3"/>
        <v>63</v>
      </c>
      <c r="C57">
        <f t="shared" si="4"/>
        <v>0.63</v>
      </c>
    </row>
    <row r="58" spans="1:3">
      <c r="A58">
        <f t="shared" si="2"/>
        <v>3.5599999999999881</v>
      </c>
      <c r="B58">
        <f t="shared" si="3"/>
        <v>63</v>
      </c>
      <c r="C58">
        <f t="shared" si="4"/>
        <v>0.63</v>
      </c>
    </row>
    <row r="59" spans="1:3">
      <c r="A59">
        <f t="shared" si="2"/>
        <v>3.5699999999999878</v>
      </c>
      <c r="B59">
        <f t="shared" si="3"/>
        <v>63</v>
      </c>
      <c r="C59">
        <f t="shared" si="4"/>
        <v>0.63</v>
      </c>
    </row>
    <row r="60" spans="1:3">
      <c r="A60">
        <f t="shared" si="2"/>
        <v>3.5799999999999876</v>
      </c>
      <c r="B60">
        <f t="shared" si="3"/>
        <v>63</v>
      </c>
      <c r="C60">
        <f t="shared" si="4"/>
        <v>0.63</v>
      </c>
    </row>
    <row r="61" spans="1:3">
      <c r="A61">
        <f t="shared" si="2"/>
        <v>3.5899999999999874</v>
      </c>
      <c r="B61">
        <f t="shared" si="3"/>
        <v>63</v>
      </c>
      <c r="C61">
        <f t="shared" si="4"/>
        <v>0.63</v>
      </c>
    </row>
    <row r="62" spans="1:3">
      <c r="A62">
        <f t="shared" si="2"/>
        <v>3.5999999999999872</v>
      </c>
      <c r="B62">
        <f t="shared" si="3"/>
        <v>63</v>
      </c>
      <c r="C62">
        <f t="shared" si="4"/>
        <v>0.63</v>
      </c>
    </row>
    <row r="63" spans="1:3">
      <c r="A63">
        <f t="shared" si="2"/>
        <v>3.609999999999987</v>
      </c>
      <c r="B63">
        <f t="shared" si="3"/>
        <v>71</v>
      </c>
      <c r="C63">
        <f t="shared" si="4"/>
        <v>0.71</v>
      </c>
    </row>
    <row r="64" spans="1:3">
      <c r="A64">
        <f t="shared" si="2"/>
        <v>3.6199999999999868</v>
      </c>
      <c r="B64">
        <f t="shared" si="3"/>
        <v>71</v>
      </c>
      <c r="C64">
        <f t="shared" si="4"/>
        <v>0.71</v>
      </c>
    </row>
    <row r="65" spans="1:3">
      <c r="A65">
        <f t="shared" si="2"/>
        <v>3.6299999999999866</v>
      </c>
      <c r="B65">
        <f t="shared" si="3"/>
        <v>71</v>
      </c>
      <c r="C65">
        <f t="shared" si="4"/>
        <v>0.71</v>
      </c>
    </row>
    <row r="66" spans="1:3">
      <c r="A66">
        <f t="shared" si="2"/>
        <v>3.6399999999999864</v>
      </c>
      <c r="B66">
        <f t="shared" ref="B66:B97" si="5">COUNTIF(X,"&lt;"&amp;x_)</f>
        <v>71</v>
      </c>
      <c r="C66">
        <f t="shared" ref="C66:C97" si="6">nx/n</f>
        <v>0.71</v>
      </c>
    </row>
    <row r="67" spans="1:3">
      <c r="A67">
        <f t="shared" si="2"/>
        <v>3.6499999999999861</v>
      </c>
      <c r="B67">
        <f t="shared" si="5"/>
        <v>71</v>
      </c>
      <c r="C67">
        <f t="shared" si="6"/>
        <v>0.71</v>
      </c>
    </row>
    <row r="68" spans="1:3">
      <c r="A68">
        <f t="shared" ref="A68:A131" si="7">A67+0.01</f>
        <v>3.6599999999999859</v>
      </c>
      <c r="B68">
        <f t="shared" si="5"/>
        <v>71</v>
      </c>
      <c r="C68">
        <f t="shared" si="6"/>
        <v>0.71</v>
      </c>
    </row>
    <row r="69" spans="1:3">
      <c r="A69">
        <f t="shared" si="7"/>
        <v>3.6699999999999857</v>
      </c>
      <c r="B69">
        <f t="shared" si="5"/>
        <v>71</v>
      </c>
      <c r="C69">
        <f t="shared" si="6"/>
        <v>0.71</v>
      </c>
    </row>
    <row r="70" spans="1:3">
      <c r="A70">
        <f t="shared" si="7"/>
        <v>3.6799999999999855</v>
      </c>
      <c r="B70">
        <f t="shared" si="5"/>
        <v>71</v>
      </c>
      <c r="C70">
        <f t="shared" si="6"/>
        <v>0.71</v>
      </c>
    </row>
    <row r="71" spans="1:3">
      <c r="A71">
        <f t="shared" si="7"/>
        <v>3.6899999999999853</v>
      </c>
      <c r="B71">
        <f t="shared" si="5"/>
        <v>71</v>
      </c>
      <c r="C71">
        <f t="shared" si="6"/>
        <v>0.71</v>
      </c>
    </row>
    <row r="72" spans="1:3">
      <c r="A72">
        <f t="shared" si="7"/>
        <v>3.6999999999999851</v>
      </c>
      <c r="B72">
        <f t="shared" si="5"/>
        <v>71</v>
      </c>
      <c r="C72">
        <f t="shared" si="6"/>
        <v>0.71</v>
      </c>
    </row>
    <row r="73" spans="1:3">
      <c r="A73">
        <f t="shared" si="7"/>
        <v>3.7099999999999849</v>
      </c>
      <c r="B73">
        <f t="shared" si="5"/>
        <v>72</v>
      </c>
      <c r="C73">
        <f t="shared" si="6"/>
        <v>0.72</v>
      </c>
    </row>
    <row r="74" spans="1:3">
      <c r="A74">
        <f t="shared" si="7"/>
        <v>3.7199999999999847</v>
      </c>
      <c r="B74">
        <f t="shared" si="5"/>
        <v>72</v>
      </c>
      <c r="C74">
        <f t="shared" si="6"/>
        <v>0.72</v>
      </c>
    </row>
    <row r="75" spans="1:3">
      <c r="A75">
        <f t="shared" si="7"/>
        <v>3.7299999999999844</v>
      </c>
      <c r="B75">
        <f t="shared" si="5"/>
        <v>72</v>
      </c>
      <c r="C75">
        <f t="shared" si="6"/>
        <v>0.72</v>
      </c>
    </row>
    <row r="76" spans="1:3">
      <c r="A76">
        <f t="shared" si="7"/>
        <v>3.7399999999999842</v>
      </c>
      <c r="B76">
        <f t="shared" si="5"/>
        <v>72</v>
      </c>
      <c r="C76">
        <f t="shared" si="6"/>
        <v>0.72</v>
      </c>
    </row>
    <row r="77" spans="1:3">
      <c r="A77">
        <f t="shared" si="7"/>
        <v>3.749999999999984</v>
      </c>
      <c r="B77">
        <f t="shared" si="5"/>
        <v>72</v>
      </c>
      <c r="C77">
        <f t="shared" si="6"/>
        <v>0.72</v>
      </c>
    </row>
    <row r="78" spans="1:3">
      <c r="A78">
        <f t="shared" si="7"/>
        <v>3.7599999999999838</v>
      </c>
      <c r="B78">
        <f t="shared" si="5"/>
        <v>72</v>
      </c>
      <c r="C78">
        <f t="shared" si="6"/>
        <v>0.72</v>
      </c>
    </row>
    <row r="79" spans="1:3">
      <c r="A79">
        <f t="shared" si="7"/>
        <v>3.7699999999999836</v>
      </c>
      <c r="B79">
        <f t="shared" si="5"/>
        <v>72</v>
      </c>
      <c r="C79">
        <f t="shared" si="6"/>
        <v>0.72</v>
      </c>
    </row>
    <row r="80" spans="1:3">
      <c r="A80">
        <f t="shared" si="7"/>
        <v>3.7799999999999834</v>
      </c>
      <c r="B80">
        <f t="shared" si="5"/>
        <v>72</v>
      </c>
      <c r="C80">
        <f t="shared" si="6"/>
        <v>0.72</v>
      </c>
    </row>
    <row r="81" spans="1:3">
      <c r="A81">
        <f t="shared" si="7"/>
        <v>3.7899999999999832</v>
      </c>
      <c r="B81">
        <f t="shared" si="5"/>
        <v>72</v>
      </c>
      <c r="C81">
        <f t="shared" si="6"/>
        <v>0.72</v>
      </c>
    </row>
    <row r="82" spans="1:3">
      <c r="A82">
        <f t="shared" si="7"/>
        <v>3.7999999999999829</v>
      </c>
      <c r="B82">
        <f t="shared" si="5"/>
        <v>72</v>
      </c>
      <c r="C82">
        <f t="shared" si="6"/>
        <v>0.72</v>
      </c>
    </row>
    <row r="83" spans="1:3">
      <c r="A83">
        <f t="shared" si="7"/>
        <v>3.8099999999999827</v>
      </c>
      <c r="B83">
        <f t="shared" si="5"/>
        <v>79</v>
      </c>
      <c r="C83">
        <f t="shared" si="6"/>
        <v>0.79</v>
      </c>
    </row>
    <row r="84" spans="1:3">
      <c r="A84">
        <f t="shared" si="7"/>
        <v>3.8199999999999825</v>
      </c>
      <c r="B84">
        <f t="shared" si="5"/>
        <v>79</v>
      </c>
      <c r="C84">
        <f t="shared" si="6"/>
        <v>0.79</v>
      </c>
    </row>
    <row r="85" spans="1:3">
      <c r="A85">
        <f t="shared" si="7"/>
        <v>3.8299999999999823</v>
      </c>
      <c r="B85">
        <f t="shared" si="5"/>
        <v>79</v>
      </c>
      <c r="C85">
        <f t="shared" si="6"/>
        <v>0.79</v>
      </c>
    </row>
    <row r="86" spans="1:3">
      <c r="A86">
        <f t="shared" si="7"/>
        <v>3.8399999999999821</v>
      </c>
      <c r="B86">
        <f t="shared" si="5"/>
        <v>79</v>
      </c>
      <c r="C86">
        <f t="shared" si="6"/>
        <v>0.79</v>
      </c>
    </row>
    <row r="87" spans="1:3">
      <c r="A87">
        <f t="shared" si="7"/>
        <v>3.8499999999999819</v>
      </c>
      <c r="B87">
        <f t="shared" si="5"/>
        <v>79</v>
      </c>
      <c r="C87">
        <f t="shared" si="6"/>
        <v>0.79</v>
      </c>
    </row>
    <row r="88" spans="1:3">
      <c r="A88">
        <f t="shared" si="7"/>
        <v>3.8599999999999817</v>
      </c>
      <c r="B88">
        <f t="shared" si="5"/>
        <v>79</v>
      </c>
      <c r="C88">
        <f t="shared" si="6"/>
        <v>0.79</v>
      </c>
    </row>
    <row r="89" spans="1:3">
      <c r="A89">
        <f t="shared" si="7"/>
        <v>3.8699999999999815</v>
      </c>
      <c r="B89">
        <f t="shared" si="5"/>
        <v>79</v>
      </c>
      <c r="C89">
        <f t="shared" si="6"/>
        <v>0.79</v>
      </c>
    </row>
    <row r="90" spans="1:3">
      <c r="A90">
        <f t="shared" si="7"/>
        <v>3.8799999999999812</v>
      </c>
      <c r="B90">
        <f t="shared" si="5"/>
        <v>79</v>
      </c>
      <c r="C90">
        <f t="shared" si="6"/>
        <v>0.79</v>
      </c>
    </row>
    <row r="91" spans="1:3">
      <c r="A91">
        <f t="shared" si="7"/>
        <v>3.889999999999981</v>
      </c>
      <c r="B91">
        <f t="shared" si="5"/>
        <v>79</v>
      </c>
      <c r="C91">
        <f t="shared" si="6"/>
        <v>0.79</v>
      </c>
    </row>
    <row r="92" spans="1:3">
      <c r="A92">
        <f t="shared" si="7"/>
        <v>3.8999999999999808</v>
      </c>
      <c r="B92">
        <f t="shared" si="5"/>
        <v>79</v>
      </c>
      <c r="C92">
        <f t="shared" si="6"/>
        <v>0.79</v>
      </c>
    </row>
    <row r="93" spans="1:3">
      <c r="A93">
        <f t="shared" si="7"/>
        <v>3.9099999999999806</v>
      </c>
      <c r="B93">
        <f t="shared" si="5"/>
        <v>82</v>
      </c>
      <c r="C93">
        <f t="shared" si="6"/>
        <v>0.82</v>
      </c>
    </row>
    <row r="94" spans="1:3">
      <c r="A94">
        <f t="shared" si="7"/>
        <v>3.9199999999999804</v>
      </c>
      <c r="B94">
        <f t="shared" si="5"/>
        <v>82</v>
      </c>
      <c r="C94">
        <f t="shared" si="6"/>
        <v>0.82</v>
      </c>
    </row>
    <row r="95" spans="1:3">
      <c r="A95">
        <f t="shared" si="7"/>
        <v>3.9299999999999802</v>
      </c>
      <c r="B95">
        <f t="shared" si="5"/>
        <v>82</v>
      </c>
      <c r="C95">
        <f t="shared" si="6"/>
        <v>0.82</v>
      </c>
    </row>
    <row r="96" spans="1:3">
      <c r="A96">
        <f t="shared" si="7"/>
        <v>3.93999999999998</v>
      </c>
      <c r="B96">
        <f t="shared" si="5"/>
        <v>82</v>
      </c>
      <c r="C96">
        <f t="shared" si="6"/>
        <v>0.82</v>
      </c>
    </row>
    <row r="97" spans="1:3">
      <c r="A97">
        <f t="shared" si="7"/>
        <v>3.9499999999999797</v>
      </c>
      <c r="B97">
        <f t="shared" si="5"/>
        <v>82</v>
      </c>
      <c r="C97">
        <f t="shared" si="6"/>
        <v>0.82</v>
      </c>
    </row>
    <row r="98" spans="1:3">
      <c r="A98">
        <f t="shared" si="7"/>
        <v>3.9599999999999795</v>
      </c>
      <c r="B98">
        <f t="shared" ref="B98:B129" si="8">COUNTIF(X,"&lt;"&amp;x_)</f>
        <v>82</v>
      </c>
      <c r="C98">
        <f t="shared" ref="C98:C129" si="9">nx/n</f>
        <v>0.82</v>
      </c>
    </row>
    <row r="99" spans="1:3">
      <c r="A99">
        <f t="shared" si="7"/>
        <v>3.9699999999999793</v>
      </c>
      <c r="B99">
        <f t="shared" si="8"/>
        <v>82</v>
      </c>
      <c r="C99">
        <f t="shared" si="9"/>
        <v>0.82</v>
      </c>
    </row>
    <row r="100" spans="1:3">
      <c r="A100">
        <f t="shared" si="7"/>
        <v>3.9799999999999791</v>
      </c>
      <c r="B100">
        <f t="shared" si="8"/>
        <v>82</v>
      </c>
      <c r="C100">
        <f t="shared" si="9"/>
        <v>0.82</v>
      </c>
    </row>
    <row r="101" spans="1:3">
      <c r="A101">
        <f t="shared" si="7"/>
        <v>3.9899999999999789</v>
      </c>
      <c r="B101">
        <f t="shared" si="8"/>
        <v>82</v>
      </c>
      <c r="C101">
        <f t="shared" si="9"/>
        <v>0.82</v>
      </c>
    </row>
    <row r="102" spans="1:3">
      <c r="A102">
        <f t="shared" si="7"/>
        <v>3.9999999999999787</v>
      </c>
      <c r="B102">
        <f t="shared" si="8"/>
        <v>82</v>
      </c>
      <c r="C102">
        <f t="shared" si="9"/>
        <v>0.82</v>
      </c>
    </row>
    <row r="103" spans="1:3">
      <c r="A103">
        <f t="shared" si="7"/>
        <v>4.0099999999999785</v>
      </c>
      <c r="B103">
        <f t="shared" si="8"/>
        <v>84</v>
      </c>
      <c r="C103">
        <f t="shared" si="9"/>
        <v>0.84</v>
      </c>
    </row>
    <row r="104" spans="1:3">
      <c r="A104">
        <f t="shared" si="7"/>
        <v>4.0199999999999783</v>
      </c>
      <c r="B104">
        <f t="shared" si="8"/>
        <v>84</v>
      </c>
      <c r="C104">
        <f t="shared" si="9"/>
        <v>0.84</v>
      </c>
    </row>
    <row r="105" spans="1:3">
      <c r="A105">
        <f t="shared" si="7"/>
        <v>4.029999999999978</v>
      </c>
      <c r="B105">
        <f t="shared" si="8"/>
        <v>84</v>
      </c>
      <c r="C105">
        <f t="shared" si="9"/>
        <v>0.84</v>
      </c>
    </row>
    <row r="106" spans="1:3">
      <c r="A106">
        <f t="shared" si="7"/>
        <v>4.0399999999999778</v>
      </c>
      <c r="B106">
        <f t="shared" si="8"/>
        <v>84</v>
      </c>
      <c r="C106">
        <f t="shared" si="9"/>
        <v>0.84</v>
      </c>
    </row>
    <row r="107" spans="1:3">
      <c r="A107">
        <f t="shared" si="7"/>
        <v>4.0499999999999776</v>
      </c>
      <c r="B107">
        <f t="shared" si="8"/>
        <v>84</v>
      </c>
      <c r="C107">
        <f t="shared" si="9"/>
        <v>0.84</v>
      </c>
    </row>
    <row r="108" spans="1:3">
      <c r="A108">
        <f t="shared" si="7"/>
        <v>4.0599999999999774</v>
      </c>
      <c r="B108">
        <f t="shared" si="8"/>
        <v>84</v>
      </c>
      <c r="C108">
        <f t="shared" si="9"/>
        <v>0.84</v>
      </c>
    </row>
    <row r="109" spans="1:3">
      <c r="A109">
        <f t="shared" si="7"/>
        <v>4.0699999999999772</v>
      </c>
      <c r="B109">
        <f t="shared" si="8"/>
        <v>84</v>
      </c>
      <c r="C109">
        <f t="shared" si="9"/>
        <v>0.84</v>
      </c>
    </row>
    <row r="110" spans="1:3">
      <c r="A110">
        <f t="shared" si="7"/>
        <v>4.079999999999977</v>
      </c>
      <c r="B110">
        <f t="shared" si="8"/>
        <v>84</v>
      </c>
      <c r="C110">
        <f t="shared" si="9"/>
        <v>0.84</v>
      </c>
    </row>
    <row r="111" spans="1:3">
      <c r="A111">
        <f t="shared" si="7"/>
        <v>4.0899999999999768</v>
      </c>
      <c r="B111">
        <f t="shared" si="8"/>
        <v>84</v>
      </c>
      <c r="C111">
        <f t="shared" si="9"/>
        <v>0.84</v>
      </c>
    </row>
    <row r="112" spans="1:3">
      <c r="A112">
        <f t="shared" si="7"/>
        <v>4.0999999999999766</v>
      </c>
      <c r="B112">
        <f t="shared" si="8"/>
        <v>84</v>
      </c>
      <c r="C112">
        <f t="shared" si="9"/>
        <v>0.84</v>
      </c>
    </row>
    <row r="113" spans="1:3">
      <c r="A113">
        <f t="shared" si="7"/>
        <v>4.1099999999999763</v>
      </c>
      <c r="B113">
        <f t="shared" si="8"/>
        <v>92</v>
      </c>
      <c r="C113">
        <f t="shared" si="9"/>
        <v>0.92</v>
      </c>
    </row>
    <row r="114" spans="1:3">
      <c r="A114">
        <f t="shared" si="7"/>
        <v>4.1199999999999761</v>
      </c>
      <c r="B114">
        <f t="shared" si="8"/>
        <v>92</v>
      </c>
      <c r="C114">
        <f t="shared" si="9"/>
        <v>0.92</v>
      </c>
    </row>
    <row r="115" spans="1:3">
      <c r="A115">
        <f t="shared" si="7"/>
        <v>4.1299999999999759</v>
      </c>
      <c r="B115">
        <f t="shared" si="8"/>
        <v>92</v>
      </c>
      <c r="C115">
        <f t="shared" si="9"/>
        <v>0.92</v>
      </c>
    </row>
    <row r="116" spans="1:3">
      <c r="A116">
        <f t="shared" si="7"/>
        <v>4.1399999999999757</v>
      </c>
      <c r="B116">
        <f t="shared" si="8"/>
        <v>92</v>
      </c>
      <c r="C116">
        <f t="shared" si="9"/>
        <v>0.92</v>
      </c>
    </row>
    <row r="117" spans="1:3">
      <c r="A117">
        <f t="shared" si="7"/>
        <v>4.1499999999999755</v>
      </c>
      <c r="B117">
        <f t="shared" si="8"/>
        <v>92</v>
      </c>
      <c r="C117">
        <f t="shared" si="9"/>
        <v>0.92</v>
      </c>
    </row>
    <row r="118" spans="1:3">
      <c r="A118">
        <f t="shared" si="7"/>
        <v>4.1599999999999753</v>
      </c>
      <c r="B118">
        <f t="shared" si="8"/>
        <v>92</v>
      </c>
      <c r="C118">
        <f t="shared" si="9"/>
        <v>0.92</v>
      </c>
    </row>
    <row r="119" spans="1:3">
      <c r="A119">
        <f t="shared" si="7"/>
        <v>4.1699999999999751</v>
      </c>
      <c r="B119">
        <f t="shared" si="8"/>
        <v>92</v>
      </c>
      <c r="C119">
        <f t="shared" si="9"/>
        <v>0.92</v>
      </c>
    </row>
    <row r="120" spans="1:3">
      <c r="A120">
        <f t="shared" si="7"/>
        <v>4.1799999999999748</v>
      </c>
      <c r="B120">
        <f t="shared" si="8"/>
        <v>92</v>
      </c>
      <c r="C120">
        <f t="shared" si="9"/>
        <v>0.92</v>
      </c>
    </row>
    <row r="121" spans="1:3">
      <c r="A121">
        <f t="shared" si="7"/>
        <v>4.1899999999999746</v>
      </c>
      <c r="B121">
        <f t="shared" si="8"/>
        <v>92</v>
      </c>
      <c r="C121">
        <f t="shared" si="9"/>
        <v>0.92</v>
      </c>
    </row>
    <row r="122" spans="1:3">
      <c r="A122">
        <f t="shared" si="7"/>
        <v>4.1999999999999744</v>
      </c>
      <c r="B122">
        <f t="shared" si="8"/>
        <v>92</v>
      </c>
      <c r="C122">
        <f t="shared" si="9"/>
        <v>0.92</v>
      </c>
    </row>
    <row r="123" spans="1:3">
      <c r="A123">
        <f t="shared" si="7"/>
        <v>4.2099999999999742</v>
      </c>
      <c r="B123">
        <f t="shared" si="8"/>
        <v>92</v>
      </c>
      <c r="C123">
        <f t="shared" si="9"/>
        <v>0.92</v>
      </c>
    </row>
    <row r="124" spans="1:3">
      <c r="A124">
        <f t="shared" si="7"/>
        <v>4.219999999999974</v>
      </c>
      <c r="B124">
        <f t="shared" si="8"/>
        <v>92</v>
      </c>
      <c r="C124">
        <f t="shared" si="9"/>
        <v>0.92</v>
      </c>
    </row>
    <row r="125" spans="1:3">
      <c r="A125">
        <f t="shared" si="7"/>
        <v>4.2299999999999738</v>
      </c>
      <c r="B125">
        <f t="shared" si="8"/>
        <v>92</v>
      </c>
      <c r="C125">
        <f t="shared" si="9"/>
        <v>0.92</v>
      </c>
    </row>
    <row r="126" spans="1:3">
      <c r="A126">
        <f t="shared" si="7"/>
        <v>4.2399999999999736</v>
      </c>
      <c r="B126">
        <f t="shared" si="8"/>
        <v>92</v>
      </c>
      <c r="C126">
        <f t="shared" si="9"/>
        <v>0.92</v>
      </c>
    </row>
    <row r="127" spans="1:3">
      <c r="A127">
        <f t="shared" si="7"/>
        <v>4.2499999999999734</v>
      </c>
      <c r="B127">
        <f t="shared" si="8"/>
        <v>92</v>
      </c>
      <c r="C127">
        <f t="shared" si="9"/>
        <v>0.92</v>
      </c>
    </row>
    <row r="128" spans="1:3">
      <c r="A128">
        <f t="shared" si="7"/>
        <v>4.2599999999999731</v>
      </c>
      <c r="B128">
        <f t="shared" si="8"/>
        <v>92</v>
      </c>
      <c r="C128">
        <f t="shared" si="9"/>
        <v>0.92</v>
      </c>
    </row>
    <row r="129" spans="1:3">
      <c r="A129">
        <f t="shared" si="7"/>
        <v>4.2699999999999729</v>
      </c>
      <c r="B129">
        <f t="shared" si="8"/>
        <v>92</v>
      </c>
      <c r="C129">
        <f t="shared" si="9"/>
        <v>0.92</v>
      </c>
    </row>
    <row r="130" spans="1:3">
      <c r="A130">
        <f t="shared" si="7"/>
        <v>4.2799999999999727</v>
      </c>
      <c r="B130">
        <f t="shared" ref="B130:B161" si="10">COUNTIF(X,"&lt;"&amp;x_)</f>
        <v>92</v>
      </c>
      <c r="C130">
        <f t="shared" ref="C130:C161" si="11">nx/n</f>
        <v>0.92</v>
      </c>
    </row>
    <row r="131" spans="1:3">
      <c r="A131">
        <f t="shared" si="7"/>
        <v>4.2899999999999725</v>
      </c>
      <c r="B131">
        <f t="shared" si="10"/>
        <v>92</v>
      </c>
      <c r="C131">
        <f t="shared" si="11"/>
        <v>0.92</v>
      </c>
    </row>
    <row r="132" spans="1:3">
      <c r="A132">
        <f t="shared" ref="A132:A155" si="12">A131+0.01</f>
        <v>4.2999999999999723</v>
      </c>
      <c r="B132">
        <f t="shared" si="10"/>
        <v>92</v>
      </c>
      <c r="C132">
        <f t="shared" si="11"/>
        <v>0.92</v>
      </c>
    </row>
    <row r="133" spans="1:3">
      <c r="A133">
        <f t="shared" si="12"/>
        <v>4.3099999999999721</v>
      </c>
      <c r="B133">
        <f t="shared" si="10"/>
        <v>92</v>
      </c>
      <c r="C133">
        <f t="shared" si="11"/>
        <v>0.92</v>
      </c>
    </row>
    <row r="134" spans="1:3">
      <c r="A134">
        <f t="shared" si="12"/>
        <v>4.3199999999999719</v>
      </c>
      <c r="B134">
        <f t="shared" si="10"/>
        <v>92</v>
      </c>
      <c r="C134">
        <f t="shared" si="11"/>
        <v>0.92</v>
      </c>
    </row>
    <row r="135" spans="1:3">
      <c r="A135">
        <f t="shared" si="12"/>
        <v>4.3299999999999716</v>
      </c>
      <c r="B135">
        <f t="shared" si="10"/>
        <v>92</v>
      </c>
      <c r="C135">
        <f t="shared" si="11"/>
        <v>0.92</v>
      </c>
    </row>
    <row r="136" spans="1:3">
      <c r="A136">
        <f t="shared" si="12"/>
        <v>4.3399999999999714</v>
      </c>
      <c r="B136">
        <f t="shared" si="10"/>
        <v>92</v>
      </c>
      <c r="C136">
        <f t="shared" si="11"/>
        <v>0.92</v>
      </c>
    </row>
    <row r="137" spans="1:3">
      <c r="A137">
        <f t="shared" si="12"/>
        <v>4.3499999999999712</v>
      </c>
      <c r="B137">
        <f t="shared" si="10"/>
        <v>92</v>
      </c>
      <c r="C137">
        <f t="shared" si="11"/>
        <v>0.92</v>
      </c>
    </row>
    <row r="138" spans="1:3">
      <c r="A138">
        <f t="shared" si="12"/>
        <v>4.359999999999971</v>
      </c>
      <c r="B138">
        <f t="shared" si="10"/>
        <v>92</v>
      </c>
      <c r="C138">
        <f t="shared" si="11"/>
        <v>0.92</v>
      </c>
    </row>
    <row r="139" spans="1:3">
      <c r="A139">
        <f t="shared" si="12"/>
        <v>4.3699999999999708</v>
      </c>
      <c r="B139">
        <f t="shared" si="10"/>
        <v>92</v>
      </c>
      <c r="C139">
        <f t="shared" si="11"/>
        <v>0.92</v>
      </c>
    </row>
    <row r="140" spans="1:3">
      <c r="A140">
        <f t="shared" si="12"/>
        <v>4.3799999999999706</v>
      </c>
      <c r="B140">
        <f t="shared" si="10"/>
        <v>92</v>
      </c>
      <c r="C140">
        <f t="shared" si="11"/>
        <v>0.92</v>
      </c>
    </row>
    <row r="141" spans="1:3">
      <c r="A141">
        <f t="shared" si="12"/>
        <v>4.3899999999999704</v>
      </c>
      <c r="B141">
        <f t="shared" si="10"/>
        <v>92</v>
      </c>
      <c r="C141">
        <f t="shared" si="11"/>
        <v>0.92</v>
      </c>
    </row>
    <row r="142" spans="1:3">
      <c r="A142">
        <f t="shared" si="12"/>
        <v>4.3999999999999702</v>
      </c>
      <c r="B142">
        <f t="shared" si="10"/>
        <v>92</v>
      </c>
      <c r="C142">
        <f t="shared" si="11"/>
        <v>0.92</v>
      </c>
    </row>
    <row r="143" spans="1:3">
      <c r="A143">
        <f t="shared" si="12"/>
        <v>4.4099999999999699</v>
      </c>
      <c r="B143">
        <f t="shared" si="10"/>
        <v>96</v>
      </c>
      <c r="C143">
        <f t="shared" si="11"/>
        <v>0.96</v>
      </c>
    </row>
    <row r="144" spans="1:3">
      <c r="A144">
        <f t="shared" si="12"/>
        <v>4.4199999999999697</v>
      </c>
      <c r="B144">
        <f t="shared" si="10"/>
        <v>96</v>
      </c>
      <c r="C144">
        <f t="shared" si="11"/>
        <v>0.96</v>
      </c>
    </row>
    <row r="145" spans="1:3">
      <c r="A145">
        <f t="shared" si="12"/>
        <v>4.4299999999999695</v>
      </c>
      <c r="B145">
        <f t="shared" si="10"/>
        <v>96</v>
      </c>
      <c r="C145">
        <f t="shared" si="11"/>
        <v>0.96</v>
      </c>
    </row>
    <row r="146" spans="1:3">
      <c r="A146">
        <f t="shared" si="12"/>
        <v>4.4399999999999693</v>
      </c>
      <c r="B146">
        <f t="shared" si="10"/>
        <v>96</v>
      </c>
      <c r="C146">
        <f t="shared" si="11"/>
        <v>0.96</v>
      </c>
    </row>
    <row r="147" spans="1:3">
      <c r="A147">
        <f t="shared" si="12"/>
        <v>4.4499999999999691</v>
      </c>
      <c r="B147">
        <f t="shared" si="10"/>
        <v>96</v>
      </c>
      <c r="C147">
        <f t="shared" si="11"/>
        <v>0.96</v>
      </c>
    </row>
    <row r="148" spans="1:3">
      <c r="A148">
        <f t="shared" si="12"/>
        <v>4.4599999999999689</v>
      </c>
      <c r="B148">
        <f t="shared" si="10"/>
        <v>96</v>
      </c>
      <c r="C148">
        <f t="shared" si="11"/>
        <v>0.96</v>
      </c>
    </row>
    <row r="149" spans="1:3">
      <c r="A149">
        <f t="shared" si="12"/>
        <v>4.4699999999999687</v>
      </c>
      <c r="B149">
        <f t="shared" si="10"/>
        <v>96</v>
      </c>
      <c r="C149">
        <f t="shared" si="11"/>
        <v>0.96</v>
      </c>
    </row>
    <row r="150" spans="1:3">
      <c r="A150">
        <f t="shared" si="12"/>
        <v>4.4799999999999685</v>
      </c>
      <c r="B150">
        <f t="shared" si="10"/>
        <v>96</v>
      </c>
      <c r="C150">
        <f t="shared" si="11"/>
        <v>0.96</v>
      </c>
    </row>
    <row r="151" spans="1:3">
      <c r="A151">
        <f t="shared" si="12"/>
        <v>4.4899999999999682</v>
      </c>
      <c r="B151">
        <f t="shared" si="10"/>
        <v>96</v>
      </c>
      <c r="C151">
        <f t="shared" si="11"/>
        <v>0.96</v>
      </c>
    </row>
    <row r="152" spans="1:3">
      <c r="A152">
        <f t="shared" si="12"/>
        <v>4.499999999999968</v>
      </c>
      <c r="B152">
        <f t="shared" si="10"/>
        <v>96</v>
      </c>
      <c r="C152">
        <f t="shared" si="11"/>
        <v>0.96</v>
      </c>
    </row>
    <row r="153" spans="1:3">
      <c r="A153">
        <f t="shared" si="12"/>
        <v>4.5099999999999678</v>
      </c>
      <c r="B153">
        <f t="shared" si="10"/>
        <v>96</v>
      </c>
      <c r="C153">
        <f t="shared" si="11"/>
        <v>0.96</v>
      </c>
    </row>
    <row r="154" spans="1:3">
      <c r="A154">
        <f t="shared" si="12"/>
        <v>4.5199999999999676</v>
      </c>
      <c r="B154">
        <f t="shared" si="10"/>
        <v>96</v>
      </c>
      <c r="C154">
        <f t="shared" si="11"/>
        <v>0.96</v>
      </c>
    </row>
    <row r="155" spans="1:3">
      <c r="A155">
        <f t="shared" si="12"/>
        <v>4.5299999999999674</v>
      </c>
      <c r="B155">
        <f t="shared" si="10"/>
        <v>96</v>
      </c>
      <c r="C155">
        <f t="shared" si="11"/>
        <v>0.96</v>
      </c>
    </row>
    <row r="156" spans="1:3">
      <c r="A156">
        <f>A155+0.01</f>
        <v>4.5399999999999672</v>
      </c>
      <c r="B156">
        <f t="shared" si="10"/>
        <v>96</v>
      </c>
      <c r="C156">
        <f t="shared" si="11"/>
        <v>0.96</v>
      </c>
    </row>
    <row r="157" spans="1:3">
      <c r="A157">
        <f t="shared" ref="A157:A170" si="13">A156+0.01</f>
        <v>4.549999999999967</v>
      </c>
      <c r="B157">
        <f t="shared" si="10"/>
        <v>96</v>
      </c>
      <c r="C157">
        <f t="shared" si="11"/>
        <v>0.96</v>
      </c>
    </row>
    <row r="158" spans="1:3">
      <c r="A158">
        <f t="shared" si="13"/>
        <v>4.5599999999999667</v>
      </c>
      <c r="B158">
        <f t="shared" si="10"/>
        <v>96</v>
      </c>
      <c r="C158">
        <f t="shared" si="11"/>
        <v>0.96</v>
      </c>
    </row>
    <row r="159" spans="1:3">
      <c r="A159">
        <f t="shared" si="13"/>
        <v>4.5699999999999665</v>
      </c>
      <c r="B159">
        <f t="shared" si="10"/>
        <v>96</v>
      </c>
      <c r="C159">
        <f t="shared" si="11"/>
        <v>0.96</v>
      </c>
    </row>
    <row r="160" spans="1:3">
      <c r="A160">
        <f t="shared" si="13"/>
        <v>4.5799999999999663</v>
      </c>
      <c r="B160">
        <f t="shared" si="10"/>
        <v>96</v>
      </c>
      <c r="C160">
        <f t="shared" si="11"/>
        <v>0.96</v>
      </c>
    </row>
    <row r="161" spans="1:3">
      <c r="A161">
        <f t="shared" si="13"/>
        <v>4.5899999999999661</v>
      </c>
      <c r="B161">
        <f t="shared" si="10"/>
        <v>96</v>
      </c>
      <c r="C161">
        <f t="shared" si="11"/>
        <v>0.96</v>
      </c>
    </row>
    <row r="162" spans="1:3">
      <c r="A162">
        <f t="shared" si="13"/>
        <v>4.5999999999999659</v>
      </c>
      <c r="B162">
        <f t="shared" ref="B162:B170" si="14">COUNTIF(X,"&lt;"&amp;x_)</f>
        <v>96</v>
      </c>
      <c r="C162">
        <f t="shared" ref="C162:C170" si="15">nx/n</f>
        <v>0.96</v>
      </c>
    </row>
    <row r="163" spans="1:3">
      <c r="A163">
        <f t="shared" si="13"/>
        <v>4.6099999999999657</v>
      </c>
      <c r="B163">
        <f t="shared" si="14"/>
        <v>100</v>
      </c>
      <c r="C163">
        <f t="shared" si="15"/>
        <v>1</v>
      </c>
    </row>
    <row r="164" spans="1:3">
      <c r="A164">
        <f t="shared" si="13"/>
        <v>4.6199999999999655</v>
      </c>
      <c r="B164">
        <f t="shared" si="14"/>
        <v>100</v>
      </c>
      <c r="C164">
        <f t="shared" si="15"/>
        <v>1</v>
      </c>
    </row>
    <row r="165" spans="1:3">
      <c r="A165">
        <f t="shared" si="13"/>
        <v>4.6299999999999653</v>
      </c>
      <c r="B165">
        <f t="shared" si="14"/>
        <v>100</v>
      </c>
      <c r="C165">
        <f t="shared" si="15"/>
        <v>1</v>
      </c>
    </row>
    <row r="166" spans="1:3">
      <c r="A166">
        <f t="shared" si="13"/>
        <v>4.639999999999965</v>
      </c>
      <c r="B166">
        <f t="shared" si="14"/>
        <v>100</v>
      </c>
      <c r="C166">
        <f t="shared" si="15"/>
        <v>1</v>
      </c>
    </row>
    <row r="167" spans="1:3">
      <c r="A167">
        <f t="shared" si="13"/>
        <v>4.6499999999999648</v>
      </c>
      <c r="B167">
        <f t="shared" si="14"/>
        <v>100</v>
      </c>
      <c r="C167">
        <f t="shared" si="15"/>
        <v>1</v>
      </c>
    </row>
    <row r="168" spans="1:3">
      <c r="A168">
        <f t="shared" si="13"/>
        <v>4.6599999999999646</v>
      </c>
      <c r="B168">
        <f t="shared" si="14"/>
        <v>100</v>
      </c>
      <c r="C168">
        <f t="shared" si="15"/>
        <v>1</v>
      </c>
    </row>
    <row r="169" spans="1:3">
      <c r="A169">
        <f t="shared" si="13"/>
        <v>4.6699999999999644</v>
      </c>
      <c r="B169">
        <f t="shared" si="14"/>
        <v>100</v>
      </c>
      <c r="C169">
        <f t="shared" si="15"/>
        <v>1</v>
      </c>
    </row>
    <row r="170" spans="1:3">
      <c r="A170">
        <f t="shared" si="13"/>
        <v>4.6799999999999642</v>
      </c>
      <c r="B170">
        <f t="shared" si="14"/>
        <v>100</v>
      </c>
      <c r="C170">
        <f t="shared" si="15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1"/>
  <sheetViews>
    <sheetView zoomScale="145" zoomScaleNormal="145" workbookViewId="0">
      <selection activeCell="E1" sqref="E1"/>
    </sheetView>
  </sheetViews>
  <sheetFormatPr defaultRowHeight="15"/>
  <sheetData>
    <row r="1" spans="1:3" s="4" customFormat="1">
      <c r="A1" s="2" t="s">
        <v>6</v>
      </c>
      <c r="B1" s="2" t="s">
        <v>7</v>
      </c>
      <c r="C1" s="4" t="s">
        <v>13</v>
      </c>
    </row>
    <row r="2" spans="1:3">
      <c r="A2">
        <f t="shared" ref="A2:A33" si="0">IFERROR(SMALL(xnr,ROW(A1)),"")</f>
        <v>3</v>
      </c>
      <c r="B2">
        <f t="shared" ref="B2:B33" si="1">IF(COUNTIF(X,xi)&gt;0,COUNTIF(X,xi),"")</f>
        <v>23</v>
      </c>
      <c r="C2">
        <f t="shared" ref="C2:C33" si="2">IFERROR((xi-x_0)^2,"")</f>
        <v>0.23328900000000008</v>
      </c>
    </row>
    <row r="3" spans="1:3">
      <c r="A3">
        <f t="shared" si="0"/>
        <v>3.1</v>
      </c>
      <c r="B3">
        <f t="shared" si="1"/>
        <v>3</v>
      </c>
      <c r="C3">
        <f t="shared" si="2"/>
        <v>0.14668900000000001</v>
      </c>
    </row>
    <row r="4" spans="1:3">
      <c r="A4">
        <f t="shared" si="0"/>
        <v>3.2</v>
      </c>
      <c r="B4">
        <f t="shared" si="1"/>
        <v>16</v>
      </c>
      <c r="C4">
        <f t="shared" si="2"/>
        <v>8.0088999999999952E-2</v>
      </c>
    </row>
    <row r="5" spans="1:3">
      <c r="A5">
        <f t="shared" si="0"/>
        <v>3.3</v>
      </c>
      <c r="B5">
        <f t="shared" si="1"/>
        <v>2</v>
      </c>
      <c r="C5">
        <f t="shared" si="2"/>
        <v>3.3489000000000102E-2</v>
      </c>
    </row>
    <row r="6" spans="1:3">
      <c r="A6">
        <f t="shared" si="0"/>
        <v>3.4</v>
      </c>
      <c r="B6">
        <f t="shared" si="1"/>
        <v>19</v>
      </c>
      <c r="C6">
        <f t="shared" si="2"/>
        <v>6.8890000000000305E-3</v>
      </c>
    </row>
    <row r="7" spans="1:3">
      <c r="A7">
        <f t="shared" si="0"/>
        <v>3.6</v>
      </c>
      <c r="B7">
        <f t="shared" si="1"/>
        <v>8</v>
      </c>
      <c r="C7">
        <f t="shared" si="2"/>
        <v>1.3688999999999998E-2</v>
      </c>
    </row>
    <row r="8" spans="1:3">
      <c r="A8">
        <f t="shared" si="0"/>
        <v>3.7</v>
      </c>
      <c r="B8">
        <f t="shared" si="1"/>
        <v>1</v>
      </c>
      <c r="C8">
        <f t="shared" si="2"/>
        <v>4.7089000000000034E-2</v>
      </c>
    </row>
    <row r="9" spans="1:3">
      <c r="A9">
        <f t="shared" si="0"/>
        <v>3.8</v>
      </c>
      <c r="B9">
        <f t="shared" si="1"/>
        <v>7</v>
      </c>
      <c r="C9">
        <f t="shared" si="2"/>
        <v>0.10048899999999983</v>
      </c>
    </row>
    <row r="10" spans="1:3">
      <c r="A10">
        <f t="shared" si="0"/>
        <v>3.9</v>
      </c>
      <c r="B10">
        <f t="shared" si="1"/>
        <v>3</v>
      </c>
      <c r="C10">
        <f t="shared" si="2"/>
        <v>0.17388899999999985</v>
      </c>
    </row>
    <row r="11" spans="1:3">
      <c r="A11">
        <f t="shared" si="0"/>
        <v>4</v>
      </c>
      <c r="B11">
        <f t="shared" si="1"/>
        <v>2</v>
      </c>
      <c r="C11">
        <f t="shared" si="2"/>
        <v>0.26728899999999989</v>
      </c>
    </row>
    <row r="12" spans="1:3">
      <c r="A12">
        <f t="shared" si="0"/>
        <v>4.0999999999999996</v>
      </c>
      <c r="B12">
        <f t="shared" si="1"/>
        <v>8</v>
      </c>
      <c r="C12">
        <f t="shared" si="2"/>
        <v>0.38068899999999944</v>
      </c>
    </row>
    <row r="13" spans="1:3">
      <c r="A13">
        <f t="shared" si="0"/>
        <v>4.4000000000000004</v>
      </c>
      <c r="B13">
        <f t="shared" si="1"/>
        <v>4</v>
      </c>
      <c r="C13">
        <f t="shared" si="2"/>
        <v>0.84088900000000044</v>
      </c>
    </row>
    <row r="14" spans="1:3">
      <c r="A14">
        <f t="shared" si="0"/>
        <v>4.5999999999999996</v>
      </c>
      <c r="B14">
        <f t="shared" si="1"/>
        <v>4</v>
      </c>
      <c r="C14">
        <f t="shared" si="2"/>
        <v>1.2476889999999989</v>
      </c>
    </row>
    <row r="15" spans="1:3">
      <c r="A15" t="str">
        <f t="shared" si="0"/>
        <v/>
      </c>
      <c r="B15" t="str">
        <f t="shared" si="1"/>
        <v/>
      </c>
      <c r="C15" t="str">
        <f t="shared" si="2"/>
        <v/>
      </c>
    </row>
    <row r="16" spans="1:3">
      <c r="A16" t="str">
        <f t="shared" si="0"/>
        <v/>
      </c>
      <c r="B16" t="str">
        <f t="shared" si="1"/>
        <v/>
      </c>
      <c r="C16" t="str">
        <f t="shared" si="2"/>
        <v/>
      </c>
    </row>
    <row r="17" spans="1:3">
      <c r="A17" t="str">
        <f t="shared" si="0"/>
        <v/>
      </c>
      <c r="B17" t="str">
        <f t="shared" si="1"/>
        <v/>
      </c>
      <c r="C17" t="str">
        <f t="shared" si="2"/>
        <v/>
      </c>
    </row>
    <row r="18" spans="1:3">
      <c r="A18" t="str">
        <f t="shared" si="0"/>
        <v/>
      </c>
      <c r="B18" t="str">
        <f t="shared" si="1"/>
        <v/>
      </c>
      <c r="C18" t="str">
        <f t="shared" si="2"/>
        <v/>
      </c>
    </row>
    <row r="19" spans="1:3">
      <c r="A19" t="str">
        <f t="shared" si="0"/>
        <v/>
      </c>
      <c r="B19" t="str">
        <f t="shared" si="1"/>
        <v/>
      </c>
      <c r="C19" t="str">
        <f t="shared" si="2"/>
        <v/>
      </c>
    </row>
    <row r="20" spans="1:3">
      <c r="A20" t="str">
        <f t="shared" si="0"/>
        <v/>
      </c>
      <c r="B20" t="str">
        <f t="shared" si="1"/>
        <v/>
      </c>
      <c r="C20" t="str">
        <f t="shared" si="2"/>
        <v/>
      </c>
    </row>
    <row r="21" spans="1:3">
      <c r="A21" t="str">
        <f t="shared" si="0"/>
        <v/>
      </c>
      <c r="B21" t="str">
        <f t="shared" si="1"/>
        <v/>
      </c>
      <c r="C21" t="str">
        <f t="shared" si="2"/>
        <v/>
      </c>
    </row>
    <row r="22" spans="1:3">
      <c r="A22" t="str">
        <f t="shared" si="0"/>
        <v/>
      </c>
      <c r="B22" t="str">
        <f t="shared" si="1"/>
        <v/>
      </c>
      <c r="C22" t="str">
        <f t="shared" si="2"/>
        <v/>
      </c>
    </row>
    <row r="23" spans="1:3">
      <c r="A23" t="str">
        <f t="shared" si="0"/>
        <v/>
      </c>
      <c r="B23" t="str">
        <f t="shared" si="1"/>
        <v/>
      </c>
      <c r="C23" t="str">
        <f t="shared" si="2"/>
        <v/>
      </c>
    </row>
    <row r="24" spans="1:3">
      <c r="A24" t="str">
        <f t="shared" si="0"/>
        <v/>
      </c>
      <c r="B24" t="str">
        <f t="shared" si="1"/>
        <v/>
      </c>
      <c r="C24" t="str">
        <f t="shared" si="2"/>
        <v/>
      </c>
    </row>
    <row r="25" spans="1:3">
      <c r="A25" t="str">
        <f t="shared" si="0"/>
        <v/>
      </c>
      <c r="B25" t="str">
        <f t="shared" si="1"/>
        <v/>
      </c>
      <c r="C25" t="str">
        <f t="shared" si="2"/>
        <v/>
      </c>
    </row>
    <row r="26" spans="1:3">
      <c r="A26" t="str">
        <f t="shared" si="0"/>
        <v/>
      </c>
      <c r="B26" t="str">
        <f t="shared" si="1"/>
        <v/>
      </c>
      <c r="C26" t="str">
        <f t="shared" si="2"/>
        <v/>
      </c>
    </row>
    <row r="27" spans="1:3">
      <c r="A27" t="str">
        <f t="shared" si="0"/>
        <v/>
      </c>
      <c r="B27" t="str">
        <f t="shared" si="1"/>
        <v/>
      </c>
      <c r="C27" t="str">
        <f t="shared" si="2"/>
        <v/>
      </c>
    </row>
    <row r="28" spans="1:3">
      <c r="A28" t="str">
        <f t="shared" si="0"/>
        <v/>
      </c>
      <c r="B28" t="str">
        <f t="shared" si="1"/>
        <v/>
      </c>
      <c r="C28" t="str">
        <f t="shared" si="2"/>
        <v/>
      </c>
    </row>
    <row r="29" spans="1:3">
      <c r="A29" t="str">
        <f t="shared" si="0"/>
        <v/>
      </c>
      <c r="B29" t="str">
        <f t="shared" si="1"/>
        <v/>
      </c>
      <c r="C29" t="str">
        <f t="shared" si="2"/>
        <v/>
      </c>
    </row>
    <row r="30" spans="1:3">
      <c r="A30" t="str">
        <f t="shared" si="0"/>
        <v/>
      </c>
      <c r="B30" t="str">
        <f t="shared" si="1"/>
        <v/>
      </c>
      <c r="C30" t="str">
        <f t="shared" si="2"/>
        <v/>
      </c>
    </row>
    <row r="31" spans="1:3">
      <c r="A31" t="str">
        <f t="shared" si="0"/>
        <v/>
      </c>
      <c r="B31" t="str">
        <f t="shared" si="1"/>
        <v/>
      </c>
      <c r="C31" t="str">
        <f t="shared" si="2"/>
        <v/>
      </c>
    </row>
    <row r="32" spans="1:3">
      <c r="A32" t="str">
        <f t="shared" si="0"/>
        <v/>
      </c>
      <c r="B32" t="str">
        <f t="shared" si="1"/>
        <v/>
      </c>
      <c r="C32" t="str">
        <f t="shared" si="2"/>
        <v/>
      </c>
    </row>
    <row r="33" spans="1:3">
      <c r="A33" t="str">
        <f t="shared" si="0"/>
        <v/>
      </c>
      <c r="B33" t="str">
        <f t="shared" si="1"/>
        <v/>
      </c>
      <c r="C33" t="str">
        <f t="shared" si="2"/>
        <v/>
      </c>
    </row>
    <row r="34" spans="1:3">
      <c r="A34" t="str">
        <f t="shared" ref="A34:A65" si="3">IFERROR(SMALL(xnr,ROW(A33)),"")</f>
        <v/>
      </c>
      <c r="B34" t="str">
        <f t="shared" ref="B34:B65" si="4">IF(COUNTIF(X,xi)&gt;0,COUNTIF(X,xi),"")</f>
        <v/>
      </c>
      <c r="C34" t="str">
        <f t="shared" ref="C34:C65" si="5">IFERROR((xi-x_0)^2,"")</f>
        <v/>
      </c>
    </row>
    <row r="35" spans="1:3">
      <c r="A35" t="str">
        <f t="shared" si="3"/>
        <v/>
      </c>
      <c r="B35" t="str">
        <f t="shared" si="4"/>
        <v/>
      </c>
      <c r="C35" t="str">
        <f t="shared" si="5"/>
        <v/>
      </c>
    </row>
    <row r="36" spans="1:3">
      <c r="A36" t="str">
        <f t="shared" si="3"/>
        <v/>
      </c>
      <c r="B36" t="str">
        <f t="shared" si="4"/>
        <v/>
      </c>
      <c r="C36" t="str">
        <f t="shared" si="5"/>
        <v/>
      </c>
    </row>
    <row r="37" spans="1:3">
      <c r="A37" t="str">
        <f t="shared" si="3"/>
        <v/>
      </c>
      <c r="B37" t="str">
        <f t="shared" si="4"/>
        <v/>
      </c>
      <c r="C37" t="str">
        <f t="shared" si="5"/>
        <v/>
      </c>
    </row>
    <row r="38" spans="1:3">
      <c r="A38" t="str">
        <f t="shared" si="3"/>
        <v/>
      </c>
      <c r="B38" t="str">
        <f t="shared" si="4"/>
        <v/>
      </c>
      <c r="C38" t="str">
        <f t="shared" si="5"/>
        <v/>
      </c>
    </row>
    <row r="39" spans="1:3">
      <c r="A39" t="str">
        <f t="shared" si="3"/>
        <v/>
      </c>
      <c r="B39" t="str">
        <f t="shared" si="4"/>
        <v/>
      </c>
      <c r="C39" t="str">
        <f t="shared" si="5"/>
        <v/>
      </c>
    </row>
    <row r="40" spans="1:3">
      <c r="A40" t="str">
        <f t="shared" si="3"/>
        <v/>
      </c>
      <c r="B40" t="str">
        <f t="shared" si="4"/>
        <v/>
      </c>
      <c r="C40" t="str">
        <f t="shared" si="5"/>
        <v/>
      </c>
    </row>
    <row r="41" spans="1:3">
      <c r="A41" t="str">
        <f t="shared" si="3"/>
        <v/>
      </c>
      <c r="B41" t="str">
        <f t="shared" si="4"/>
        <v/>
      </c>
      <c r="C41" t="str">
        <f t="shared" si="5"/>
        <v/>
      </c>
    </row>
    <row r="42" spans="1:3">
      <c r="A42" t="str">
        <f t="shared" si="3"/>
        <v/>
      </c>
      <c r="B42" t="str">
        <f t="shared" si="4"/>
        <v/>
      </c>
      <c r="C42" t="str">
        <f t="shared" si="5"/>
        <v/>
      </c>
    </row>
    <row r="43" spans="1:3">
      <c r="A43" t="str">
        <f t="shared" si="3"/>
        <v/>
      </c>
      <c r="B43" t="str">
        <f t="shared" si="4"/>
        <v/>
      </c>
      <c r="C43" t="str">
        <f t="shared" si="5"/>
        <v/>
      </c>
    </row>
    <row r="44" spans="1:3">
      <c r="A44" t="str">
        <f t="shared" si="3"/>
        <v/>
      </c>
      <c r="B44" t="str">
        <f t="shared" si="4"/>
        <v/>
      </c>
      <c r="C44" t="str">
        <f t="shared" si="5"/>
        <v/>
      </c>
    </row>
    <row r="45" spans="1:3">
      <c r="A45" t="str">
        <f t="shared" si="3"/>
        <v/>
      </c>
      <c r="B45" t="str">
        <f t="shared" si="4"/>
        <v/>
      </c>
      <c r="C45" t="str">
        <f t="shared" si="5"/>
        <v/>
      </c>
    </row>
    <row r="46" spans="1:3">
      <c r="A46" t="str">
        <f t="shared" si="3"/>
        <v/>
      </c>
      <c r="B46" t="str">
        <f t="shared" si="4"/>
        <v/>
      </c>
      <c r="C46" t="str">
        <f t="shared" si="5"/>
        <v/>
      </c>
    </row>
    <row r="47" spans="1:3">
      <c r="A47" t="str">
        <f t="shared" si="3"/>
        <v/>
      </c>
      <c r="B47" t="str">
        <f t="shared" si="4"/>
        <v/>
      </c>
      <c r="C47" t="str">
        <f t="shared" si="5"/>
        <v/>
      </c>
    </row>
    <row r="48" spans="1:3">
      <c r="A48" t="str">
        <f t="shared" si="3"/>
        <v/>
      </c>
      <c r="B48" t="str">
        <f t="shared" si="4"/>
        <v/>
      </c>
      <c r="C48" t="str">
        <f t="shared" si="5"/>
        <v/>
      </c>
    </row>
    <row r="49" spans="1:3">
      <c r="A49" t="str">
        <f t="shared" si="3"/>
        <v/>
      </c>
      <c r="B49" t="str">
        <f t="shared" si="4"/>
        <v/>
      </c>
      <c r="C49" t="str">
        <f t="shared" si="5"/>
        <v/>
      </c>
    </row>
    <row r="50" spans="1:3">
      <c r="A50" t="str">
        <f t="shared" si="3"/>
        <v/>
      </c>
      <c r="B50" t="str">
        <f t="shared" si="4"/>
        <v/>
      </c>
      <c r="C50" t="str">
        <f t="shared" si="5"/>
        <v/>
      </c>
    </row>
    <row r="51" spans="1:3">
      <c r="A51" t="str">
        <f t="shared" si="3"/>
        <v/>
      </c>
      <c r="B51" t="str">
        <f t="shared" si="4"/>
        <v/>
      </c>
      <c r="C51" t="str">
        <f t="shared" si="5"/>
        <v/>
      </c>
    </row>
    <row r="52" spans="1:3">
      <c r="A52" t="str">
        <f t="shared" si="3"/>
        <v/>
      </c>
      <c r="B52" t="str">
        <f t="shared" si="4"/>
        <v/>
      </c>
      <c r="C52" t="str">
        <f t="shared" si="5"/>
        <v/>
      </c>
    </row>
    <row r="53" spans="1:3">
      <c r="A53" t="str">
        <f t="shared" si="3"/>
        <v/>
      </c>
      <c r="B53" t="str">
        <f t="shared" si="4"/>
        <v/>
      </c>
      <c r="C53" t="str">
        <f t="shared" si="5"/>
        <v/>
      </c>
    </row>
    <row r="54" spans="1:3">
      <c r="A54" t="str">
        <f t="shared" si="3"/>
        <v/>
      </c>
      <c r="B54" t="str">
        <f t="shared" si="4"/>
        <v/>
      </c>
      <c r="C54" t="str">
        <f t="shared" si="5"/>
        <v/>
      </c>
    </row>
    <row r="55" spans="1:3">
      <c r="A55" t="str">
        <f t="shared" si="3"/>
        <v/>
      </c>
      <c r="B55" t="str">
        <f t="shared" si="4"/>
        <v/>
      </c>
      <c r="C55" t="str">
        <f t="shared" si="5"/>
        <v/>
      </c>
    </row>
    <row r="56" spans="1:3">
      <c r="A56" t="str">
        <f t="shared" si="3"/>
        <v/>
      </c>
      <c r="B56" t="str">
        <f t="shared" si="4"/>
        <v/>
      </c>
      <c r="C56" t="str">
        <f t="shared" si="5"/>
        <v/>
      </c>
    </row>
    <row r="57" spans="1:3">
      <c r="A57" t="str">
        <f t="shared" si="3"/>
        <v/>
      </c>
      <c r="B57" t="str">
        <f t="shared" si="4"/>
        <v/>
      </c>
      <c r="C57" t="str">
        <f t="shared" si="5"/>
        <v/>
      </c>
    </row>
    <row r="58" spans="1:3">
      <c r="A58" t="str">
        <f t="shared" si="3"/>
        <v/>
      </c>
      <c r="B58" t="str">
        <f t="shared" si="4"/>
        <v/>
      </c>
      <c r="C58" t="str">
        <f t="shared" si="5"/>
        <v/>
      </c>
    </row>
    <row r="59" spans="1:3">
      <c r="A59" t="str">
        <f t="shared" si="3"/>
        <v/>
      </c>
      <c r="B59" t="str">
        <f t="shared" si="4"/>
        <v/>
      </c>
      <c r="C59" t="str">
        <f t="shared" si="5"/>
        <v/>
      </c>
    </row>
    <row r="60" spans="1:3">
      <c r="A60" t="str">
        <f t="shared" si="3"/>
        <v/>
      </c>
      <c r="B60" t="str">
        <f t="shared" si="4"/>
        <v/>
      </c>
      <c r="C60" t="str">
        <f t="shared" si="5"/>
        <v/>
      </c>
    </row>
    <row r="61" spans="1:3">
      <c r="A61" t="str">
        <f t="shared" si="3"/>
        <v/>
      </c>
      <c r="B61" t="str">
        <f t="shared" si="4"/>
        <v/>
      </c>
      <c r="C61" t="str">
        <f t="shared" si="5"/>
        <v/>
      </c>
    </row>
    <row r="62" spans="1:3">
      <c r="A62" t="str">
        <f t="shared" si="3"/>
        <v/>
      </c>
      <c r="B62" t="str">
        <f t="shared" si="4"/>
        <v/>
      </c>
      <c r="C62" t="str">
        <f t="shared" si="5"/>
        <v/>
      </c>
    </row>
    <row r="63" spans="1:3">
      <c r="A63" t="str">
        <f t="shared" si="3"/>
        <v/>
      </c>
      <c r="B63" t="str">
        <f t="shared" si="4"/>
        <v/>
      </c>
      <c r="C63" t="str">
        <f t="shared" si="5"/>
        <v/>
      </c>
    </row>
    <row r="64" spans="1:3">
      <c r="A64" t="str">
        <f t="shared" si="3"/>
        <v/>
      </c>
      <c r="B64" t="str">
        <f t="shared" si="4"/>
        <v/>
      </c>
      <c r="C64" t="str">
        <f t="shared" si="5"/>
        <v/>
      </c>
    </row>
    <row r="65" spans="1:3">
      <c r="A65" t="str">
        <f t="shared" si="3"/>
        <v/>
      </c>
      <c r="B65" t="str">
        <f t="shared" si="4"/>
        <v/>
      </c>
      <c r="C65" t="str">
        <f t="shared" si="5"/>
        <v/>
      </c>
    </row>
    <row r="66" spans="1:3">
      <c r="A66" t="str">
        <f t="shared" ref="A66:A101" si="6">IFERROR(SMALL(xnr,ROW(A65)),"")</f>
        <v/>
      </c>
      <c r="B66" t="str">
        <f t="shared" ref="B66:B101" si="7">IF(COUNTIF(X,xi)&gt;0,COUNTIF(X,xi),"")</f>
        <v/>
      </c>
      <c r="C66" t="str">
        <f t="shared" ref="C66:C101" si="8">IFERROR((xi-x_0)^2,"")</f>
        <v/>
      </c>
    </row>
    <row r="67" spans="1:3">
      <c r="A67" t="str">
        <f t="shared" si="6"/>
        <v/>
      </c>
      <c r="B67" t="str">
        <f t="shared" si="7"/>
        <v/>
      </c>
      <c r="C67" t="str">
        <f t="shared" si="8"/>
        <v/>
      </c>
    </row>
    <row r="68" spans="1:3">
      <c r="A68" t="str">
        <f t="shared" si="6"/>
        <v/>
      </c>
      <c r="B68" t="str">
        <f t="shared" si="7"/>
        <v/>
      </c>
      <c r="C68" t="str">
        <f t="shared" si="8"/>
        <v/>
      </c>
    </row>
    <row r="69" spans="1:3">
      <c r="A69" t="str">
        <f t="shared" si="6"/>
        <v/>
      </c>
      <c r="B69" t="str">
        <f t="shared" si="7"/>
        <v/>
      </c>
      <c r="C69" t="str">
        <f t="shared" si="8"/>
        <v/>
      </c>
    </row>
    <row r="70" spans="1:3">
      <c r="A70" t="str">
        <f t="shared" si="6"/>
        <v/>
      </c>
      <c r="B70" t="str">
        <f t="shared" si="7"/>
        <v/>
      </c>
      <c r="C70" t="str">
        <f t="shared" si="8"/>
        <v/>
      </c>
    </row>
    <row r="71" spans="1:3">
      <c r="A71" t="str">
        <f t="shared" si="6"/>
        <v/>
      </c>
      <c r="B71" t="str">
        <f t="shared" si="7"/>
        <v/>
      </c>
      <c r="C71" t="str">
        <f t="shared" si="8"/>
        <v/>
      </c>
    </row>
    <row r="72" spans="1:3">
      <c r="A72" t="str">
        <f t="shared" si="6"/>
        <v/>
      </c>
      <c r="B72" t="str">
        <f t="shared" si="7"/>
        <v/>
      </c>
      <c r="C72" t="str">
        <f t="shared" si="8"/>
        <v/>
      </c>
    </row>
    <row r="73" spans="1:3">
      <c r="A73" t="str">
        <f t="shared" si="6"/>
        <v/>
      </c>
      <c r="B73" t="str">
        <f t="shared" si="7"/>
        <v/>
      </c>
      <c r="C73" t="str">
        <f t="shared" si="8"/>
        <v/>
      </c>
    </row>
    <row r="74" spans="1:3">
      <c r="A74" t="str">
        <f t="shared" si="6"/>
        <v/>
      </c>
      <c r="B74" t="str">
        <f t="shared" si="7"/>
        <v/>
      </c>
      <c r="C74" t="str">
        <f t="shared" si="8"/>
        <v/>
      </c>
    </row>
    <row r="75" spans="1:3">
      <c r="A75" t="str">
        <f t="shared" si="6"/>
        <v/>
      </c>
      <c r="B75" t="str">
        <f t="shared" si="7"/>
        <v/>
      </c>
      <c r="C75" t="str">
        <f t="shared" si="8"/>
        <v/>
      </c>
    </row>
    <row r="76" spans="1:3">
      <c r="A76" t="str">
        <f t="shared" si="6"/>
        <v/>
      </c>
      <c r="B76" t="str">
        <f t="shared" si="7"/>
        <v/>
      </c>
      <c r="C76" t="str">
        <f t="shared" si="8"/>
        <v/>
      </c>
    </row>
    <row r="77" spans="1:3">
      <c r="A77" t="str">
        <f t="shared" si="6"/>
        <v/>
      </c>
      <c r="B77" t="str">
        <f t="shared" si="7"/>
        <v/>
      </c>
      <c r="C77" t="str">
        <f t="shared" si="8"/>
        <v/>
      </c>
    </row>
    <row r="78" spans="1:3">
      <c r="A78" t="str">
        <f t="shared" si="6"/>
        <v/>
      </c>
      <c r="B78" t="str">
        <f t="shared" si="7"/>
        <v/>
      </c>
      <c r="C78" t="str">
        <f t="shared" si="8"/>
        <v/>
      </c>
    </row>
    <row r="79" spans="1:3">
      <c r="A79" t="str">
        <f t="shared" si="6"/>
        <v/>
      </c>
      <c r="B79" t="str">
        <f t="shared" si="7"/>
        <v/>
      </c>
      <c r="C79" t="str">
        <f t="shared" si="8"/>
        <v/>
      </c>
    </row>
    <row r="80" spans="1:3">
      <c r="A80" t="str">
        <f t="shared" si="6"/>
        <v/>
      </c>
      <c r="B80" t="str">
        <f t="shared" si="7"/>
        <v/>
      </c>
      <c r="C80" t="str">
        <f t="shared" si="8"/>
        <v/>
      </c>
    </row>
    <row r="81" spans="1:3">
      <c r="A81" t="str">
        <f t="shared" si="6"/>
        <v/>
      </c>
      <c r="B81" t="str">
        <f t="shared" si="7"/>
        <v/>
      </c>
      <c r="C81" t="str">
        <f t="shared" si="8"/>
        <v/>
      </c>
    </row>
    <row r="82" spans="1:3">
      <c r="A82" t="str">
        <f t="shared" si="6"/>
        <v/>
      </c>
      <c r="B82" t="str">
        <f t="shared" si="7"/>
        <v/>
      </c>
      <c r="C82" t="str">
        <f t="shared" si="8"/>
        <v/>
      </c>
    </row>
    <row r="83" spans="1:3">
      <c r="A83" t="str">
        <f t="shared" si="6"/>
        <v/>
      </c>
      <c r="B83" t="str">
        <f t="shared" si="7"/>
        <v/>
      </c>
      <c r="C83" t="str">
        <f t="shared" si="8"/>
        <v/>
      </c>
    </row>
    <row r="84" spans="1:3">
      <c r="A84" t="str">
        <f t="shared" si="6"/>
        <v/>
      </c>
      <c r="B84" t="str">
        <f t="shared" si="7"/>
        <v/>
      </c>
      <c r="C84" t="str">
        <f t="shared" si="8"/>
        <v/>
      </c>
    </row>
    <row r="85" spans="1:3">
      <c r="A85" t="str">
        <f t="shared" si="6"/>
        <v/>
      </c>
      <c r="B85" t="str">
        <f t="shared" si="7"/>
        <v/>
      </c>
      <c r="C85" t="str">
        <f t="shared" si="8"/>
        <v/>
      </c>
    </row>
    <row r="86" spans="1:3">
      <c r="A86" t="str">
        <f t="shared" si="6"/>
        <v/>
      </c>
      <c r="B86" t="str">
        <f t="shared" si="7"/>
        <v/>
      </c>
      <c r="C86" t="str">
        <f t="shared" si="8"/>
        <v/>
      </c>
    </row>
    <row r="87" spans="1:3">
      <c r="A87" t="str">
        <f t="shared" si="6"/>
        <v/>
      </c>
      <c r="B87" t="str">
        <f t="shared" si="7"/>
        <v/>
      </c>
      <c r="C87" t="str">
        <f t="shared" si="8"/>
        <v/>
      </c>
    </row>
    <row r="88" spans="1:3">
      <c r="A88" t="str">
        <f t="shared" si="6"/>
        <v/>
      </c>
      <c r="B88" t="str">
        <f t="shared" si="7"/>
        <v/>
      </c>
      <c r="C88" t="str">
        <f t="shared" si="8"/>
        <v/>
      </c>
    </row>
    <row r="89" spans="1:3">
      <c r="A89" t="str">
        <f t="shared" si="6"/>
        <v/>
      </c>
      <c r="B89" t="str">
        <f t="shared" si="7"/>
        <v/>
      </c>
      <c r="C89" t="str">
        <f t="shared" si="8"/>
        <v/>
      </c>
    </row>
    <row r="90" spans="1:3">
      <c r="A90" t="str">
        <f t="shared" si="6"/>
        <v/>
      </c>
      <c r="B90" t="str">
        <f t="shared" si="7"/>
        <v/>
      </c>
      <c r="C90" t="str">
        <f t="shared" si="8"/>
        <v/>
      </c>
    </row>
    <row r="91" spans="1:3">
      <c r="A91" t="str">
        <f t="shared" si="6"/>
        <v/>
      </c>
      <c r="B91" t="str">
        <f t="shared" si="7"/>
        <v/>
      </c>
      <c r="C91" t="str">
        <f t="shared" si="8"/>
        <v/>
      </c>
    </row>
    <row r="92" spans="1:3">
      <c r="A92" t="str">
        <f t="shared" si="6"/>
        <v/>
      </c>
      <c r="B92" t="str">
        <f t="shared" si="7"/>
        <v/>
      </c>
      <c r="C92" t="str">
        <f t="shared" si="8"/>
        <v/>
      </c>
    </row>
    <row r="93" spans="1:3">
      <c r="A93" t="str">
        <f t="shared" si="6"/>
        <v/>
      </c>
      <c r="B93" t="str">
        <f t="shared" si="7"/>
        <v/>
      </c>
      <c r="C93" t="str">
        <f t="shared" si="8"/>
        <v/>
      </c>
    </row>
    <row r="94" spans="1:3">
      <c r="A94" t="str">
        <f t="shared" si="6"/>
        <v/>
      </c>
      <c r="B94" t="str">
        <f t="shared" si="7"/>
        <v/>
      </c>
      <c r="C94" t="str">
        <f t="shared" si="8"/>
        <v/>
      </c>
    </row>
    <row r="95" spans="1:3">
      <c r="A95" t="str">
        <f t="shared" si="6"/>
        <v/>
      </c>
      <c r="B95" t="str">
        <f t="shared" si="7"/>
        <v/>
      </c>
      <c r="C95" t="str">
        <f t="shared" si="8"/>
        <v/>
      </c>
    </row>
    <row r="96" spans="1:3">
      <c r="A96" t="str">
        <f t="shared" si="6"/>
        <v/>
      </c>
      <c r="B96" t="str">
        <f t="shared" si="7"/>
        <v/>
      </c>
      <c r="C96" t="str">
        <f t="shared" si="8"/>
        <v/>
      </c>
    </row>
    <row r="97" spans="1:3">
      <c r="A97" t="str">
        <f t="shared" si="6"/>
        <v/>
      </c>
      <c r="B97" t="str">
        <f t="shared" si="7"/>
        <v/>
      </c>
      <c r="C97" t="str">
        <f t="shared" si="8"/>
        <v/>
      </c>
    </row>
    <row r="98" spans="1:3">
      <c r="A98" t="str">
        <f t="shared" si="6"/>
        <v/>
      </c>
      <c r="B98" t="str">
        <f t="shared" si="7"/>
        <v/>
      </c>
      <c r="C98" t="str">
        <f t="shared" si="8"/>
        <v/>
      </c>
    </row>
    <row r="99" spans="1:3">
      <c r="A99" t="str">
        <f t="shared" si="6"/>
        <v/>
      </c>
      <c r="B99" t="str">
        <f t="shared" si="7"/>
        <v/>
      </c>
      <c r="C99" t="str">
        <f t="shared" si="8"/>
        <v/>
      </c>
    </row>
    <row r="100" spans="1:3">
      <c r="A100" t="str">
        <f t="shared" si="6"/>
        <v/>
      </c>
      <c r="B100" t="str">
        <f t="shared" si="7"/>
        <v/>
      </c>
      <c r="C100" t="str">
        <f t="shared" si="8"/>
        <v/>
      </c>
    </row>
    <row r="101" spans="1:3">
      <c r="A101" t="str">
        <f t="shared" si="6"/>
        <v/>
      </c>
      <c r="B101" t="str">
        <f t="shared" si="7"/>
        <v/>
      </c>
      <c r="C101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21</vt:i4>
      </vt:variant>
    </vt:vector>
  </HeadingPairs>
  <TitlesOfParts>
    <vt:vector size="27" baseType="lpstr">
      <vt:lpstr>Вариант 17</vt:lpstr>
      <vt:lpstr>data</vt:lpstr>
      <vt:lpstr>values</vt:lpstr>
      <vt:lpstr>freq</vt:lpstr>
      <vt:lpstr>emp</vt:lpstr>
      <vt:lpstr>Лист1</vt:lpstr>
      <vt:lpstr>d</vt:lpstr>
      <vt:lpstr>gamma</vt:lpstr>
      <vt:lpstr>h</vt:lpstr>
      <vt:lpstr>freq!mi</vt:lpstr>
      <vt:lpstr>freq!mi_t</vt:lpstr>
      <vt:lpstr>ms</vt:lpstr>
      <vt:lpstr>n</vt:lpstr>
      <vt:lpstr>nx</vt:lpstr>
      <vt:lpstr>q</vt:lpstr>
      <vt:lpstr>s</vt:lpstr>
      <vt:lpstr>t_gamma</vt:lpstr>
      <vt:lpstr>X</vt:lpstr>
      <vt:lpstr>x_</vt:lpstr>
      <vt:lpstr>x_0</vt:lpstr>
      <vt:lpstr>x_max</vt:lpstr>
      <vt:lpstr>x_min</vt:lpstr>
      <vt:lpstr>emp!xi</vt:lpstr>
      <vt:lpstr>Лист1!xi</vt:lpstr>
      <vt:lpstr>xi_x0_2</vt:lpstr>
      <vt:lpstr>xnr</vt:lpstr>
      <vt:lpstr>xs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Goldman _ _</dc:creator>
  <cp:lastModifiedBy>user</cp:lastModifiedBy>
  <dcterms:created xsi:type="dcterms:W3CDTF">2025-02-13T14:32:09Z</dcterms:created>
  <dcterms:modified xsi:type="dcterms:W3CDTF">2025-03-15T08:07:02Z</dcterms:modified>
</cp:coreProperties>
</file>