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yanin\Desktop\Для работы\ТЗ для прогнозирования\в2\"/>
    </mc:Choice>
  </mc:AlternateContent>
  <xr:revisionPtr revIDLastSave="0" documentId="13_ncr:1_{5A507709-243A-42B8-8AB5-1652B9EBCEBF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Врачи" sheetId="1" r:id="rId1"/>
  </sheets>
  <calcPr calcId="191029"/>
</workbook>
</file>

<file path=xl/calcChain.xml><?xml version="1.0" encoding="utf-8"?>
<calcChain xmlns="http://schemas.openxmlformats.org/spreadsheetml/2006/main">
  <c r="F8" i="1" l="1"/>
  <c r="D8" i="1"/>
  <c r="F7" i="1"/>
  <c r="D7" i="1"/>
  <c r="F6" i="1"/>
  <c r="F10" i="1" s="1"/>
  <c r="F12" i="1" s="1"/>
  <c r="D6" i="1"/>
  <c r="D9" i="1" s="1"/>
  <c r="D11" i="1" s="1"/>
  <c r="F5" i="1"/>
  <c r="D5" i="1"/>
  <c r="P4" i="1"/>
  <c r="N4" i="1"/>
  <c r="K4" i="1"/>
  <c r="I4" i="1"/>
  <c r="F4" i="1"/>
  <c r="D4" i="1"/>
  <c r="P3" i="1"/>
  <c r="N3" i="1"/>
  <c r="K3" i="1"/>
  <c r="I3" i="1"/>
  <c r="F3" i="1"/>
  <c r="D3" i="1"/>
</calcChain>
</file>

<file path=xl/sharedStrings.xml><?xml version="1.0" encoding="utf-8"?>
<sst xmlns="http://schemas.openxmlformats.org/spreadsheetml/2006/main" count="57" uniqueCount="28">
  <si>
    <t>Наименование исследования</t>
  </si>
  <si>
    <t>Количество УЕ в одном описании</t>
  </si>
  <si>
    <r>
      <rPr>
        <b/>
        <sz val="12"/>
        <rFont val="Times New Roman"/>
      </rPr>
      <t>Минимальное</t>
    </r>
    <r>
      <rPr>
        <sz val="12"/>
        <rFont val="Times New Roman"/>
      </rPr>
      <t xml:space="preserve"> количество исследований за смену шт. </t>
    </r>
  </si>
  <si>
    <r>
      <rPr>
        <b/>
        <sz val="12"/>
        <rFont val="Times New Roman"/>
      </rPr>
      <t>Минимальное</t>
    </r>
    <r>
      <rPr>
        <sz val="12"/>
        <rFont val="Times New Roman"/>
      </rPr>
      <t xml:space="preserve"> количество УЕ за смену шт. округлением вверх до целого числа</t>
    </r>
  </si>
  <si>
    <t>Максимальное количество исследований за смену шт.</t>
  </si>
  <si>
    <t xml:space="preserve">Максимальное количество УЕ за смену, с округлением вниз до целого числа </t>
  </si>
  <si>
    <r>
      <rPr>
        <b/>
        <sz val="12"/>
        <rFont val="Times New Roman"/>
      </rPr>
      <t>Минимальное</t>
    </r>
    <r>
      <rPr>
        <sz val="12"/>
        <rFont val="Times New Roman"/>
      </rPr>
      <t xml:space="preserve"> количество исследований за смену шт.</t>
    </r>
  </si>
  <si>
    <r>
      <rPr>
        <b/>
        <sz val="12"/>
        <rFont val="Times New Roman"/>
      </rPr>
      <t>Минимальное</t>
    </r>
    <r>
      <rPr>
        <sz val="12"/>
        <rFont val="Times New Roman"/>
      </rPr>
      <t xml:space="preserve"> количество УЕ за смену шт. с округлением вниз до целого числа</t>
    </r>
  </si>
  <si>
    <t>Максимальное количество УЕ за смену с округлением вниз до целого числа</t>
  </si>
  <si>
    <t>КТ</t>
  </si>
  <si>
    <t>МРТ</t>
  </si>
  <si>
    <t>РГ</t>
  </si>
  <si>
    <t>Х</t>
  </si>
  <si>
    <t xml:space="preserve"> Х </t>
  </si>
  <si>
    <t>ФЛГ</t>
  </si>
  <si>
    <t>ММГ</t>
  </si>
  <si>
    <t>Денситометр</t>
  </si>
  <si>
    <t>Исследования без КУ*</t>
  </si>
  <si>
    <t>Исследования с КУ*</t>
  </si>
  <si>
    <t>Исследования с КУ*(2 и более анатомические зоны)</t>
  </si>
  <si>
    <r>
      <rPr>
        <b/>
        <sz val="12"/>
        <rFont val="Times New Roman"/>
      </rPr>
      <t>Минимальный</t>
    </r>
    <r>
      <rPr>
        <sz val="12"/>
        <rFont val="Times New Roman"/>
      </rPr>
      <t xml:space="preserve"> план  УЕ* в смену</t>
    </r>
  </si>
  <si>
    <t>Максимальный план  УЕ* в смену</t>
  </si>
  <si>
    <r>
      <rPr>
        <b/>
        <sz val="12"/>
        <rFont val="Times New Roman"/>
      </rPr>
      <t>Минимальный</t>
    </r>
    <r>
      <rPr>
        <sz val="12"/>
        <rFont val="Times New Roman"/>
      </rPr>
      <t xml:space="preserve"> план  УЕ* в месяц</t>
    </r>
  </si>
  <si>
    <t>Максимальный план  УЕ* в месяц</t>
  </si>
  <si>
    <t>Обозначение условной единицы</t>
  </si>
  <si>
    <t>*КУ</t>
  </si>
  <si>
    <t>*УЕ</t>
  </si>
  <si>
    <r>
      <t>Вид исследования с</t>
    </r>
    <r>
      <rPr>
        <u/>
        <sz val="11"/>
        <color theme="1"/>
        <rFont val="Calibri"/>
        <family val="2"/>
        <charset val="204"/>
        <scheme val="minor"/>
      </rPr>
      <t xml:space="preserve"> контрастным усилением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</si>
</sst>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.00\ _₽_-;\-* #,##0.00\ _₽_-;_-* &quot;-&quot;??\ _₽_-;_-@_-"/>
    <numFmt numFmtId="165" formatCode="_-* #,##0.0_-;\-* #,##0.0_-;_-* &quot;-&quot;??_-;_-@_-"/>
    <numFmt numFmtId="166" formatCode="#,##0.00\ _₽"/>
    <numFmt numFmtId="167" formatCode="_-* #,##0.0\ _₽_-;\-* #,##0.0\ _₽_-;_-* &quot;-&quot;??\ _₽_-;_-@_-"/>
    <numFmt numFmtId="168" formatCode="#,##0.0"/>
    <numFmt numFmtId="169" formatCode="0.000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2"/>
      <name val="Times New Roman"/>
    </font>
    <font>
      <b/>
      <sz val="12"/>
      <name val="Times New Roman"/>
    </font>
    <font>
      <b/>
      <sz val="11"/>
      <name val="Calibri"/>
      <scheme val="minor"/>
    </font>
    <font>
      <sz val="11"/>
      <name val="Calibri"/>
      <scheme val="minor"/>
    </font>
    <font>
      <sz val="11"/>
      <color indexed="2"/>
      <name val="Calibri"/>
      <scheme val="minor"/>
    </font>
    <font>
      <sz val="11"/>
      <color theme="1"/>
      <name val="Calibri"/>
      <scheme val="minor"/>
    </font>
    <font>
      <u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6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6"/>
      </right>
      <top/>
      <bottom/>
      <diagonal/>
    </border>
    <border>
      <left/>
      <right style="thin">
        <color theme="6" tint="0.39997558519241921"/>
      </right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6">
    <xf numFmtId="0" fontId="0" fillId="0" borderId="0"/>
    <xf numFmtId="0" fontId="7" fillId="0" borderId="0"/>
    <xf numFmtId="0" fontId="7" fillId="0" borderId="0"/>
    <xf numFmtId="9" fontId="7" fillId="0" borderId="0" applyFont="0" applyFill="0" applyBorder="0" applyProtection="0"/>
    <xf numFmtId="43" fontId="7" fillId="0" borderId="0" applyFont="0" applyFill="0" applyBorder="0" applyProtection="0"/>
    <xf numFmtId="164" fontId="7" fillId="0" borderId="0" applyFont="0" applyFill="0" applyBorder="0" applyProtection="0"/>
  </cellStyleXfs>
  <cellXfs count="75">
    <xf numFmtId="0" fontId="0" fillId="0" borderId="0" xfId="0"/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textRotation="90" wrapText="1"/>
    </xf>
    <xf numFmtId="0" fontId="2" fillId="2" borderId="9" xfId="0" applyFont="1" applyFill="1" applyBorder="1" applyAlignment="1">
      <alignment horizontal="center" vertical="center" textRotation="90" wrapText="1"/>
    </xf>
    <xf numFmtId="0" fontId="2" fillId="2" borderId="10" xfId="0" applyFont="1" applyFill="1" applyBorder="1" applyAlignment="1">
      <alignment horizontal="center" vertical="center" textRotation="90" wrapText="1"/>
    </xf>
    <xf numFmtId="165" fontId="2" fillId="2" borderId="6" xfId="4" applyNumberFormat="1" applyFont="1" applyFill="1" applyBorder="1"/>
    <xf numFmtId="0" fontId="2" fillId="2" borderId="8" xfId="0" applyFont="1" applyFill="1" applyBorder="1" applyAlignment="1">
      <alignment horizontal="center" vertical="center" wrapText="1"/>
    </xf>
    <xf numFmtId="43" fontId="2" fillId="2" borderId="9" xfId="4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 vertical="center" wrapText="1"/>
    </xf>
    <xf numFmtId="43" fontId="2" fillId="2" borderId="10" xfId="4" applyFont="1" applyFill="1" applyBorder="1" applyAlignment="1">
      <alignment horizontal="center"/>
    </xf>
    <xf numFmtId="165" fontId="2" fillId="2" borderId="6" xfId="4" applyNumberFormat="1" applyFont="1" applyFill="1" applyBorder="1" applyAlignment="1">
      <alignment horizontal="center"/>
    </xf>
    <xf numFmtId="166" fontId="2" fillId="2" borderId="8" xfId="4" applyNumberFormat="1" applyFont="1" applyFill="1" applyBorder="1" applyAlignment="1">
      <alignment horizontal="center" vertical="center" wrapText="1"/>
    </xf>
    <xf numFmtId="43" fontId="2" fillId="2" borderId="9" xfId="4" applyFont="1" applyFill="1" applyBorder="1" applyAlignment="1">
      <alignment horizontal="center" vertical="center" wrapText="1"/>
    </xf>
    <xf numFmtId="164" fontId="2" fillId="2" borderId="10" xfId="0" applyNumberFormat="1" applyFont="1" applyFill="1" applyBorder="1" applyAlignment="1">
      <alignment horizontal="center" vertical="center" wrapText="1"/>
    </xf>
    <xf numFmtId="167" fontId="2" fillId="2" borderId="6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43" fontId="2" fillId="0" borderId="9" xfId="4" applyFont="1" applyBorder="1" applyAlignment="1">
      <alignment horizontal="center" vertical="center" wrapText="1"/>
    </xf>
    <xf numFmtId="43" fontId="2" fillId="2" borderId="10" xfId="4" applyFont="1" applyFill="1" applyBorder="1" applyAlignment="1">
      <alignment horizontal="center" vertical="center" wrapText="1"/>
    </xf>
    <xf numFmtId="166" fontId="2" fillId="2" borderId="8" xfId="0" applyNumberFormat="1" applyFont="1" applyFill="1" applyBorder="1" applyAlignment="1">
      <alignment horizontal="center" vertical="center" wrapText="1"/>
    </xf>
    <xf numFmtId="43" fontId="2" fillId="2" borderId="6" xfId="4" applyFont="1" applyFill="1" applyBorder="1" applyAlignment="1">
      <alignment horizontal="center"/>
    </xf>
    <xf numFmtId="164" fontId="2" fillId="2" borderId="9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43" fontId="3" fillId="2" borderId="9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0" fillId="0" borderId="9" xfId="0" applyBorder="1"/>
    <xf numFmtId="164" fontId="3" fillId="2" borderId="10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164" fontId="3" fillId="2" borderId="14" xfId="0" applyNumberFormat="1" applyFont="1" applyFill="1" applyBorder="1" applyAlignment="1">
      <alignment horizontal="center" vertical="center" wrapText="1"/>
    </xf>
    <xf numFmtId="0" fontId="0" fillId="0" borderId="14" xfId="0" applyBorder="1"/>
    <xf numFmtId="164" fontId="2" fillId="2" borderId="15" xfId="0" applyNumberFormat="1" applyFont="1" applyFill="1" applyBorder="1" applyAlignment="1">
      <alignment horizontal="center" vertical="center" wrapText="1"/>
    </xf>
    <xf numFmtId="164" fontId="2" fillId="2" borderId="12" xfId="0" applyNumberFormat="1" applyFont="1" applyFill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 vertical="center" wrapText="1"/>
    </xf>
    <xf numFmtId="164" fontId="2" fillId="2" borderId="14" xfId="0" applyNumberFormat="1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0" fillId="0" borderId="17" xfId="0" applyBorder="1"/>
    <xf numFmtId="164" fontId="3" fillId="2" borderId="18" xfId="0" applyNumberFormat="1" applyFont="1" applyFill="1" applyBorder="1" applyAlignment="1">
      <alignment horizontal="center" vertical="center" wrapText="1"/>
    </xf>
    <xf numFmtId="164" fontId="3" fillId="2" borderId="11" xfId="0" applyNumberFormat="1" applyFont="1" applyFill="1" applyBorder="1" applyAlignment="1">
      <alignment horizontal="center" vertical="center" wrapText="1"/>
    </xf>
    <xf numFmtId="164" fontId="2" fillId="2" borderId="16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18" xfId="0" applyNumberFormat="1" applyFont="1" applyFill="1" applyBorder="1" applyAlignment="1">
      <alignment horizontal="center" vertical="center" wrapText="1"/>
    </xf>
    <xf numFmtId="164" fontId="2" fillId="2" borderId="11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1" fontId="0" fillId="0" borderId="0" xfId="0" applyNumberFormat="1"/>
    <xf numFmtId="43" fontId="0" fillId="0" borderId="0" xfId="4" applyFont="1"/>
    <xf numFmtId="43" fontId="0" fillId="0" borderId="0" xfId="4" applyFont="1" applyAlignment="1">
      <alignment horizontal="center"/>
    </xf>
    <xf numFmtId="169" fontId="0" fillId="0" borderId="0" xfId="0" applyNumberFormat="1"/>
    <xf numFmtId="0" fontId="0" fillId="0" borderId="19" xfId="0" applyBorder="1"/>
    <xf numFmtId="0" fontId="0" fillId="0" borderId="20" xfId="0" applyBorder="1"/>
    <xf numFmtId="168" fontId="0" fillId="5" borderId="21" xfId="0" applyNumberFormat="1" applyFill="1" applyBorder="1" applyAlignment="1">
      <alignment horizontal="center"/>
    </xf>
    <xf numFmtId="0" fontId="4" fillId="6" borderId="22" xfId="2" applyFont="1" applyFill="1" applyBorder="1" applyAlignment="1">
      <alignment horizontal="center" vertical="center"/>
    </xf>
    <xf numFmtId="0" fontId="4" fillId="6" borderId="23" xfId="2" applyFont="1" applyFill="1" applyBorder="1" applyAlignment="1">
      <alignment horizontal="center" vertical="center"/>
    </xf>
    <xf numFmtId="168" fontId="0" fillId="5" borderId="22" xfId="0" applyNumberFormat="1" applyFill="1" applyBorder="1" applyAlignment="1">
      <alignment horizontal="center"/>
    </xf>
    <xf numFmtId="0" fontId="4" fillId="6" borderId="21" xfId="2" applyFont="1" applyFill="1" applyBorder="1" applyAlignment="1">
      <alignment horizontal="center" vertical="center"/>
    </xf>
    <xf numFmtId="0" fontId="4" fillId="7" borderId="21" xfId="2" applyFont="1" applyFill="1" applyBorder="1" applyAlignment="1">
      <alignment horizontal="center" vertical="center"/>
    </xf>
    <xf numFmtId="168" fontId="5" fillId="5" borderId="21" xfId="0" applyNumberFormat="1" applyFont="1" applyFill="1" applyBorder="1" applyAlignment="1">
      <alignment horizontal="center"/>
    </xf>
    <xf numFmtId="168" fontId="6" fillId="5" borderId="2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textRotation="90" wrapText="1"/>
    </xf>
    <xf numFmtId="0" fontId="2" fillId="2" borderId="6" xfId="0" applyFont="1" applyFill="1" applyBorder="1" applyAlignment="1">
      <alignment horizontal="center" vertical="center" textRotation="90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textRotation="90" wrapText="1"/>
    </xf>
    <xf numFmtId="0" fontId="2" fillId="2" borderId="7" xfId="0" applyFont="1" applyFill="1" applyBorder="1" applyAlignment="1">
      <alignment horizontal="center" vertical="center" textRotation="90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2" fillId="8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</cellXfs>
  <cellStyles count="6">
    <cellStyle name="Обычный" xfId="0" builtinId="0"/>
    <cellStyle name="Обычный 5" xfId="1" xr:uid="{00000000-0005-0000-0000-000001000000}"/>
    <cellStyle name="Обычный 6" xfId="2" xr:uid="{00000000-0005-0000-0000-000002000000}"/>
    <cellStyle name="Процентный 3" xfId="3" xr:uid="{00000000-0005-0000-0000-000003000000}"/>
    <cellStyle name="Финансовый" xfId="4" builtinId="3"/>
    <cellStyle name="Финансовый 6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P26"/>
  <sheetViews>
    <sheetView tabSelected="1" zoomScale="60" zoomScaleNormal="60" workbookViewId="0">
      <selection activeCell="B14" sqref="B14:F14"/>
    </sheetView>
  </sheetViews>
  <sheetFormatPr defaultRowHeight="14.25" x14ac:dyDescent="0.45"/>
  <cols>
    <col min="1" max="1" width="31.59765625" customWidth="1"/>
    <col min="2" max="2" width="9.3984375" customWidth="1"/>
    <col min="3" max="3" width="11.86328125" customWidth="1"/>
    <col min="4" max="4" width="11.3984375" customWidth="1"/>
    <col min="5" max="6" width="13.1328125" customWidth="1"/>
    <col min="7" max="7" width="8.86328125" customWidth="1"/>
    <col min="8" max="8" width="9" customWidth="1"/>
    <col min="9" max="9" width="10.1328125" customWidth="1"/>
    <col min="10" max="10" width="7.3984375" customWidth="1"/>
    <col min="11" max="11" width="11.3984375" customWidth="1"/>
    <col min="12" max="12" width="9.1328125" customWidth="1"/>
    <col min="13" max="13" width="9.59765625" customWidth="1"/>
    <col min="14" max="14" width="12.1328125" customWidth="1"/>
    <col min="15" max="15" width="13.1328125" customWidth="1"/>
    <col min="16" max="16" width="11.265625" customWidth="1"/>
  </cols>
  <sheetData>
    <row r="1" spans="1:16" ht="31.5" customHeight="1" x14ac:dyDescent="0.45">
      <c r="A1" s="65" t="s">
        <v>0</v>
      </c>
      <c r="B1" s="67" t="s">
        <v>1</v>
      </c>
      <c r="C1" s="62" t="s">
        <v>17</v>
      </c>
      <c r="D1" s="63"/>
      <c r="E1" s="63"/>
      <c r="F1" s="64"/>
      <c r="G1" s="67" t="s">
        <v>1</v>
      </c>
      <c r="H1" s="69" t="s">
        <v>18</v>
      </c>
      <c r="I1" s="70"/>
      <c r="J1" s="70"/>
      <c r="K1" s="71"/>
      <c r="L1" s="60" t="s">
        <v>1</v>
      </c>
      <c r="M1" s="62" t="s">
        <v>19</v>
      </c>
      <c r="N1" s="63"/>
      <c r="O1" s="63"/>
      <c r="P1" s="64"/>
    </row>
    <row r="2" spans="1:16" ht="245.25" customHeight="1" x14ac:dyDescent="0.45">
      <c r="A2" s="66"/>
      <c r="B2" s="68"/>
      <c r="C2" s="2" t="s">
        <v>2</v>
      </c>
      <c r="D2" s="3" t="s">
        <v>3</v>
      </c>
      <c r="E2" s="3" t="s">
        <v>4</v>
      </c>
      <c r="F2" s="4" t="s">
        <v>5</v>
      </c>
      <c r="G2" s="68"/>
      <c r="H2" s="2" t="s">
        <v>6</v>
      </c>
      <c r="I2" s="3" t="s">
        <v>7</v>
      </c>
      <c r="J2" s="3" t="s">
        <v>4</v>
      </c>
      <c r="K2" s="4" t="s">
        <v>8</v>
      </c>
      <c r="L2" s="61"/>
      <c r="M2" s="2" t="s">
        <v>6</v>
      </c>
      <c r="N2" s="3" t="s">
        <v>7</v>
      </c>
      <c r="O2" s="3" t="s">
        <v>4</v>
      </c>
      <c r="P2" s="4" t="s">
        <v>8</v>
      </c>
    </row>
    <row r="3" spans="1:16" ht="15.4" x14ac:dyDescent="0.45">
      <c r="A3" s="1" t="s">
        <v>9</v>
      </c>
      <c r="B3" s="5">
        <v>11.58</v>
      </c>
      <c r="C3" s="6">
        <v>15.6</v>
      </c>
      <c r="D3" s="7">
        <f t="shared" ref="D3:D8" si="0">ROUNDUP(C3*B3,0)</f>
        <v>181</v>
      </c>
      <c r="E3" s="8">
        <v>39</v>
      </c>
      <c r="F3" s="9">
        <f t="shared" ref="F3:F7" si="1">ROUNDDOWN(E3*B3,0)</f>
        <v>451</v>
      </c>
      <c r="G3" s="10">
        <v>18.829999999999998</v>
      </c>
      <c r="H3" s="11">
        <v>9</v>
      </c>
      <c r="I3" s="12">
        <f t="shared" ref="I3:I4" si="2">ROUNDDOWN(G3*H3,0)</f>
        <v>169</v>
      </c>
      <c r="J3" s="8">
        <v>24</v>
      </c>
      <c r="K3" s="13">
        <f t="shared" ref="K3:K4" si="3">ROUNDDOWN(J3*G3,0)</f>
        <v>451</v>
      </c>
      <c r="L3" s="14">
        <v>26.588000000000001</v>
      </c>
      <c r="M3" s="15">
        <v>6</v>
      </c>
      <c r="N3" s="16">
        <f t="shared" ref="N3:N4" si="4">ROUNDDOWN(L3*M3,0)</f>
        <v>159</v>
      </c>
      <c r="O3" s="8">
        <v>17</v>
      </c>
      <c r="P3" s="17">
        <f t="shared" ref="P3:P4" si="5">ROUNDDOWN(L3*O3,0)</f>
        <v>451</v>
      </c>
    </row>
    <row r="4" spans="1:16" ht="15.4" x14ac:dyDescent="0.45">
      <c r="A4" s="1" t="s">
        <v>10</v>
      </c>
      <c r="B4" s="5">
        <v>15.06</v>
      </c>
      <c r="C4" s="6">
        <v>12</v>
      </c>
      <c r="D4" s="7">
        <f t="shared" si="0"/>
        <v>181</v>
      </c>
      <c r="E4" s="8">
        <v>30</v>
      </c>
      <c r="F4" s="9">
        <f t="shared" si="1"/>
        <v>451</v>
      </c>
      <c r="G4" s="10">
        <v>19.649999999999999</v>
      </c>
      <c r="H4" s="18">
        <v>8</v>
      </c>
      <c r="I4" s="12">
        <f t="shared" si="2"/>
        <v>157</v>
      </c>
      <c r="J4" s="8">
        <v>23</v>
      </c>
      <c r="K4" s="13">
        <f t="shared" si="3"/>
        <v>451</v>
      </c>
      <c r="L4" s="14">
        <v>30.13</v>
      </c>
      <c r="M4" s="15">
        <v>5</v>
      </c>
      <c r="N4" s="16">
        <f t="shared" si="4"/>
        <v>150</v>
      </c>
      <c r="O4" s="8">
        <v>15</v>
      </c>
      <c r="P4" s="17">
        <f t="shared" si="5"/>
        <v>451</v>
      </c>
    </row>
    <row r="5" spans="1:16" ht="15.4" x14ac:dyDescent="0.45">
      <c r="A5" s="1" t="s">
        <v>11</v>
      </c>
      <c r="B5" s="5">
        <v>3.67</v>
      </c>
      <c r="C5" s="6">
        <v>49.2</v>
      </c>
      <c r="D5" s="7">
        <f t="shared" si="0"/>
        <v>181</v>
      </c>
      <c r="E5" s="8">
        <v>123</v>
      </c>
      <c r="F5" s="9">
        <f t="shared" si="1"/>
        <v>451</v>
      </c>
      <c r="G5" s="19"/>
      <c r="H5" s="15" t="s">
        <v>12</v>
      </c>
      <c r="I5" s="20"/>
      <c r="J5" s="8" t="s">
        <v>13</v>
      </c>
      <c r="K5" s="21" t="s">
        <v>13</v>
      </c>
      <c r="L5" s="1"/>
      <c r="M5" s="6" t="s">
        <v>12</v>
      </c>
      <c r="N5" s="8"/>
      <c r="O5" s="8" t="s">
        <v>13</v>
      </c>
      <c r="P5" s="21" t="s">
        <v>13</v>
      </c>
    </row>
    <row r="6" spans="1:16" ht="15.4" x14ac:dyDescent="0.45">
      <c r="A6" s="1" t="s">
        <v>14</v>
      </c>
      <c r="B6" s="5">
        <v>1</v>
      </c>
      <c r="C6" s="6">
        <v>181</v>
      </c>
      <c r="D6" s="7">
        <f t="shared" si="0"/>
        <v>181</v>
      </c>
      <c r="E6" s="8">
        <v>451</v>
      </c>
      <c r="F6" s="9">
        <f t="shared" si="1"/>
        <v>451</v>
      </c>
      <c r="G6" s="19"/>
      <c r="H6" s="15" t="s">
        <v>12</v>
      </c>
      <c r="I6" s="20"/>
      <c r="J6" s="8" t="s">
        <v>13</v>
      </c>
      <c r="K6" s="21" t="s">
        <v>13</v>
      </c>
      <c r="L6" s="1"/>
      <c r="M6" s="6" t="s">
        <v>12</v>
      </c>
      <c r="N6" s="8"/>
      <c r="O6" s="8" t="s">
        <v>13</v>
      </c>
      <c r="P6" s="21" t="s">
        <v>13</v>
      </c>
    </row>
    <row r="7" spans="1:16" ht="15.4" x14ac:dyDescent="0.45">
      <c r="A7" s="1" t="s">
        <v>15</v>
      </c>
      <c r="B7" s="5">
        <v>3.67</v>
      </c>
      <c r="C7" s="6">
        <v>49.2</v>
      </c>
      <c r="D7" s="7">
        <f t="shared" si="0"/>
        <v>181</v>
      </c>
      <c r="E7" s="8">
        <v>123</v>
      </c>
      <c r="F7" s="9">
        <f t="shared" si="1"/>
        <v>451</v>
      </c>
      <c r="G7" s="19"/>
      <c r="H7" s="15" t="s">
        <v>12</v>
      </c>
      <c r="I7" s="20"/>
      <c r="J7" s="8" t="s">
        <v>13</v>
      </c>
      <c r="K7" s="21" t="s">
        <v>13</v>
      </c>
      <c r="L7" s="1"/>
      <c r="M7" s="6" t="s">
        <v>12</v>
      </c>
      <c r="N7" s="8"/>
      <c r="O7" s="8" t="s">
        <v>13</v>
      </c>
      <c r="P7" s="21" t="s">
        <v>13</v>
      </c>
    </row>
    <row r="8" spans="1:16" ht="15.4" x14ac:dyDescent="0.45">
      <c r="A8" s="1" t="s">
        <v>16</v>
      </c>
      <c r="B8" s="5">
        <v>2.15</v>
      </c>
      <c r="C8" s="6">
        <v>84</v>
      </c>
      <c r="D8" s="7">
        <f t="shared" si="0"/>
        <v>181</v>
      </c>
      <c r="E8" s="8">
        <v>210</v>
      </c>
      <c r="F8" s="9">
        <f>ROUNDDOWN(E8*B8,0)</f>
        <v>451</v>
      </c>
      <c r="G8" s="19"/>
      <c r="H8" s="15" t="s">
        <v>12</v>
      </c>
      <c r="I8" s="20"/>
      <c r="J8" s="8" t="s">
        <v>13</v>
      </c>
      <c r="K8" s="21" t="s">
        <v>13</v>
      </c>
      <c r="L8" s="1"/>
      <c r="M8" s="6" t="s">
        <v>12</v>
      </c>
      <c r="N8" s="8"/>
      <c r="O8" s="8" t="s">
        <v>13</v>
      </c>
      <c r="P8" s="21" t="s">
        <v>13</v>
      </c>
    </row>
    <row r="9" spans="1:16" ht="30.75" x14ac:dyDescent="0.45">
      <c r="A9" s="1" t="s">
        <v>20</v>
      </c>
      <c r="B9" s="1"/>
      <c r="C9" s="6"/>
      <c r="D9" s="22">
        <f>D6</f>
        <v>181</v>
      </c>
      <c r="E9" s="8"/>
      <c r="F9" s="13"/>
      <c r="G9" s="23"/>
      <c r="H9" s="15"/>
      <c r="I9" s="20"/>
      <c r="J9" s="8"/>
      <c r="K9" s="21"/>
      <c r="L9" s="1"/>
      <c r="M9" s="6"/>
      <c r="N9" s="8"/>
      <c r="O9" s="8"/>
      <c r="P9" s="21"/>
    </row>
    <row r="10" spans="1:16" ht="30.75" x14ac:dyDescent="0.45">
      <c r="A10" s="1" t="s">
        <v>21</v>
      </c>
      <c r="B10" s="1"/>
      <c r="C10" s="6"/>
      <c r="D10" s="8"/>
      <c r="E10" s="24"/>
      <c r="F10" s="25">
        <f>F6</f>
        <v>451</v>
      </c>
      <c r="G10" s="26"/>
      <c r="H10" s="15"/>
      <c r="I10" s="20"/>
      <c r="J10" s="24"/>
      <c r="K10" s="13"/>
      <c r="L10" s="23"/>
      <c r="M10" s="15"/>
      <c r="N10" s="20"/>
      <c r="O10" s="24"/>
      <c r="P10" s="13"/>
    </row>
    <row r="11" spans="1:16" ht="30.75" x14ac:dyDescent="0.45">
      <c r="A11" s="27" t="s">
        <v>22</v>
      </c>
      <c r="B11" s="28"/>
      <c r="C11" s="29"/>
      <c r="D11" s="30">
        <f>D9*21</f>
        <v>3801</v>
      </c>
      <c r="E11" s="31"/>
      <c r="F11" s="32"/>
      <c r="G11" s="33"/>
      <c r="H11" s="34"/>
      <c r="I11" s="35"/>
      <c r="J11" s="31"/>
      <c r="K11" s="32"/>
      <c r="L11" s="33"/>
      <c r="M11" s="34"/>
      <c r="N11" s="35"/>
      <c r="O11" s="31"/>
      <c r="P11" s="32"/>
    </row>
    <row r="12" spans="1:16" ht="30.75" x14ac:dyDescent="0.45">
      <c r="A12" s="27" t="s">
        <v>23</v>
      </c>
      <c r="B12" s="27"/>
      <c r="C12" s="36"/>
      <c r="D12" s="37"/>
      <c r="E12" s="38"/>
      <c r="F12" s="39">
        <f>F10*21</f>
        <v>9471</v>
      </c>
      <c r="G12" s="40"/>
      <c r="H12" s="41"/>
      <c r="I12" s="42"/>
      <c r="J12" s="38"/>
      <c r="K12" s="43"/>
      <c r="L12" s="44"/>
      <c r="M12" s="41"/>
      <c r="N12" s="42"/>
      <c r="O12" s="38"/>
      <c r="P12" s="43"/>
    </row>
    <row r="13" spans="1:16" x14ac:dyDescent="0.45">
      <c r="F13" s="45"/>
      <c r="G13" s="45"/>
      <c r="H13" s="45"/>
      <c r="I13" s="45"/>
      <c r="K13" s="45"/>
      <c r="L13" s="45"/>
      <c r="M13" s="45"/>
      <c r="N13" s="45"/>
      <c r="P13" s="45"/>
    </row>
    <row r="14" spans="1:16" ht="15.4" x14ac:dyDescent="0.45">
      <c r="A14" s="73" t="s">
        <v>25</v>
      </c>
      <c r="B14" s="74" t="s">
        <v>27</v>
      </c>
      <c r="C14" s="72"/>
      <c r="D14" s="72"/>
      <c r="E14" s="72"/>
      <c r="F14" s="72"/>
      <c r="I14" s="47"/>
    </row>
    <row r="15" spans="1:16" ht="15.4" x14ac:dyDescent="0.45">
      <c r="A15" s="73" t="s">
        <v>26</v>
      </c>
      <c r="B15" s="72" t="s">
        <v>24</v>
      </c>
      <c r="C15" s="72"/>
      <c r="D15" s="72"/>
      <c r="E15" s="72"/>
      <c r="F15" s="72"/>
      <c r="G15" s="48"/>
      <c r="H15" s="48"/>
      <c r="I15" s="48"/>
      <c r="J15" s="48"/>
      <c r="K15" s="48"/>
      <c r="L15" s="48"/>
      <c r="M15" s="48"/>
      <c r="N15" s="48"/>
      <c r="O15" s="48"/>
    </row>
    <row r="16" spans="1:16" x14ac:dyDescent="0.45">
      <c r="C16" s="46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</row>
    <row r="17" spans="3:16" x14ac:dyDescent="0.45">
      <c r="C17" s="46"/>
      <c r="H17" s="45"/>
      <c r="J17" s="50"/>
    </row>
    <row r="18" spans="3:16" x14ac:dyDescent="0.45">
      <c r="C18" s="46"/>
    </row>
    <row r="19" spans="3:16" x14ac:dyDescent="0.45">
      <c r="C19" s="46"/>
    </row>
    <row r="21" spans="3:16" x14ac:dyDescent="0.45">
      <c r="D21" s="51"/>
      <c r="E21" s="53"/>
      <c r="F21" s="54"/>
      <c r="G21" s="56"/>
      <c r="H21" s="56"/>
      <c r="I21" s="56"/>
      <c r="J21" s="56"/>
      <c r="K21" s="56"/>
      <c r="L21" s="56"/>
      <c r="M21" s="56"/>
      <c r="N21" s="57"/>
      <c r="O21" s="56"/>
      <c r="P21" s="56"/>
    </row>
    <row r="22" spans="3:16" x14ac:dyDescent="0.45">
      <c r="D22" s="51"/>
      <c r="E22" s="52"/>
      <c r="F22" s="55"/>
      <c r="G22" s="52"/>
      <c r="H22" s="58"/>
      <c r="I22" s="59"/>
      <c r="J22" s="52"/>
      <c r="K22" s="52"/>
      <c r="L22" s="52"/>
      <c r="M22" s="59"/>
      <c r="N22" s="52"/>
      <c r="O22" s="52"/>
      <c r="P22" s="52"/>
    </row>
    <row r="26" spans="3:16" x14ac:dyDescent="0.45">
      <c r="H26" s="49"/>
    </row>
  </sheetData>
  <mergeCells count="9">
    <mergeCell ref="B14:F14"/>
    <mergeCell ref="B15:F15"/>
    <mergeCell ref="L1:L2"/>
    <mergeCell ref="M1:P1"/>
    <mergeCell ref="A1:A2"/>
    <mergeCell ref="B1:B2"/>
    <mergeCell ref="C1:F1"/>
    <mergeCell ref="G1:G2"/>
    <mergeCell ref="H1:K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Врачи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Аникина Дарья Михайловна</dc:creator>
  <cp:lastModifiedBy>Yana Berezovskaya</cp:lastModifiedBy>
  <cp:revision>3</cp:revision>
  <dcterms:created xsi:type="dcterms:W3CDTF">2015-06-05T18:19:34Z</dcterms:created>
  <dcterms:modified xsi:type="dcterms:W3CDTF">2024-04-27T12:41:31Z</dcterms:modified>
</cp:coreProperties>
</file>