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naz\Desktop\PhD\socioeconomic\systematic review\stata\calculations\"/>
    </mc:Choice>
  </mc:AlternateContent>
  <bookViews>
    <workbookView xWindow="-110" yWindow="-110" windowWidth="19420" windowHeight="10420" activeTab="2"/>
  </bookViews>
  <sheets>
    <sheet name="Weight" sheetId="2" r:id="rId1"/>
    <sheet name="Height" sheetId="3" r:id="rId2"/>
    <sheet name="BMI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W46" i="1" l="1"/>
  <c r="V46" i="1"/>
  <c r="U46" i="1"/>
  <c r="W45" i="1"/>
  <c r="V45" i="1"/>
  <c r="U45" i="1"/>
  <c r="W44" i="1"/>
  <c r="V44" i="1"/>
  <c r="U44" i="1"/>
  <c r="S44" i="1"/>
  <c r="S45" i="1"/>
  <c r="S46" i="1"/>
  <c r="W58" i="1"/>
  <c r="V58" i="1"/>
  <c r="U58" i="1"/>
  <c r="W57" i="1"/>
  <c r="V57" i="1"/>
  <c r="U57" i="1"/>
  <c r="W56" i="1"/>
  <c r="V56" i="1"/>
  <c r="U56" i="1"/>
  <c r="S56" i="1"/>
  <c r="S57" i="1"/>
  <c r="S58" i="1"/>
  <c r="W43" i="1"/>
  <c r="V43" i="1"/>
  <c r="U43" i="1"/>
  <c r="W42" i="1"/>
  <c r="V42" i="1"/>
  <c r="U42" i="1"/>
  <c r="W41" i="1"/>
  <c r="V41" i="1"/>
  <c r="U41" i="1"/>
  <c r="S41" i="1"/>
  <c r="S42" i="1"/>
  <c r="S43" i="1"/>
  <c r="W55" i="1"/>
  <c r="V55" i="1"/>
  <c r="U55" i="1"/>
  <c r="W54" i="1"/>
  <c r="V54" i="1"/>
  <c r="U54" i="1"/>
  <c r="W53" i="1"/>
  <c r="V53" i="1"/>
  <c r="U53" i="1"/>
  <c r="S53" i="1"/>
  <c r="S54" i="1"/>
  <c r="S55" i="1"/>
  <c r="W83" i="3" l="1"/>
  <c r="V83" i="3"/>
  <c r="U83" i="3"/>
  <c r="S83" i="3"/>
  <c r="W82" i="3"/>
  <c r="V82" i="3"/>
  <c r="U82" i="3"/>
  <c r="S82" i="3"/>
  <c r="W81" i="3"/>
  <c r="V81" i="3"/>
  <c r="U81" i="3"/>
  <c r="S81" i="3"/>
  <c r="W80" i="3"/>
  <c r="V80" i="3"/>
  <c r="U80" i="3"/>
  <c r="S80" i="3"/>
  <c r="W79" i="3"/>
  <c r="V79" i="3"/>
  <c r="U79" i="3"/>
  <c r="S79" i="3"/>
  <c r="W78" i="3"/>
  <c r="V78" i="3"/>
  <c r="U78" i="3"/>
  <c r="S78" i="3"/>
  <c r="W77" i="3"/>
  <c r="V77" i="3"/>
  <c r="U77" i="3"/>
  <c r="S77" i="3"/>
  <c r="W76" i="3"/>
  <c r="V76" i="3"/>
  <c r="U76" i="3"/>
  <c r="S76" i="3"/>
  <c r="W75" i="3"/>
  <c r="V75" i="3"/>
  <c r="U75" i="3"/>
  <c r="S75" i="3"/>
  <c r="W74" i="3"/>
  <c r="V74" i="3"/>
  <c r="U74" i="3"/>
  <c r="S74" i="3"/>
  <c r="W73" i="3"/>
  <c r="V73" i="3"/>
  <c r="U73" i="3"/>
  <c r="S73" i="3"/>
  <c r="W72" i="3"/>
  <c r="V72" i="3"/>
  <c r="U72" i="3"/>
  <c r="S72" i="3"/>
  <c r="W71" i="3"/>
  <c r="V71" i="3"/>
  <c r="U71" i="3"/>
  <c r="S71" i="3"/>
  <c r="W70" i="3"/>
  <c r="V70" i="3"/>
  <c r="U70" i="3"/>
  <c r="S70" i="3"/>
  <c r="W69" i="3"/>
  <c r="V69" i="3"/>
  <c r="U69" i="3"/>
  <c r="S69" i="3"/>
  <c r="W68" i="3"/>
  <c r="V68" i="3"/>
  <c r="U68" i="3"/>
  <c r="S68" i="3"/>
  <c r="W67" i="3"/>
  <c r="V67" i="3"/>
  <c r="U67" i="3"/>
  <c r="S67" i="3"/>
  <c r="W66" i="3"/>
  <c r="V66" i="3"/>
  <c r="U66" i="3"/>
  <c r="S66" i="3"/>
  <c r="W65" i="3"/>
  <c r="V65" i="3"/>
  <c r="U65" i="3"/>
  <c r="S65" i="3"/>
  <c r="W64" i="3"/>
  <c r="V64" i="3"/>
  <c r="U64" i="3"/>
  <c r="S64" i="3"/>
  <c r="W63" i="3"/>
  <c r="V63" i="3"/>
  <c r="U63" i="3"/>
  <c r="S63" i="3"/>
  <c r="U44" i="3" l="1"/>
  <c r="V44" i="3"/>
  <c r="W44" i="3"/>
  <c r="U45" i="3"/>
  <c r="V45" i="3"/>
  <c r="W45" i="3"/>
  <c r="U46" i="3"/>
  <c r="V46" i="3"/>
  <c r="W46" i="3"/>
  <c r="U47" i="3"/>
  <c r="V47" i="3"/>
  <c r="W47" i="3"/>
  <c r="U48" i="3"/>
  <c r="V48" i="3"/>
  <c r="W48" i="3"/>
  <c r="U49" i="3"/>
  <c r="V49" i="3"/>
  <c r="W49" i="3"/>
  <c r="U50" i="3"/>
  <c r="V50" i="3"/>
  <c r="W50" i="3"/>
  <c r="U51" i="3"/>
  <c r="V51" i="3"/>
  <c r="W51" i="3"/>
  <c r="U52" i="3"/>
  <c r="V52" i="3"/>
  <c r="W52" i="3"/>
  <c r="U53" i="3"/>
  <c r="V53" i="3"/>
  <c r="W53" i="3"/>
  <c r="U54" i="3"/>
  <c r="V54" i="3"/>
  <c r="W54" i="3"/>
  <c r="U55" i="3"/>
  <c r="V55" i="3"/>
  <c r="W55" i="3"/>
  <c r="U56" i="3"/>
  <c r="V56" i="3"/>
  <c r="W56" i="3"/>
  <c r="U57" i="3"/>
  <c r="V57" i="3"/>
  <c r="W57" i="3"/>
  <c r="U58" i="3"/>
  <c r="V58" i="3"/>
  <c r="W58" i="3"/>
  <c r="U59" i="3"/>
  <c r="V59" i="3"/>
  <c r="W59" i="3"/>
  <c r="U60" i="3"/>
  <c r="V60" i="3"/>
  <c r="W60" i="3"/>
  <c r="W43" i="3"/>
  <c r="V43" i="3"/>
  <c r="U43" i="3"/>
  <c r="S91" i="2" l="1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W107" i="2"/>
  <c r="V107" i="2"/>
  <c r="Y107" i="2" s="1"/>
  <c r="U107" i="2"/>
  <c r="X107" i="2" s="1"/>
  <c r="W106" i="2"/>
  <c r="V106" i="2"/>
  <c r="Y106" i="2" s="1"/>
  <c r="U106" i="2"/>
  <c r="X106" i="2" s="1"/>
  <c r="W105" i="2"/>
  <c r="V105" i="2"/>
  <c r="Y105" i="2" s="1"/>
  <c r="U105" i="2"/>
  <c r="X105" i="2" s="1"/>
  <c r="W104" i="2"/>
  <c r="V104" i="2"/>
  <c r="Y104" i="2" s="1"/>
  <c r="U104" i="2"/>
  <c r="X104" i="2" s="1"/>
  <c r="W103" i="2"/>
  <c r="V103" i="2"/>
  <c r="Y103" i="2" s="1"/>
  <c r="U103" i="2"/>
  <c r="X103" i="2" s="1"/>
  <c r="W102" i="2"/>
  <c r="V102" i="2"/>
  <c r="Y102" i="2" s="1"/>
  <c r="U102" i="2"/>
  <c r="X102" i="2" s="1"/>
  <c r="W101" i="2"/>
  <c r="V101" i="2"/>
  <c r="Y101" i="2" s="1"/>
  <c r="U101" i="2"/>
  <c r="X101" i="2" s="1"/>
  <c r="W100" i="2"/>
  <c r="V100" i="2"/>
  <c r="Y100" i="2" s="1"/>
  <c r="U100" i="2"/>
  <c r="X100" i="2" s="1"/>
  <c r="W99" i="2"/>
  <c r="V99" i="2"/>
  <c r="Y99" i="2" s="1"/>
  <c r="U99" i="2"/>
  <c r="X99" i="2" s="1"/>
  <c r="W98" i="2"/>
  <c r="V98" i="2"/>
  <c r="Y98" i="2" s="1"/>
  <c r="U98" i="2"/>
  <c r="X98" i="2" s="1"/>
  <c r="W97" i="2"/>
  <c r="V97" i="2"/>
  <c r="Y97" i="2" s="1"/>
  <c r="U97" i="2"/>
  <c r="X97" i="2" s="1"/>
  <c r="W96" i="2"/>
  <c r="V96" i="2"/>
  <c r="Y96" i="2" s="1"/>
  <c r="U96" i="2"/>
  <c r="X96" i="2" s="1"/>
  <c r="W95" i="2"/>
  <c r="V95" i="2"/>
  <c r="Y95" i="2" s="1"/>
  <c r="U95" i="2"/>
  <c r="X95" i="2" s="1"/>
  <c r="W94" i="2"/>
  <c r="V94" i="2"/>
  <c r="Y94" i="2" s="1"/>
  <c r="U94" i="2"/>
  <c r="X94" i="2" s="1"/>
  <c r="W93" i="2"/>
  <c r="V93" i="2"/>
  <c r="Y93" i="2" s="1"/>
  <c r="U93" i="2"/>
  <c r="X93" i="2" s="1"/>
  <c r="W92" i="2"/>
  <c r="V92" i="2"/>
  <c r="Y92" i="2" s="1"/>
  <c r="U92" i="2"/>
  <c r="X92" i="2" s="1"/>
  <c r="W91" i="2"/>
  <c r="V91" i="2"/>
  <c r="Y91" i="2" s="1"/>
  <c r="U91" i="2"/>
  <c r="X91" i="2" s="1"/>
  <c r="W90" i="2"/>
  <c r="V90" i="2"/>
  <c r="Y90" i="2" s="1"/>
  <c r="U90" i="2"/>
  <c r="X90" i="2" s="1"/>
  <c r="S90" i="2"/>
  <c r="S65" i="2"/>
  <c r="S66" i="2"/>
  <c r="W38" i="2"/>
  <c r="V38" i="2"/>
  <c r="U38" i="2"/>
  <c r="S38" i="2"/>
  <c r="W37" i="2"/>
  <c r="V37" i="2"/>
  <c r="U37" i="2"/>
  <c r="S37" i="2"/>
  <c r="W36" i="2"/>
  <c r="V36" i="2"/>
  <c r="U36" i="2"/>
  <c r="S36" i="2"/>
  <c r="W35" i="2"/>
  <c r="V35" i="2"/>
  <c r="U35" i="2"/>
  <c r="S35" i="2"/>
  <c r="W34" i="2"/>
  <c r="V34" i="2"/>
  <c r="U34" i="2"/>
  <c r="S34" i="2"/>
  <c r="W33" i="2"/>
  <c r="V33" i="2"/>
  <c r="U33" i="2"/>
  <c r="S33" i="2"/>
  <c r="W14" i="2"/>
  <c r="W15" i="2"/>
  <c r="W16" i="2"/>
  <c r="W17" i="2"/>
  <c r="W18" i="2"/>
  <c r="W19" i="2"/>
  <c r="V14" i="2"/>
  <c r="V15" i="2"/>
  <c r="V16" i="2"/>
  <c r="V17" i="2"/>
  <c r="V18" i="2"/>
  <c r="V19" i="2"/>
  <c r="U19" i="2" l="1"/>
  <c r="U18" i="2"/>
  <c r="U17" i="2"/>
  <c r="U16" i="2"/>
  <c r="U15" i="2"/>
  <c r="U14" i="2"/>
  <c r="S61" i="2" l="1"/>
  <c r="J62" i="2"/>
  <c r="K62" i="2" s="1"/>
  <c r="H64" i="2"/>
  <c r="H63" i="2"/>
  <c r="H62" i="2"/>
  <c r="R62" i="2"/>
  <c r="F62" i="2" s="1"/>
  <c r="R63" i="2"/>
  <c r="F63" i="2" s="1"/>
  <c r="R64" i="2"/>
  <c r="F64" i="2" s="1"/>
  <c r="S51" i="2"/>
  <c r="S52" i="2"/>
  <c r="J57" i="2"/>
  <c r="K57" i="2" s="1"/>
  <c r="J53" i="2"/>
  <c r="K53" i="2" s="1"/>
  <c r="H60" i="2"/>
  <c r="H59" i="2"/>
  <c r="H58" i="2"/>
  <c r="H57" i="2"/>
  <c r="H56" i="2"/>
  <c r="H55" i="2"/>
  <c r="H54" i="2"/>
  <c r="H53" i="2"/>
  <c r="M53" i="2" s="1"/>
  <c r="R54" i="2"/>
  <c r="F54" i="2" s="1"/>
  <c r="R55" i="2"/>
  <c r="F55" i="2" s="1"/>
  <c r="R56" i="2"/>
  <c r="F56" i="2" s="1"/>
  <c r="R57" i="2"/>
  <c r="F57" i="2" s="1"/>
  <c r="R58" i="2"/>
  <c r="F58" i="2" s="1"/>
  <c r="R59" i="2"/>
  <c r="F59" i="2" s="1"/>
  <c r="R60" i="2"/>
  <c r="F60" i="2" s="1"/>
  <c r="R53" i="2"/>
  <c r="F53" i="2" s="1"/>
  <c r="I58" i="2" l="1"/>
  <c r="J58" i="2" s="1"/>
  <c r="K58" i="2" s="1"/>
  <c r="M58" i="2" s="1"/>
  <c r="M57" i="2"/>
  <c r="I64" i="2"/>
  <c r="J64" i="2" s="1"/>
  <c r="K64" i="2" s="1"/>
  <c r="M64" i="2" s="1"/>
  <c r="I56" i="2"/>
  <c r="J56" i="2" s="1"/>
  <c r="K56" i="2" s="1"/>
  <c r="M56" i="2" s="1"/>
  <c r="I55" i="2"/>
  <c r="J55" i="2" s="1"/>
  <c r="K55" i="2" s="1"/>
  <c r="L55" i="2" s="1"/>
  <c r="I63" i="2"/>
  <c r="J63" i="2" s="1"/>
  <c r="K63" i="2" s="1"/>
  <c r="L63" i="2" s="1"/>
  <c r="I54" i="2"/>
  <c r="J54" i="2" s="1"/>
  <c r="K54" i="2" s="1"/>
  <c r="I60" i="2"/>
  <c r="J60" i="2" s="1"/>
  <c r="K60" i="2" s="1"/>
  <c r="L60" i="2" s="1"/>
  <c r="I59" i="2"/>
  <c r="J59" i="2" s="1"/>
  <c r="K59" i="2" s="1"/>
  <c r="L59" i="2" s="1"/>
  <c r="L57" i="2"/>
  <c r="L53" i="2"/>
  <c r="S53" i="2" s="1"/>
  <c r="M62" i="2"/>
  <c r="L62" i="2"/>
  <c r="W50" i="2"/>
  <c r="V50" i="2"/>
  <c r="U50" i="2"/>
  <c r="W49" i="2"/>
  <c r="V49" i="2"/>
  <c r="U49" i="2"/>
  <c r="W48" i="2"/>
  <c r="V48" i="2"/>
  <c r="U48" i="2"/>
  <c r="W47" i="2"/>
  <c r="V47" i="2"/>
  <c r="U47" i="2"/>
  <c r="W46" i="2"/>
  <c r="V46" i="2"/>
  <c r="U46" i="2"/>
  <c r="W45" i="2"/>
  <c r="V45" i="2"/>
  <c r="U45" i="2"/>
  <c r="W44" i="2"/>
  <c r="V44" i="2"/>
  <c r="U44" i="2"/>
  <c r="W43" i="2"/>
  <c r="V43" i="2"/>
  <c r="U43" i="2"/>
  <c r="W42" i="2"/>
  <c r="V42" i="2"/>
  <c r="U42" i="2"/>
  <c r="W41" i="2"/>
  <c r="V41" i="2"/>
  <c r="U41" i="2"/>
  <c r="W40" i="2"/>
  <c r="V40" i="2"/>
  <c r="U40" i="2"/>
  <c r="W39" i="2"/>
  <c r="V39" i="2"/>
  <c r="U39" i="2"/>
  <c r="S39" i="2"/>
  <c r="S40" i="2"/>
  <c r="S41" i="2"/>
  <c r="S42" i="2"/>
  <c r="S43" i="2"/>
  <c r="S44" i="2"/>
  <c r="S45" i="2"/>
  <c r="S46" i="2"/>
  <c r="S47" i="2"/>
  <c r="S48" i="2"/>
  <c r="S49" i="2"/>
  <c r="S50" i="2"/>
  <c r="W31" i="2"/>
  <c r="V31" i="2"/>
  <c r="U31" i="2"/>
  <c r="W30" i="2"/>
  <c r="V30" i="2"/>
  <c r="U30" i="2"/>
  <c r="W29" i="2"/>
  <c r="V29" i="2"/>
  <c r="U29" i="2"/>
  <c r="W28" i="2"/>
  <c r="V28" i="2"/>
  <c r="U28" i="2"/>
  <c r="W27" i="2"/>
  <c r="V27" i="2"/>
  <c r="U27" i="2"/>
  <c r="W26" i="2"/>
  <c r="V26" i="2"/>
  <c r="U26" i="2"/>
  <c r="S26" i="2"/>
  <c r="S27" i="2"/>
  <c r="S28" i="2"/>
  <c r="S29" i="2"/>
  <c r="S30" i="2"/>
  <c r="S31" i="2"/>
  <c r="W25" i="2"/>
  <c r="V25" i="2"/>
  <c r="U25" i="2"/>
  <c r="W24" i="2"/>
  <c r="V24" i="2"/>
  <c r="U24" i="2"/>
  <c r="W23" i="2"/>
  <c r="V23" i="2"/>
  <c r="U23" i="2"/>
  <c r="S23" i="2"/>
  <c r="S24" i="2"/>
  <c r="S25" i="2"/>
  <c r="W22" i="2"/>
  <c r="V22" i="2"/>
  <c r="U22" i="2"/>
  <c r="W21" i="2"/>
  <c r="V21" i="2"/>
  <c r="U21" i="2"/>
  <c r="W20" i="2"/>
  <c r="V20" i="2"/>
  <c r="U20" i="2"/>
  <c r="S12" i="2"/>
  <c r="S13" i="2"/>
  <c r="S21" i="2"/>
  <c r="S22" i="2"/>
  <c r="L58" i="2" l="1"/>
  <c r="M55" i="2"/>
  <c r="S55" i="2" s="1"/>
  <c r="M63" i="2"/>
  <c r="S63" i="2" s="1"/>
  <c r="S57" i="2"/>
  <c r="L56" i="2"/>
  <c r="L64" i="2"/>
  <c r="S64" i="2" s="1"/>
  <c r="S58" i="2"/>
  <c r="M59" i="2"/>
  <c r="S59" i="2" s="1"/>
  <c r="M60" i="2"/>
  <c r="S60" i="2" s="1"/>
  <c r="L54" i="2"/>
  <c r="M54" i="2"/>
  <c r="S62" i="2"/>
  <c r="S56" i="2"/>
  <c r="I11" i="2"/>
  <c r="J11" i="2" s="1"/>
  <c r="K11" i="2" s="1"/>
  <c r="H11" i="2"/>
  <c r="I10" i="2"/>
  <c r="J10" i="2" s="1"/>
  <c r="H10" i="2"/>
  <c r="U10" i="2" s="1"/>
  <c r="J9" i="2"/>
  <c r="K9" i="2" s="1"/>
  <c r="H9" i="2"/>
  <c r="U9" i="2" s="1"/>
  <c r="I8" i="2"/>
  <c r="J8" i="2" s="1"/>
  <c r="K8" i="2" s="1"/>
  <c r="H8" i="2"/>
  <c r="I7" i="2"/>
  <c r="J7" i="2" s="1"/>
  <c r="K7" i="2" s="1"/>
  <c r="H7" i="2"/>
  <c r="U7" i="2" s="1"/>
  <c r="J6" i="2"/>
  <c r="H6" i="2"/>
  <c r="M6" i="2" s="1"/>
  <c r="W6" i="2" s="1"/>
  <c r="J39" i="3"/>
  <c r="I41" i="3"/>
  <c r="J41" i="3" s="1"/>
  <c r="K41" i="3" s="1"/>
  <c r="M41" i="3" s="1"/>
  <c r="W41" i="3" s="1"/>
  <c r="I40" i="3"/>
  <c r="J40" i="3" s="1"/>
  <c r="K40" i="3" s="1"/>
  <c r="H41" i="3"/>
  <c r="U41" i="3" s="1"/>
  <c r="H40" i="3"/>
  <c r="U40" i="3" s="1"/>
  <c r="H39" i="3"/>
  <c r="M39" i="3" s="1"/>
  <c r="W39" i="3" s="1"/>
  <c r="U38" i="3"/>
  <c r="M36" i="3"/>
  <c r="W36" i="3" s="1"/>
  <c r="J38" i="3"/>
  <c r="K38" i="3" s="1"/>
  <c r="M38" i="3" s="1"/>
  <c r="W38" i="3" s="1"/>
  <c r="J37" i="3"/>
  <c r="K37" i="3" s="1"/>
  <c r="M37" i="3" s="1"/>
  <c r="W37" i="3" s="1"/>
  <c r="J36" i="3"/>
  <c r="I38" i="3"/>
  <c r="I37" i="3"/>
  <c r="H38" i="3"/>
  <c r="L38" i="3" s="1"/>
  <c r="H37" i="3"/>
  <c r="U37" i="3" s="1"/>
  <c r="H36" i="3"/>
  <c r="U36" i="3" s="1"/>
  <c r="S38" i="3" l="1"/>
  <c r="V38" i="3"/>
  <c r="L36" i="3"/>
  <c r="L39" i="3"/>
  <c r="U39" i="3"/>
  <c r="L37" i="3"/>
  <c r="U6" i="2"/>
  <c r="K10" i="2"/>
  <c r="M10" i="2" s="1"/>
  <c r="W10" i="2" s="1"/>
  <c r="S54" i="2"/>
  <c r="M11" i="2"/>
  <c r="W11" i="2" s="1"/>
  <c r="M8" i="2"/>
  <c r="W8" i="2" s="1"/>
  <c r="M9" i="2"/>
  <c r="W9" i="2" s="1"/>
  <c r="U11" i="2"/>
  <c r="M7" i="2"/>
  <c r="W7" i="2" s="1"/>
  <c r="L6" i="2"/>
  <c r="L9" i="2"/>
  <c r="L7" i="2"/>
  <c r="U8" i="2"/>
  <c r="L8" i="2"/>
  <c r="L11" i="2"/>
  <c r="M40" i="3"/>
  <c r="W40" i="3" s="1"/>
  <c r="L40" i="3"/>
  <c r="L41" i="3"/>
  <c r="W23" i="3"/>
  <c r="W24" i="3"/>
  <c r="W25" i="3"/>
  <c r="W26" i="3"/>
  <c r="W27" i="3"/>
  <c r="W28" i="3"/>
  <c r="W29" i="3"/>
  <c r="W30" i="3"/>
  <c r="W31" i="3"/>
  <c r="W32" i="3"/>
  <c r="W33" i="3"/>
  <c r="W34" i="3"/>
  <c r="V23" i="3"/>
  <c r="V24" i="3"/>
  <c r="V25" i="3"/>
  <c r="V26" i="3"/>
  <c r="V27" i="3"/>
  <c r="V28" i="3"/>
  <c r="V29" i="3"/>
  <c r="V30" i="3"/>
  <c r="V31" i="3"/>
  <c r="V32" i="3"/>
  <c r="V33" i="3"/>
  <c r="V34" i="3"/>
  <c r="U23" i="3"/>
  <c r="U24" i="3"/>
  <c r="U25" i="3"/>
  <c r="U26" i="3"/>
  <c r="U27" i="3"/>
  <c r="U28" i="3"/>
  <c r="U29" i="3"/>
  <c r="U30" i="3"/>
  <c r="U31" i="3"/>
  <c r="U32" i="3"/>
  <c r="U33" i="3"/>
  <c r="U34" i="3"/>
  <c r="V41" i="3" l="1"/>
  <c r="S41" i="3"/>
  <c r="S37" i="3"/>
  <c r="V37" i="3"/>
  <c r="V39" i="3"/>
  <c r="S39" i="3"/>
  <c r="S40" i="3"/>
  <c r="V40" i="3"/>
  <c r="S36" i="3"/>
  <c r="V36" i="3"/>
  <c r="L10" i="2"/>
  <c r="V10" i="2" s="1"/>
  <c r="V9" i="2"/>
  <c r="S9" i="2"/>
  <c r="S7" i="2"/>
  <c r="V7" i="2"/>
  <c r="S11" i="2"/>
  <c r="V11" i="2"/>
  <c r="V6" i="2"/>
  <c r="S6" i="2"/>
  <c r="S8" i="2"/>
  <c r="V8" i="2"/>
  <c r="R21" i="3"/>
  <c r="H21" i="3"/>
  <c r="U21" i="3" s="1"/>
  <c r="F21" i="3"/>
  <c r="R20" i="3"/>
  <c r="F20" i="3" s="1"/>
  <c r="H20" i="3"/>
  <c r="R19" i="3"/>
  <c r="H19" i="3"/>
  <c r="U19" i="3" s="1"/>
  <c r="F19" i="3"/>
  <c r="R18" i="3"/>
  <c r="F18" i="3" s="1"/>
  <c r="J18" i="3"/>
  <c r="K18" i="3" s="1"/>
  <c r="H18" i="3"/>
  <c r="R17" i="3"/>
  <c r="H17" i="3"/>
  <c r="U17" i="3" s="1"/>
  <c r="F17" i="3"/>
  <c r="R16" i="3"/>
  <c r="F16" i="3" s="1"/>
  <c r="H16" i="3"/>
  <c r="U16" i="3" s="1"/>
  <c r="R15" i="3"/>
  <c r="H15" i="3"/>
  <c r="U15" i="3" s="1"/>
  <c r="F15" i="3"/>
  <c r="U14" i="3"/>
  <c r="R14" i="3"/>
  <c r="F14" i="3" s="1"/>
  <c r="J14" i="3"/>
  <c r="K14" i="3" s="1"/>
  <c r="H14" i="3"/>
  <c r="R13" i="3"/>
  <c r="H13" i="3"/>
  <c r="F13" i="3"/>
  <c r="I13" i="3" s="1"/>
  <c r="J13" i="3" s="1"/>
  <c r="K13" i="3" s="1"/>
  <c r="R12" i="3"/>
  <c r="F12" i="3" s="1"/>
  <c r="I12" i="3" s="1"/>
  <c r="J12" i="3" s="1"/>
  <c r="K12" i="3" s="1"/>
  <c r="H12" i="3"/>
  <c r="U12" i="3" s="1"/>
  <c r="R11" i="3"/>
  <c r="F11" i="3" s="1"/>
  <c r="H11" i="3"/>
  <c r="R10" i="3"/>
  <c r="F10" i="3" s="1"/>
  <c r="J10" i="3"/>
  <c r="H10" i="3"/>
  <c r="U10" i="3" s="1"/>
  <c r="W6" i="3"/>
  <c r="W7" i="3"/>
  <c r="W8" i="3"/>
  <c r="V6" i="3"/>
  <c r="V7" i="3"/>
  <c r="V8" i="3"/>
  <c r="U6" i="3"/>
  <c r="U7" i="3"/>
  <c r="U8" i="3"/>
  <c r="S6" i="3"/>
  <c r="S7" i="3"/>
  <c r="S8" i="3"/>
  <c r="S3" i="3"/>
  <c r="S4" i="3"/>
  <c r="W4" i="3"/>
  <c r="V4" i="3"/>
  <c r="U4" i="3"/>
  <c r="W3" i="3"/>
  <c r="V3" i="3"/>
  <c r="U3" i="3"/>
  <c r="W2" i="3"/>
  <c r="V2" i="3"/>
  <c r="U2" i="3"/>
  <c r="S2" i="3"/>
  <c r="S3" i="2"/>
  <c r="S4" i="2"/>
  <c r="W4" i="2"/>
  <c r="V4" i="2"/>
  <c r="U4" i="2"/>
  <c r="W3" i="2"/>
  <c r="V3" i="2"/>
  <c r="U3" i="2"/>
  <c r="W2" i="2"/>
  <c r="V2" i="2"/>
  <c r="U2" i="2"/>
  <c r="S2" i="2"/>
  <c r="L18" i="3" l="1"/>
  <c r="I11" i="3"/>
  <c r="J11" i="3" s="1"/>
  <c r="K11" i="3" s="1"/>
  <c r="M14" i="3"/>
  <c r="W14" i="3" s="1"/>
  <c r="S10" i="2"/>
  <c r="M18" i="3"/>
  <c r="W18" i="3" s="1"/>
  <c r="U18" i="3"/>
  <c r="I16" i="3"/>
  <c r="J16" i="3" s="1"/>
  <c r="K16" i="3" s="1"/>
  <c r="M16" i="3" s="1"/>
  <c r="W16" i="3" s="1"/>
  <c r="L14" i="3"/>
  <c r="L10" i="3"/>
  <c r="V10" i="3" s="1"/>
  <c r="M10" i="3"/>
  <c r="W10" i="3" s="1"/>
  <c r="M12" i="3"/>
  <c r="W12" i="3" s="1"/>
  <c r="L12" i="3"/>
  <c r="S12" i="3" s="1"/>
  <c r="I17" i="3"/>
  <c r="J17" i="3" s="1"/>
  <c r="K17" i="3" s="1"/>
  <c r="L17" i="3" s="1"/>
  <c r="I15" i="3"/>
  <c r="J15" i="3" s="1"/>
  <c r="K15" i="3" s="1"/>
  <c r="L15" i="3" s="1"/>
  <c r="M13" i="3"/>
  <c r="W13" i="3" s="1"/>
  <c r="M11" i="3"/>
  <c r="W11" i="3" s="1"/>
  <c r="I20" i="3"/>
  <c r="J20" i="3" s="1"/>
  <c r="K20" i="3" s="1"/>
  <c r="M20" i="3" s="1"/>
  <c r="W20" i="3" s="1"/>
  <c r="V18" i="3"/>
  <c r="I21" i="3"/>
  <c r="J21" i="3" s="1"/>
  <c r="K21" i="3" s="1"/>
  <c r="I19" i="3"/>
  <c r="J19" i="3" s="1"/>
  <c r="K19" i="3" s="1"/>
  <c r="U20" i="3"/>
  <c r="L11" i="3"/>
  <c r="L13" i="3"/>
  <c r="S13" i="3" s="1"/>
  <c r="U11" i="3"/>
  <c r="U13" i="3"/>
  <c r="S100" i="1"/>
  <c r="S101" i="1"/>
  <c r="S102" i="1"/>
  <c r="S103" i="1"/>
  <c r="J101" i="1"/>
  <c r="K101" i="1" s="1"/>
  <c r="H103" i="1"/>
  <c r="H102" i="1"/>
  <c r="H101" i="1"/>
  <c r="R102" i="1"/>
  <c r="F102" i="1" s="1"/>
  <c r="R103" i="1"/>
  <c r="F103" i="1" s="1"/>
  <c r="R101" i="1"/>
  <c r="F101" i="1" s="1"/>
  <c r="I102" i="1" s="1"/>
  <c r="J102" i="1" s="1"/>
  <c r="K102" i="1" s="1"/>
  <c r="W98" i="1"/>
  <c r="W99" i="1"/>
  <c r="W100" i="1"/>
  <c r="V98" i="1"/>
  <c r="V99" i="1"/>
  <c r="V100" i="1"/>
  <c r="U98" i="1"/>
  <c r="U99" i="1"/>
  <c r="U100" i="1"/>
  <c r="S97" i="1"/>
  <c r="S98" i="1"/>
  <c r="S99" i="1"/>
  <c r="I103" i="1" l="1"/>
  <c r="J103" i="1" s="1"/>
  <c r="K103" i="1" s="1"/>
  <c r="V14" i="3"/>
  <c r="S14" i="3"/>
  <c r="S15" i="3"/>
  <c r="S11" i="3"/>
  <c r="S18" i="3"/>
  <c r="L20" i="3"/>
  <c r="L16" i="3"/>
  <c r="S16" i="3" s="1"/>
  <c r="M15" i="3"/>
  <c r="W15" i="3" s="1"/>
  <c r="S10" i="3"/>
  <c r="V15" i="3"/>
  <c r="V17" i="3"/>
  <c r="M17" i="3"/>
  <c r="W17" i="3" s="1"/>
  <c r="M19" i="3"/>
  <c r="W19" i="3" s="1"/>
  <c r="L19" i="3"/>
  <c r="S19" i="3" s="1"/>
  <c r="M21" i="3"/>
  <c r="W21" i="3" s="1"/>
  <c r="L21" i="3"/>
  <c r="V13" i="3"/>
  <c r="V11" i="3"/>
  <c r="V12" i="3"/>
  <c r="W92" i="1"/>
  <c r="W93" i="1"/>
  <c r="W94" i="1"/>
  <c r="W95" i="1"/>
  <c r="W96" i="1"/>
  <c r="W97" i="1"/>
  <c r="V92" i="1"/>
  <c r="V93" i="1"/>
  <c r="V94" i="1"/>
  <c r="V95" i="1"/>
  <c r="V96" i="1"/>
  <c r="V97" i="1"/>
  <c r="U92" i="1"/>
  <c r="U93" i="1"/>
  <c r="U94" i="1"/>
  <c r="U95" i="1"/>
  <c r="U96" i="1"/>
  <c r="U97" i="1"/>
  <c r="S90" i="1"/>
  <c r="S91" i="1"/>
  <c r="S92" i="1"/>
  <c r="S93" i="1"/>
  <c r="S94" i="1"/>
  <c r="S95" i="1"/>
  <c r="S96" i="1"/>
  <c r="S17" i="3" l="1"/>
  <c r="V20" i="3"/>
  <c r="S20" i="3"/>
  <c r="V16" i="3"/>
  <c r="S21" i="3"/>
  <c r="V19" i="3"/>
  <c r="V21" i="3"/>
  <c r="W87" i="1"/>
  <c r="W88" i="1"/>
  <c r="W89" i="1"/>
  <c r="W90" i="1"/>
  <c r="W91" i="1"/>
  <c r="V87" i="1"/>
  <c r="V88" i="1"/>
  <c r="V89" i="1"/>
  <c r="V90" i="1"/>
  <c r="V91" i="1"/>
  <c r="U87" i="1"/>
  <c r="U88" i="1"/>
  <c r="U89" i="1"/>
  <c r="U90" i="1"/>
  <c r="U91" i="1"/>
  <c r="U86" i="1"/>
  <c r="V86" i="1"/>
  <c r="W86" i="1"/>
  <c r="S86" i="1"/>
  <c r="S87" i="1"/>
  <c r="S88" i="1"/>
  <c r="S89" i="1"/>
  <c r="W74" i="1"/>
  <c r="W75" i="1"/>
  <c r="W76" i="1"/>
  <c r="W77" i="1"/>
  <c r="W78" i="1"/>
  <c r="W79" i="1"/>
  <c r="W80" i="1"/>
  <c r="W81" i="1"/>
  <c r="W82" i="1"/>
  <c r="W83" i="1"/>
  <c r="W84" i="1"/>
  <c r="W85" i="1"/>
  <c r="V74" i="1"/>
  <c r="V75" i="1"/>
  <c r="V76" i="1"/>
  <c r="V77" i="1"/>
  <c r="V78" i="1"/>
  <c r="V79" i="1"/>
  <c r="V80" i="1"/>
  <c r="V81" i="1"/>
  <c r="V82" i="1"/>
  <c r="V83" i="1"/>
  <c r="V84" i="1"/>
  <c r="V85" i="1"/>
  <c r="U74" i="1"/>
  <c r="U75" i="1"/>
  <c r="U76" i="1"/>
  <c r="U77" i="1"/>
  <c r="U78" i="1"/>
  <c r="U79" i="1"/>
  <c r="U80" i="1"/>
  <c r="U81" i="1"/>
  <c r="U82" i="1"/>
  <c r="U83" i="1"/>
  <c r="U84" i="1"/>
  <c r="U85" i="1"/>
  <c r="S74" i="1"/>
  <c r="S75" i="1"/>
  <c r="S76" i="1"/>
  <c r="S77" i="1"/>
  <c r="S78" i="1"/>
  <c r="S79" i="1"/>
  <c r="S80" i="1"/>
  <c r="S81" i="1"/>
  <c r="S82" i="1"/>
  <c r="S83" i="1"/>
  <c r="S84" i="1"/>
  <c r="S85" i="1"/>
  <c r="J66" i="1" l="1"/>
  <c r="K66" i="1" s="1"/>
  <c r="J70" i="1"/>
  <c r="K70" i="1" s="1"/>
  <c r="J62" i="1"/>
  <c r="J10" i="1"/>
  <c r="H73" i="1"/>
  <c r="H72" i="1"/>
  <c r="U72" i="1" s="1"/>
  <c r="H71" i="1"/>
  <c r="H70" i="1"/>
  <c r="U70" i="1" s="1"/>
  <c r="H69" i="1"/>
  <c r="U69" i="1" s="1"/>
  <c r="H68" i="1"/>
  <c r="U68" i="1" s="1"/>
  <c r="H67" i="1"/>
  <c r="U67" i="1" s="1"/>
  <c r="H66" i="1"/>
  <c r="U66" i="1" s="1"/>
  <c r="H65" i="1"/>
  <c r="H64" i="1"/>
  <c r="U64" i="1" s="1"/>
  <c r="H63" i="1"/>
  <c r="H62" i="1"/>
  <c r="U62" i="1" s="1"/>
  <c r="R63" i="1"/>
  <c r="F63" i="1" s="1"/>
  <c r="R64" i="1"/>
  <c r="F64" i="1" s="1"/>
  <c r="R65" i="1"/>
  <c r="F65" i="1" s="1"/>
  <c r="R66" i="1"/>
  <c r="F66" i="1" s="1"/>
  <c r="R67" i="1"/>
  <c r="F67" i="1" s="1"/>
  <c r="R68" i="1"/>
  <c r="F68" i="1" s="1"/>
  <c r="R69" i="1"/>
  <c r="F69" i="1" s="1"/>
  <c r="R70" i="1"/>
  <c r="F70" i="1" s="1"/>
  <c r="R71" i="1"/>
  <c r="F71" i="1" s="1"/>
  <c r="R72" i="1"/>
  <c r="F72" i="1" s="1"/>
  <c r="R73" i="1"/>
  <c r="F73" i="1" s="1"/>
  <c r="R62" i="1"/>
  <c r="F62" i="1" s="1"/>
  <c r="W59" i="1"/>
  <c r="W60" i="1"/>
  <c r="W61" i="1"/>
  <c r="V59" i="1"/>
  <c r="V60" i="1"/>
  <c r="V61" i="1"/>
  <c r="U59" i="1"/>
  <c r="U60" i="1"/>
  <c r="U61" i="1"/>
  <c r="S59" i="1"/>
  <c r="S60" i="1"/>
  <c r="S61" i="1"/>
  <c r="W47" i="1"/>
  <c r="W48" i="1"/>
  <c r="W49" i="1"/>
  <c r="W50" i="1"/>
  <c r="W51" i="1"/>
  <c r="W52" i="1"/>
  <c r="V47" i="1"/>
  <c r="V48" i="1"/>
  <c r="V49" i="1"/>
  <c r="V50" i="1"/>
  <c r="V51" i="1"/>
  <c r="V52" i="1"/>
  <c r="U47" i="1"/>
  <c r="U48" i="1"/>
  <c r="U49" i="1"/>
  <c r="U50" i="1"/>
  <c r="U51" i="1"/>
  <c r="U52" i="1"/>
  <c r="S47" i="1"/>
  <c r="S48" i="1"/>
  <c r="S49" i="1"/>
  <c r="S50" i="1"/>
  <c r="S51" i="1"/>
  <c r="S52" i="1"/>
  <c r="S3" i="1"/>
  <c r="S4" i="1"/>
  <c r="S5" i="1"/>
  <c r="S6" i="1"/>
  <c r="S7" i="1"/>
  <c r="S8" i="1"/>
  <c r="S9" i="1"/>
  <c r="S22" i="1"/>
  <c r="S35" i="1"/>
  <c r="S36" i="1"/>
  <c r="S37" i="1"/>
  <c r="S38" i="1"/>
  <c r="S39" i="1"/>
  <c r="S40" i="1"/>
  <c r="S2" i="1"/>
  <c r="V36" i="1"/>
  <c r="W36" i="1"/>
  <c r="V37" i="1"/>
  <c r="W37" i="1"/>
  <c r="V38" i="1"/>
  <c r="W38" i="1"/>
  <c r="V39" i="1"/>
  <c r="W39" i="1"/>
  <c r="V40" i="1"/>
  <c r="W40" i="1"/>
  <c r="W35" i="1"/>
  <c r="V35" i="1"/>
  <c r="U36" i="1"/>
  <c r="U37" i="1"/>
  <c r="U38" i="1"/>
  <c r="U39" i="1"/>
  <c r="U40" i="1"/>
  <c r="U35" i="1"/>
  <c r="W3" i="1"/>
  <c r="W4" i="1"/>
  <c r="W5" i="1"/>
  <c r="W6" i="1"/>
  <c r="W7" i="1"/>
  <c r="W8" i="1"/>
  <c r="W9" i="1"/>
  <c r="V3" i="1"/>
  <c r="V4" i="1"/>
  <c r="V5" i="1"/>
  <c r="V6" i="1"/>
  <c r="V7" i="1"/>
  <c r="V8" i="1"/>
  <c r="V9" i="1"/>
  <c r="U3" i="1"/>
  <c r="U4" i="1"/>
  <c r="U5" i="1"/>
  <c r="U6" i="1"/>
  <c r="U7" i="1"/>
  <c r="U8" i="1"/>
  <c r="U9" i="1"/>
  <c r="W2" i="1"/>
  <c r="V2" i="1"/>
  <c r="U2" i="1"/>
  <c r="I72" i="1" l="1"/>
  <c r="J72" i="1" s="1"/>
  <c r="K72" i="1" s="1"/>
  <c r="L72" i="1" s="1"/>
  <c r="V72" i="1" s="1"/>
  <c r="I69" i="1"/>
  <c r="J69" i="1" s="1"/>
  <c r="K69" i="1" s="1"/>
  <c r="L69" i="1" s="1"/>
  <c r="I71" i="1"/>
  <c r="J71" i="1" s="1"/>
  <c r="K71" i="1" s="1"/>
  <c r="L71" i="1" s="1"/>
  <c r="I68" i="1"/>
  <c r="J68" i="1" s="1"/>
  <c r="K68" i="1" s="1"/>
  <c r="M68" i="1" s="1"/>
  <c r="W68" i="1" s="1"/>
  <c r="L62" i="1"/>
  <c r="V62" i="1" s="1"/>
  <c r="M62" i="1"/>
  <c r="W62" i="1" s="1"/>
  <c r="I67" i="1"/>
  <c r="J67" i="1" s="1"/>
  <c r="K67" i="1" s="1"/>
  <c r="M67" i="1" s="1"/>
  <c r="W67" i="1" s="1"/>
  <c r="I64" i="1"/>
  <c r="J64" i="1" s="1"/>
  <c r="K64" i="1" s="1"/>
  <c r="L64" i="1" s="1"/>
  <c r="V64" i="1" s="1"/>
  <c r="M70" i="1"/>
  <c r="W70" i="1" s="1"/>
  <c r="L70" i="1"/>
  <c r="V70" i="1" s="1"/>
  <c r="I63" i="1"/>
  <c r="J63" i="1" s="1"/>
  <c r="K63" i="1" s="1"/>
  <c r="L63" i="1" s="1"/>
  <c r="I73" i="1"/>
  <c r="J73" i="1" s="1"/>
  <c r="K73" i="1" s="1"/>
  <c r="M73" i="1" s="1"/>
  <c r="W73" i="1" s="1"/>
  <c r="I65" i="1"/>
  <c r="J65" i="1" s="1"/>
  <c r="K65" i="1" s="1"/>
  <c r="L65" i="1" s="1"/>
  <c r="L66" i="1"/>
  <c r="V66" i="1" s="1"/>
  <c r="M66" i="1"/>
  <c r="W66" i="1" s="1"/>
  <c r="U73" i="1"/>
  <c r="U65" i="1"/>
  <c r="M72" i="1"/>
  <c r="W72" i="1" s="1"/>
  <c r="U71" i="1"/>
  <c r="U63" i="1"/>
  <c r="M69" i="1"/>
  <c r="W69" i="1" s="1"/>
  <c r="J14" i="1"/>
  <c r="K14" i="1" s="1"/>
  <c r="H17" i="1"/>
  <c r="H16" i="1"/>
  <c r="H15" i="1"/>
  <c r="H14" i="1"/>
  <c r="H18" i="1"/>
  <c r="F17" i="1"/>
  <c r="F16" i="1"/>
  <c r="F15" i="1"/>
  <c r="F14" i="1"/>
  <c r="J18" i="1"/>
  <c r="K18" i="1" s="1"/>
  <c r="M18" i="1" s="1"/>
  <c r="H21" i="1"/>
  <c r="H20" i="1"/>
  <c r="H19" i="1"/>
  <c r="H11" i="1"/>
  <c r="H12" i="1"/>
  <c r="H13" i="1"/>
  <c r="F18" i="1"/>
  <c r="R19" i="1"/>
  <c r="F19" i="1" s="1"/>
  <c r="R20" i="1"/>
  <c r="F20" i="1" s="1"/>
  <c r="R21" i="1"/>
  <c r="F21" i="1" s="1"/>
  <c r="R18" i="1"/>
  <c r="L73" i="1" l="1"/>
  <c r="I15" i="1"/>
  <c r="J15" i="1" s="1"/>
  <c r="K15" i="1" s="1"/>
  <c r="M15" i="1" s="1"/>
  <c r="M14" i="1"/>
  <c r="S62" i="1"/>
  <c r="L68" i="1"/>
  <c r="I21" i="1"/>
  <c r="J21" i="1" s="1"/>
  <c r="K21" i="1" s="1"/>
  <c r="M21" i="1" s="1"/>
  <c r="M71" i="1"/>
  <c r="W71" i="1" s="1"/>
  <c r="I16" i="1"/>
  <c r="J16" i="1" s="1"/>
  <c r="K16" i="1" s="1"/>
  <c r="L16" i="1" s="1"/>
  <c r="L67" i="1"/>
  <c r="V67" i="1" s="1"/>
  <c r="S70" i="1"/>
  <c r="L14" i="1"/>
  <c r="S14" i="1" s="1"/>
  <c r="I20" i="1"/>
  <c r="J20" i="1" s="1"/>
  <c r="K20" i="1" s="1"/>
  <c r="M20" i="1" s="1"/>
  <c r="M64" i="1"/>
  <c r="W64" i="1" s="1"/>
  <c r="I17" i="1"/>
  <c r="J17" i="1" s="1"/>
  <c r="K17" i="1" s="1"/>
  <c r="L17" i="1" s="1"/>
  <c r="M63" i="1"/>
  <c r="W63" i="1" s="1"/>
  <c r="I19" i="1"/>
  <c r="J19" i="1" s="1"/>
  <c r="K19" i="1" s="1"/>
  <c r="M19" i="1" s="1"/>
  <c r="V65" i="1"/>
  <c r="V63" i="1"/>
  <c r="S66" i="1"/>
  <c r="M65" i="1"/>
  <c r="W65" i="1" s="1"/>
  <c r="S72" i="1"/>
  <c r="S67" i="1"/>
  <c r="L18" i="1"/>
  <c r="S18" i="1" s="1"/>
  <c r="V69" i="1"/>
  <c r="S69" i="1"/>
  <c r="V73" i="1"/>
  <c r="S73" i="1"/>
  <c r="V71" i="1"/>
  <c r="J26" i="1"/>
  <c r="K26" i="1" s="1"/>
  <c r="J29" i="1"/>
  <c r="K29" i="1" s="1"/>
  <c r="J32" i="1"/>
  <c r="K32" i="1" s="1"/>
  <c r="J23" i="1"/>
  <c r="K23" i="1" s="1"/>
  <c r="H34" i="1"/>
  <c r="U34" i="1" s="1"/>
  <c r="H33" i="1"/>
  <c r="U33" i="1" s="1"/>
  <c r="H32" i="1"/>
  <c r="U32" i="1" s="1"/>
  <c r="H31" i="1"/>
  <c r="U31" i="1" s="1"/>
  <c r="H30" i="1"/>
  <c r="U30" i="1" s="1"/>
  <c r="H29" i="1"/>
  <c r="U29" i="1" s="1"/>
  <c r="H28" i="1"/>
  <c r="U28" i="1" s="1"/>
  <c r="H27" i="1"/>
  <c r="U27" i="1" s="1"/>
  <c r="H26" i="1"/>
  <c r="U26" i="1" s="1"/>
  <c r="H25" i="1"/>
  <c r="U25" i="1" s="1"/>
  <c r="H24" i="1"/>
  <c r="U24" i="1" s="1"/>
  <c r="H23" i="1"/>
  <c r="U23" i="1" s="1"/>
  <c r="F24" i="1"/>
  <c r="F25" i="1"/>
  <c r="F27" i="1"/>
  <c r="F28" i="1"/>
  <c r="F30" i="1"/>
  <c r="F31" i="1"/>
  <c r="F33" i="1"/>
  <c r="F34" i="1"/>
  <c r="R26" i="1"/>
  <c r="F26" i="1" s="1"/>
  <c r="R29" i="1"/>
  <c r="F29" i="1" s="1"/>
  <c r="R32" i="1"/>
  <c r="F32" i="1" s="1"/>
  <c r="R23" i="1"/>
  <c r="F23" i="1" s="1"/>
  <c r="L21" i="1" l="1"/>
  <c r="L15" i="1"/>
  <c r="I27" i="1"/>
  <c r="J27" i="1" s="1"/>
  <c r="K27" i="1" s="1"/>
  <c r="L27" i="1" s="1"/>
  <c r="M16" i="1"/>
  <c r="S16" i="1" s="1"/>
  <c r="S64" i="1"/>
  <c r="V68" i="1"/>
  <c r="S68" i="1"/>
  <c r="S15" i="1"/>
  <c r="L20" i="1"/>
  <c r="S71" i="1"/>
  <c r="I24" i="1"/>
  <c r="J24" i="1" s="1"/>
  <c r="K24" i="1" s="1"/>
  <c r="M24" i="1" s="1"/>
  <c r="W24" i="1" s="1"/>
  <c r="L23" i="1"/>
  <c r="M32" i="1"/>
  <c r="W32" i="1" s="1"/>
  <c r="M17" i="1"/>
  <c r="S17" i="1" s="1"/>
  <c r="I28" i="1"/>
  <c r="J28" i="1" s="1"/>
  <c r="K28" i="1" s="1"/>
  <c r="L28" i="1" s="1"/>
  <c r="V28" i="1" s="1"/>
  <c r="I30" i="1"/>
  <c r="J30" i="1" s="1"/>
  <c r="K30" i="1" s="1"/>
  <c r="M30" i="1" s="1"/>
  <c r="W30" i="1" s="1"/>
  <c r="L29" i="1"/>
  <c r="L19" i="1"/>
  <c r="S19" i="1" s="1"/>
  <c r="S63" i="1"/>
  <c r="I34" i="1"/>
  <c r="J34" i="1" s="1"/>
  <c r="K34" i="1" s="1"/>
  <c r="M34" i="1" s="1"/>
  <c r="W34" i="1" s="1"/>
  <c r="I33" i="1"/>
  <c r="J33" i="1" s="1"/>
  <c r="K33" i="1" s="1"/>
  <c r="L33" i="1" s="1"/>
  <c r="V23" i="1"/>
  <c r="V29" i="1"/>
  <c r="I31" i="1"/>
  <c r="J31" i="1" s="1"/>
  <c r="K31" i="1" s="1"/>
  <c r="M31" i="1" s="1"/>
  <c r="W31" i="1" s="1"/>
  <c r="S20" i="1"/>
  <c r="L26" i="1"/>
  <c r="I25" i="1"/>
  <c r="J25" i="1" s="1"/>
  <c r="K25" i="1" s="1"/>
  <c r="M25" i="1" s="1"/>
  <c r="W25" i="1" s="1"/>
  <c r="M29" i="1"/>
  <c r="W29" i="1" s="1"/>
  <c r="S21" i="1"/>
  <c r="L32" i="1"/>
  <c r="S65" i="1"/>
  <c r="M23" i="1"/>
  <c r="W23" i="1" s="1"/>
  <c r="M26" i="1"/>
  <c r="W26" i="1" s="1"/>
  <c r="I11" i="1"/>
  <c r="J11" i="1" s="1"/>
  <c r="K11" i="1" s="1"/>
  <c r="I12" i="1"/>
  <c r="I13" i="1"/>
  <c r="J13" i="1" s="1"/>
  <c r="K13" i="1" s="1"/>
  <c r="M13" i="1" s="1"/>
  <c r="K10" i="1"/>
  <c r="H10" i="1"/>
  <c r="M10" i="1" l="1"/>
  <c r="M27" i="1"/>
  <c r="W27" i="1" s="1"/>
  <c r="M28" i="1"/>
  <c r="W28" i="1" s="1"/>
  <c r="L24" i="1"/>
  <c r="V24" i="1" s="1"/>
  <c r="M33" i="1"/>
  <c r="W33" i="1" s="1"/>
  <c r="S29" i="1"/>
  <c r="L34" i="1"/>
  <c r="S34" i="1" s="1"/>
  <c r="L30" i="1"/>
  <c r="S30" i="1" s="1"/>
  <c r="L11" i="1"/>
  <c r="M11" i="1"/>
  <c r="V33" i="1"/>
  <c r="S23" i="1"/>
  <c r="S32" i="1"/>
  <c r="V32" i="1"/>
  <c r="L25" i="1"/>
  <c r="V27" i="1"/>
  <c r="S26" i="1"/>
  <c r="V26" i="1"/>
  <c r="J12" i="1"/>
  <c r="K12" i="1" s="1"/>
  <c r="L31" i="1"/>
  <c r="S28" i="1"/>
  <c r="L10" i="1"/>
  <c r="S10" i="1" s="1"/>
  <c r="L13" i="1"/>
  <c r="S13" i="1" s="1"/>
  <c r="S24" i="1" l="1"/>
  <c r="S27" i="1"/>
  <c r="V30" i="1"/>
  <c r="V34" i="1"/>
  <c r="S33" i="1"/>
  <c r="S11" i="1"/>
  <c r="M12" i="1"/>
  <c r="L12" i="1"/>
  <c r="S31" i="1"/>
  <c r="V31" i="1"/>
  <c r="S25" i="1"/>
  <c r="V25" i="1"/>
  <c r="S12" i="1" l="1"/>
</calcChain>
</file>

<file path=xl/sharedStrings.xml><?xml version="1.0" encoding="utf-8"?>
<sst xmlns="http://schemas.openxmlformats.org/spreadsheetml/2006/main" count="631" uniqueCount="82">
  <si>
    <t>MEAN</t>
  </si>
  <si>
    <t>SE</t>
  </si>
  <si>
    <t>MOE</t>
  </si>
  <si>
    <t>MD</t>
  </si>
  <si>
    <t>SE-MD</t>
  </si>
  <si>
    <t>VAR-MD</t>
  </si>
  <si>
    <t>LL</t>
  </si>
  <si>
    <t>UL</t>
  </si>
  <si>
    <t>low (less than 4 years of high school)</t>
  </si>
  <si>
    <t>mid-low (college)</t>
  </si>
  <si>
    <t>mid-high (Bachelor’s degree)</t>
  </si>
  <si>
    <t>high (Master’s degree)</t>
  </si>
  <si>
    <t>&lt;10 YEARS</t>
  </si>
  <si>
    <t>10-12 YEARS</t>
  </si>
  <si>
    <t>&gt;12 YEARS</t>
  </si>
  <si>
    <t>both</t>
  </si>
  <si>
    <t>boy</t>
  </si>
  <si>
    <t>girl</t>
  </si>
  <si>
    <t>MD-Z_WHO</t>
  </si>
  <si>
    <t>LL-Z_WHO</t>
  </si>
  <si>
    <t>UL-Z_WHO</t>
  </si>
  <si>
    <t>MD-Z_STUDY</t>
  </si>
  <si>
    <t>LL-Z_STUDY</t>
  </si>
  <si>
    <t>UL-Z_STUDY</t>
  </si>
  <si>
    <t>Low</t>
  </si>
  <si>
    <t>mid-Low</t>
  </si>
  <si>
    <t>mid-high</t>
  </si>
  <si>
    <t>high</t>
  </si>
  <si>
    <t>LOW</t>
  </si>
  <si>
    <t>INTER</t>
  </si>
  <si>
    <t>HIGH</t>
  </si>
  <si>
    <t>SQARE(N)</t>
  </si>
  <si>
    <t>low (≤ 12 years of education)</t>
  </si>
  <si>
    <t>medium (13–16 years of education)</t>
  </si>
  <si>
    <t>high (≥ 17 years of education)</t>
  </si>
  <si>
    <t xml:space="preserve">=&lt;9 years, </t>
  </si>
  <si>
    <t>10–12 years, or</t>
  </si>
  <si>
    <t>&gt;12 years</t>
  </si>
  <si>
    <t>10_15</t>
  </si>
  <si>
    <t>10_16</t>
  </si>
  <si>
    <t>10_17</t>
  </si>
  <si>
    <t>BAZ</t>
  </si>
  <si>
    <t>134_adj</t>
  </si>
  <si>
    <t>214_adj</t>
  </si>
  <si>
    <t>P</t>
  </si>
  <si>
    <t>H</t>
  </si>
  <si>
    <t>C</t>
  </si>
  <si>
    <t>low</t>
  </si>
  <si>
    <t>int</t>
  </si>
  <si>
    <t>479_weight</t>
  </si>
  <si>
    <t>479_height</t>
  </si>
  <si>
    <t>college</t>
  </si>
  <si>
    <t>greater</t>
  </si>
  <si>
    <t>junior</t>
  </si>
  <si>
    <t>474_Zscore_2001</t>
  </si>
  <si>
    <t>474_Zscore_2010</t>
  </si>
  <si>
    <t>&lt;9</t>
  </si>
  <si>
    <t>10,12</t>
  </si>
  <si>
    <t>&gt;12</t>
  </si>
  <si>
    <t>514_Zscore</t>
  </si>
  <si>
    <t>HEIGHT</t>
  </si>
  <si>
    <t>WEIGHT</t>
  </si>
  <si>
    <t>1_boy</t>
  </si>
  <si>
    <t>1_girl</t>
  </si>
  <si>
    <t>6_boy</t>
  </si>
  <si>
    <t>6_girl</t>
  </si>
  <si>
    <t>12_boy</t>
  </si>
  <si>
    <t>12_girl</t>
  </si>
  <si>
    <t>G21</t>
  </si>
  <si>
    <t>G22</t>
  </si>
  <si>
    <t>G23</t>
  </si>
  <si>
    <t>G24</t>
  </si>
  <si>
    <t>G25</t>
  </si>
  <si>
    <t>G26</t>
  </si>
  <si>
    <t>GUI</t>
  </si>
  <si>
    <t>SD</t>
  </si>
  <si>
    <t>SEX</t>
  </si>
  <si>
    <t>N</t>
  </si>
  <si>
    <t>Study ID</t>
  </si>
  <si>
    <t>SD-WHO</t>
  </si>
  <si>
    <t>Education level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</si>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</sst>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opLeftCell="K1" workbookViewId="0">
      <selection activeCell="Y7" sqref="Y7"/>
    </sheetView>
  </sheetViews>
  <sheetFormatPr defaultRowHeight="14.5" x14ac:dyDescent="0.35"/>
  <sheetData>
    <row r="1" spans="1:29" x14ac:dyDescent="0.35">
      <c r="A1" t="s">
        <v>78</v>
      </c>
      <c r="B1" t="s">
        <v>80</v>
      </c>
      <c r="D1" t="s">
        <v>0</v>
      </c>
      <c r="E1" t="s">
        <v>75</v>
      </c>
      <c r="F1" t="s">
        <v>1</v>
      </c>
      <c r="H1" t="s">
        <v>3</v>
      </c>
      <c r="I1" t="s">
        <v>5</v>
      </c>
      <c r="J1" t="s">
        <v>4</v>
      </c>
      <c r="K1" t="s">
        <v>2</v>
      </c>
      <c r="L1" t="s">
        <v>6</v>
      </c>
      <c r="M1" t="s">
        <v>7</v>
      </c>
      <c r="O1" t="s">
        <v>76</v>
      </c>
      <c r="P1" t="s">
        <v>81</v>
      </c>
      <c r="Q1" t="s">
        <v>77</v>
      </c>
      <c r="R1" t="s">
        <v>31</v>
      </c>
      <c r="T1" t="s">
        <v>79</v>
      </c>
      <c r="U1" t="s">
        <v>18</v>
      </c>
      <c r="V1" t="s">
        <v>19</v>
      </c>
      <c r="W1" t="s">
        <v>20</v>
      </c>
      <c r="AA1" t="s">
        <v>21</v>
      </c>
      <c r="AB1" t="s">
        <v>22</v>
      </c>
      <c r="AC1" t="s">
        <v>23</v>
      </c>
    </row>
    <row r="2" spans="1:29" x14ac:dyDescent="0.35">
      <c r="A2">
        <v>134</v>
      </c>
      <c r="H2">
        <v>0</v>
      </c>
      <c r="L2">
        <v>0</v>
      </c>
      <c r="M2">
        <v>0</v>
      </c>
      <c r="O2" t="s">
        <v>15</v>
      </c>
      <c r="P2">
        <v>14</v>
      </c>
      <c r="S2" t="b">
        <f>L2&gt;M2</f>
        <v>0</v>
      </c>
      <c r="T2">
        <v>1.1319999999999999</v>
      </c>
      <c r="U2">
        <f>H2/T2</f>
        <v>0</v>
      </c>
      <c r="V2">
        <f>L2/T2</f>
        <v>0</v>
      </c>
      <c r="W2">
        <f>M2/T2</f>
        <v>0</v>
      </c>
    </row>
    <row r="3" spans="1:29" x14ac:dyDescent="0.35">
      <c r="A3">
        <v>134</v>
      </c>
      <c r="H3">
        <v>-0.21099999999999999</v>
      </c>
      <c r="L3">
        <v>-0.23599999999999999</v>
      </c>
      <c r="M3">
        <v>-0.185</v>
      </c>
      <c r="O3" t="s">
        <v>15</v>
      </c>
      <c r="P3">
        <v>14</v>
      </c>
      <c r="S3" t="b">
        <f>L3&gt;M3</f>
        <v>0</v>
      </c>
      <c r="T3">
        <v>1.1319999999999999</v>
      </c>
      <c r="U3">
        <f>H3/T3</f>
        <v>-0.18639575971731451</v>
      </c>
      <c r="V3">
        <f>L3/T3</f>
        <v>-0.20848056537102475</v>
      </c>
      <c r="W3">
        <f>M3/T3</f>
        <v>-0.16342756183745585</v>
      </c>
    </row>
    <row r="4" spans="1:29" x14ac:dyDescent="0.35">
      <c r="A4">
        <v>134</v>
      </c>
      <c r="H4">
        <v>-0.19600000000000001</v>
      </c>
      <c r="L4">
        <v>-0.311</v>
      </c>
      <c r="M4">
        <v>-0.08</v>
      </c>
      <c r="O4" t="s">
        <v>15</v>
      </c>
      <c r="P4">
        <v>14</v>
      </c>
      <c r="S4" t="b">
        <f>L4&gt;M4</f>
        <v>0</v>
      </c>
      <c r="T4">
        <v>1.1319999999999999</v>
      </c>
      <c r="U4">
        <f>H4/T4</f>
        <v>-0.17314487632508835</v>
      </c>
      <c r="V4">
        <f>L4/T4</f>
        <v>-0.27473498233215549</v>
      </c>
      <c r="W4">
        <f>M4/T4</f>
        <v>-7.0671378091872794E-2</v>
      </c>
    </row>
    <row r="6" spans="1:29" x14ac:dyDescent="0.35">
      <c r="A6">
        <v>411</v>
      </c>
      <c r="B6" t="s">
        <v>44</v>
      </c>
      <c r="D6">
        <v>7.2</v>
      </c>
      <c r="F6">
        <v>2.5499999999999998E-2</v>
      </c>
      <c r="H6">
        <f>D6-D6</f>
        <v>0</v>
      </c>
      <c r="J6">
        <f t="shared" ref="J6:J11" si="0">SQRT(I6)</f>
        <v>0</v>
      </c>
      <c r="L6">
        <f t="shared" ref="L6:L11" si="1">H6-K6</f>
        <v>0</v>
      </c>
      <c r="M6">
        <f t="shared" ref="M6:M11" si="2">H6+K6</f>
        <v>0</v>
      </c>
      <c r="O6" t="s">
        <v>15</v>
      </c>
      <c r="P6">
        <v>6</v>
      </c>
      <c r="S6" t="b">
        <f t="shared" ref="S6:S20" si="3">L6&gt;M6</f>
        <v>0</v>
      </c>
      <c r="T6">
        <v>0.88</v>
      </c>
      <c r="U6">
        <f t="shared" ref="U6:U11" si="4">H6/T6</f>
        <v>0</v>
      </c>
      <c r="V6">
        <f t="shared" ref="V6:V11" si="5">L6/T6</f>
        <v>0</v>
      </c>
      <c r="W6">
        <f t="shared" ref="W6:W11" si="6">M6/T6</f>
        <v>0</v>
      </c>
    </row>
    <row r="7" spans="1:29" x14ac:dyDescent="0.35">
      <c r="A7">
        <v>411</v>
      </c>
      <c r="B7" t="s">
        <v>45</v>
      </c>
      <c r="D7">
        <v>7.3</v>
      </c>
      <c r="F7">
        <v>2.5499999999999998E-2</v>
      </c>
      <c r="H7">
        <f>D7-D6</f>
        <v>9.9999999999999645E-2</v>
      </c>
      <c r="I7">
        <f>(F6*F6)+(F7*F7)</f>
        <v>1.3004999999999998E-3</v>
      </c>
      <c r="J7">
        <f t="shared" si="0"/>
        <v>3.6062445840513921E-2</v>
      </c>
      <c r="K7">
        <f>1.96*J7</f>
        <v>7.0682393847407279E-2</v>
      </c>
      <c r="L7">
        <f t="shared" si="1"/>
        <v>2.9317606152592365E-2</v>
      </c>
      <c r="M7">
        <f t="shared" si="2"/>
        <v>0.17068239384740691</v>
      </c>
      <c r="O7" t="s">
        <v>15</v>
      </c>
      <c r="P7">
        <v>6</v>
      </c>
      <c r="S7" t="b">
        <f t="shared" si="3"/>
        <v>0</v>
      </c>
      <c r="T7">
        <v>0.88</v>
      </c>
      <c r="U7">
        <f t="shared" si="4"/>
        <v>0.11363636363636323</v>
      </c>
      <c r="V7">
        <f t="shared" si="5"/>
        <v>3.3315461537036781E-2</v>
      </c>
      <c r="W7">
        <f t="shared" si="6"/>
        <v>0.19395726573568967</v>
      </c>
    </row>
    <row r="8" spans="1:29" x14ac:dyDescent="0.35">
      <c r="A8">
        <v>411</v>
      </c>
      <c r="B8" t="s">
        <v>46</v>
      </c>
      <c r="D8">
        <v>7.3</v>
      </c>
      <c r="F8">
        <v>2.5499999999999998E-2</v>
      </c>
      <c r="H8">
        <f>D8-D6</f>
        <v>9.9999999999999645E-2</v>
      </c>
      <c r="I8">
        <f>(F8*F8)+(F6*F6)</f>
        <v>1.3004999999999998E-3</v>
      </c>
      <c r="J8">
        <f t="shared" si="0"/>
        <v>3.6062445840513921E-2</v>
      </c>
      <c r="K8">
        <f>1.96*J8</f>
        <v>7.0682393847407279E-2</v>
      </c>
      <c r="L8">
        <f t="shared" si="1"/>
        <v>2.9317606152592365E-2</v>
      </c>
      <c r="M8">
        <f t="shared" si="2"/>
        <v>0.17068239384740691</v>
      </c>
      <c r="O8" t="s">
        <v>15</v>
      </c>
      <c r="P8">
        <v>6</v>
      </c>
      <c r="S8" t="b">
        <f t="shared" si="3"/>
        <v>0</v>
      </c>
      <c r="T8">
        <v>0.88</v>
      </c>
      <c r="U8">
        <f t="shared" si="4"/>
        <v>0.11363636363636323</v>
      </c>
      <c r="V8">
        <f t="shared" si="5"/>
        <v>3.3315461537036781E-2</v>
      </c>
      <c r="W8">
        <f t="shared" si="6"/>
        <v>0.19395726573568967</v>
      </c>
    </row>
    <row r="9" spans="1:29" x14ac:dyDescent="0.35">
      <c r="A9">
        <v>411</v>
      </c>
      <c r="B9" t="s">
        <v>44</v>
      </c>
      <c r="D9">
        <v>9.8000000000000007</v>
      </c>
      <c r="F9">
        <v>2.5499999999999998E-2</v>
      </c>
      <c r="H9">
        <f>D9-D9</f>
        <v>0</v>
      </c>
      <c r="J9">
        <f t="shared" si="0"/>
        <v>0</v>
      </c>
      <c r="K9">
        <f>1.96*J9</f>
        <v>0</v>
      </c>
      <c r="L9">
        <f t="shared" si="1"/>
        <v>0</v>
      </c>
      <c r="M9">
        <f t="shared" si="2"/>
        <v>0</v>
      </c>
      <c r="O9" t="s">
        <v>15</v>
      </c>
      <c r="P9">
        <v>18</v>
      </c>
      <c r="S9" t="b">
        <f t="shared" si="3"/>
        <v>0</v>
      </c>
      <c r="T9">
        <v>1.238</v>
      </c>
      <c r="U9">
        <f t="shared" si="4"/>
        <v>0</v>
      </c>
      <c r="V9">
        <f t="shared" si="5"/>
        <v>0</v>
      </c>
      <c r="W9">
        <f t="shared" si="6"/>
        <v>0</v>
      </c>
    </row>
    <row r="10" spans="1:29" x14ac:dyDescent="0.35">
      <c r="A10">
        <v>411</v>
      </c>
      <c r="B10" t="s">
        <v>45</v>
      </c>
      <c r="D10">
        <v>10.199999999999999</v>
      </c>
      <c r="F10">
        <v>2.5499999999999998E-2</v>
      </c>
      <c r="H10">
        <f>D10-D9</f>
        <v>0.39999999999999858</v>
      </c>
      <c r="I10">
        <f>(F9*F9)+(F10*F10)</f>
        <v>1.3004999999999998E-3</v>
      </c>
      <c r="J10">
        <f t="shared" si="0"/>
        <v>3.6062445840513921E-2</v>
      </c>
      <c r="K10">
        <f>1.96*J10</f>
        <v>7.0682393847407279E-2</v>
      </c>
      <c r="L10">
        <f t="shared" si="1"/>
        <v>0.32931760615259131</v>
      </c>
      <c r="M10">
        <f t="shared" si="2"/>
        <v>0.47068239384740584</v>
      </c>
      <c r="O10" t="s">
        <v>15</v>
      </c>
      <c r="P10">
        <v>18</v>
      </c>
      <c r="S10" t="b">
        <f t="shared" si="3"/>
        <v>0</v>
      </c>
      <c r="T10">
        <v>1.238</v>
      </c>
      <c r="U10">
        <f t="shared" si="4"/>
        <v>0.32310177705977267</v>
      </c>
      <c r="V10">
        <f t="shared" si="5"/>
        <v>0.26600775941243238</v>
      </c>
      <c r="W10">
        <f t="shared" si="6"/>
        <v>0.38019579470711296</v>
      </c>
    </row>
    <row r="11" spans="1:29" x14ac:dyDescent="0.35">
      <c r="A11">
        <v>411</v>
      </c>
      <c r="B11" t="s">
        <v>46</v>
      </c>
      <c r="D11">
        <v>10.4</v>
      </c>
      <c r="F11">
        <v>7.6499999999999999E-2</v>
      </c>
      <c r="H11">
        <f>D11-D9</f>
        <v>0.59999999999999964</v>
      </c>
      <c r="I11">
        <f>(F11*F11)+(F9*F9)</f>
        <v>6.5024999999999996E-3</v>
      </c>
      <c r="J11">
        <f t="shared" si="0"/>
        <v>8.0638080334293677E-2</v>
      </c>
      <c r="K11">
        <f>1.96*J11</f>
        <v>0.15805063745521561</v>
      </c>
      <c r="L11">
        <f t="shared" si="1"/>
        <v>0.44194936254478401</v>
      </c>
      <c r="M11">
        <f t="shared" si="2"/>
        <v>0.75805063745521528</v>
      </c>
      <c r="O11" t="s">
        <v>15</v>
      </c>
      <c r="P11">
        <v>18</v>
      </c>
      <c r="S11" t="b">
        <f t="shared" si="3"/>
        <v>0</v>
      </c>
      <c r="T11">
        <v>1.238</v>
      </c>
      <c r="U11">
        <f t="shared" si="4"/>
        <v>0.48465266558966047</v>
      </c>
      <c r="V11">
        <f t="shared" si="5"/>
        <v>0.3569865610216349</v>
      </c>
      <c r="W11">
        <f t="shared" si="6"/>
        <v>0.61231877015768599</v>
      </c>
    </row>
    <row r="12" spans="1:29" x14ac:dyDescent="0.35">
      <c r="S12" t="b">
        <f t="shared" si="3"/>
        <v>0</v>
      </c>
    </row>
    <row r="13" spans="1:29" x14ac:dyDescent="0.35">
      <c r="S13" t="b">
        <f t="shared" si="3"/>
        <v>0</v>
      </c>
    </row>
    <row r="14" spans="1:29" x14ac:dyDescent="0.35">
      <c r="A14" t="s">
        <v>49</v>
      </c>
      <c r="B14" t="s">
        <v>47</v>
      </c>
      <c r="H14">
        <v>0</v>
      </c>
      <c r="L14">
        <v>0</v>
      </c>
      <c r="M14">
        <v>0</v>
      </c>
      <c r="O14" t="s">
        <v>16</v>
      </c>
      <c r="P14">
        <v>1</v>
      </c>
      <c r="S14" t="b">
        <f t="shared" si="3"/>
        <v>0</v>
      </c>
      <c r="T14">
        <v>0.59889999999999999</v>
      </c>
      <c r="U14">
        <f t="shared" ref="U14:U31" si="7">H14/T14</f>
        <v>0</v>
      </c>
      <c r="V14">
        <f t="shared" ref="V14:V31" si="8">L14/T14</f>
        <v>0</v>
      </c>
      <c r="W14">
        <f t="shared" ref="W14:W31" si="9">M14/T14</f>
        <v>0</v>
      </c>
    </row>
    <row r="15" spans="1:29" x14ac:dyDescent="0.35">
      <c r="A15" t="s">
        <v>49</v>
      </c>
      <c r="B15" t="s">
        <v>48</v>
      </c>
      <c r="H15">
        <v>0.08</v>
      </c>
      <c r="L15">
        <v>1.454545E-3</v>
      </c>
      <c r="M15">
        <v>0.158545455</v>
      </c>
      <c r="O15" t="s">
        <v>16</v>
      </c>
      <c r="P15">
        <v>1</v>
      </c>
      <c r="S15" t="b">
        <f t="shared" si="3"/>
        <v>0</v>
      </c>
      <c r="T15">
        <v>0.59889999999999999</v>
      </c>
      <c r="U15">
        <f t="shared" si="7"/>
        <v>0.13357822674903991</v>
      </c>
      <c r="V15">
        <f t="shared" si="8"/>
        <v>2.4286942728335282E-3</v>
      </c>
      <c r="W15">
        <f t="shared" si="9"/>
        <v>0.26472775922524627</v>
      </c>
    </row>
    <row r="16" spans="1:29" x14ac:dyDescent="0.35">
      <c r="A16" t="s">
        <v>49</v>
      </c>
      <c r="B16" t="s">
        <v>27</v>
      </c>
      <c r="H16">
        <v>6.9818182000000006E-2</v>
      </c>
      <c r="L16">
        <v>6.1090908999999999E-2</v>
      </c>
      <c r="M16">
        <v>7.4181818999999996E-2</v>
      </c>
      <c r="O16" t="s">
        <v>16</v>
      </c>
      <c r="P16">
        <v>1</v>
      </c>
      <c r="S16" t="b">
        <f t="shared" si="3"/>
        <v>0</v>
      </c>
      <c r="T16">
        <v>0.59889999999999999</v>
      </c>
      <c r="U16">
        <f t="shared" si="7"/>
        <v>0.11657736183002172</v>
      </c>
      <c r="V16">
        <f t="shared" si="8"/>
        <v>0.10200519118383704</v>
      </c>
      <c r="W16">
        <f t="shared" si="9"/>
        <v>0.12386344798797795</v>
      </c>
    </row>
    <row r="17" spans="1:23" x14ac:dyDescent="0.35">
      <c r="A17" t="s">
        <v>49</v>
      </c>
      <c r="B17" t="s">
        <v>47</v>
      </c>
      <c r="H17">
        <v>0</v>
      </c>
      <c r="L17">
        <v>0</v>
      </c>
      <c r="M17">
        <v>0</v>
      </c>
      <c r="O17" t="s">
        <v>17</v>
      </c>
      <c r="P17">
        <v>1</v>
      </c>
      <c r="S17" t="b">
        <f t="shared" si="3"/>
        <v>0</v>
      </c>
      <c r="T17">
        <v>0.57469999999999999</v>
      </c>
      <c r="U17">
        <f t="shared" si="7"/>
        <v>0</v>
      </c>
      <c r="V17">
        <f t="shared" si="8"/>
        <v>0</v>
      </c>
      <c r="W17">
        <f t="shared" si="9"/>
        <v>0</v>
      </c>
    </row>
    <row r="18" spans="1:23" x14ac:dyDescent="0.35">
      <c r="A18" t="s">
        <v>49</v>
      </c>
      <c r="B18" t="s">
        <v>48</v>
      </c>
      <c r="H18">
        <v>7.0204082000000001E-2</v>
      </c>
      <c r="L18">
        <v>-3.2653059999999999E-3</v>
      </c>
      <c r="M18">
        <v>0.143673469</v>
      </c>
      <c r="O18" t="s">
        <v>17</v>
      </c>
      <c r="P18">
        <v>1</v>
      </c>
      <c r="S18" t="b">
        <f t="shared" si="3"/>
        <v>0</v>
      </c>
      <c r="T18">
        <v>0.57469999999999999</v>
      </c>
      <c r="U18">
        <f t="shared" si="7"/>
        <v>0.12215779015138334</v>
      </c>
      <c r="V18">
        <f t="shared" si="8"/>
        <v>-5.6817574386636505E-3</v>
      </c>
      <c r="W18">
        <f t="shared" si="9"/>
        <v>0.24999733600139204</v>
      </c>
    </row>
    <row r="19" spans="1:23" x14ac:dyDescent="0.35">
      <c r="A19" t="s">
        <v>49</v>
      </c>
      <c r="B19" t="s">
        <v>27</v>
      </c>
      <c r="H19">
        <v>2.9387755000000002E-2</v>
      </c>
      <c r="L19">
        <v>1.9591837000000001E-2</v>
      </c>
      <c r="M19">
        <v>3.4285713999999995E-2</v>
      </c>
      <c r="O19" t="s">
        <v>17</v>
      </c>
      <c r="P19">
        <v>1</v>
      </c>
      <c r="S19" t="b">
        <f t="shared" si="3"/>
        <v>0</v>
      </c>
      <c r="T19">
        <v>0.57469999999999999</v>
      </c>
      <c r="U19">
        <f t="shared" si="7"/>
        <v>5.1135818688011141E-2</v>
      </c>
      <c r="V19">
        <f t="shared" si="8"/>
        <v>3.4090546372020185E-2</v>
      </c>
      <c r="W19">
        <f t="shared" si="9"/>
        <v>5.9658454846006605E-2</v>
      </c>
    </row>
    <row r="20" spans="1:23" x14ac:dyDescent="0.35">
      <c r="A20" t="s">
        <v>49</v>
      </c>
      <c r="B20" t="s">
        <v>47</v>
      </c>
      <c r="H20">
        <v>0</v>
      </c>
      <c r="L20">
        <v>0</v>
      </c>
      <c r="M20">
        <v>0</v>
      </c>
      <c r="O20" t="s">
        <v>16</v>
      </c>
      <c r="P20">
        <v>6</v>
      </c>
      <c r="S20" t="b">
        <f t="shared" si="3"/>
        <v>0</v>
      </c>
      <c r="T20">
        <v>0.86939999999999995</v>
      </c>
      <c r="U20">
        <f t="shared" si="7"/>
        <v>0</v>
      </c>
      <c r="V20">
        <f t="shared" si="8"/>
        <v>0</v>
      </c>
      <c r="W20">
        <f t="shared" si="9"/>
        <v>0</v>
      </c>
    </row>
    <row r="21" spans="1:23" x14ac:dyDescent="0.35">
      <c r="A21" t="s">
        <v>49</v>
      </c>
      <c r="B21" t="s">
        <v>48</v>
      </c>
      <c r="H21">
        <v>0.1629091</v>
      </c>
      <c r="L21">
        <v>4.5090900000000003E-2</v>
      </c>
      <c r="M21">
        <v>0.2894545</v>
      </c>
      <c r="O21" t="s">
        <v>16</v>
      </c>
      <c r="P21">
        <v>6</v>
      </c>
      <c r="S21" t="b">
        <f t="shared" ref="S21:S31" si="10">L21&gt;M21</f>
        <v>0</v>
      </c>
      <c r="T21">
        <v>0.86939999999999995</v>
      </c>
      <c r="U21">
        <f t="shared" si="7"/>
        <v>0.18738106740280655</v>
      </c>
      <c r="V21">
        <f t="shared" si="8"/>
        <v>5.1864389233954457E-2</v>
      </c>
      <c r="W21">
        <f t="shared" si="9"/>
        <v>0.33293593282723721</v>
      </c>
    </row>
    <row r="22" spans="1:23" x14ac:dyDescent="0.35">
      <c r="A22" t="s">
        <v>49</v>
      </c>
      <c r="B22" t="s">
        <v>27</v>
      </c>
      <c r="H22">
        <v>0.18327270000000001</v>
      </c>
      <c r="L22">
        <v>0.18327270000000001</v>
      </c>
      <c r="M22">
        <v>0.1963636</v>
      </c>
      <c r="O22" t="s">
        <v>16</v>
      </c>
      <c r="P22">
        <v>6</v>
      </c>
      <c r="S22" t="b">
        <f t="shared" si="10"/>
        <v>0</v>
      </c>
      <c r="T22">
        <v>0.86939999999999995</v>
      </c>
      <c r="U22">
        <f t="shared" si="7"/>
        <v>0.21080365769496207</v>
      </c>
      <c r="V22">
        <f t="shared" si="8"/>
        <v>0.21080365769496207</v>
      </c>
      <c r="W22">
        <f t="shared" si="9"/>
        <v>0.22586105360018405</v>
      </c>
    </row>
    <row r="23" spans="1:23" x14ac:dyDescent="0.35">
      <c r="A23" t="s">
        <v>49</v>
      </c>
      <c r="B23" t="s">
        <v>47</v>
      </c>
      <c r="H23">
        <v>0</v>
      </c>
      <c r="L23">
        <v>0</v>
      </c>
      <c r="M23">
        <v>0</v>
      </c>
      <c r="O23" t="s">
        <v>17</v>
      </c>
      <c r="P23">
        <v>6</v>
      </c>
      <c r="S23" t="b">
        <f t="shared" si="10"/>
        <v>0</v>
      </c>
      <c r="T23">
        <v>0.89049999999999996</v>
      </c>
      <c r="U23">
        <f t="shared" si="7"/>
        <v>0</v>
      </c>
      <c r="V23">
        <f t="shared" si="8"/>
        <v>0</v>
      </c>
      <c r="W23">
        <f t="shared" si="9"/>
        <v>0</v>
      </c>
    </row>
    <row r="24" spans="1:23" x14ac:dyDescent="0.35">
      <c r="A24" t="s">
        <v>49</v>
      </c>
      <c r="B24" t="s">
        <v>48</v>
      </c>
      <c r="H24">
        <v>6.5306119999999999E-3</v>
      </c>
      <c r="L24">
        <v>-0.120816327</v>
      </c>
      <c r="M24">
        <v>0.13877550999999999</v>
      </c>
      <c r="O24" t="s">
        <v>17</v>
      </c>
      <c r="P24">
        <v>6</v>
      </c>
      <c r="S24" t="b">
        <f t="shared" si="10"/>
        <v>0</v>
      </c>
      <c r="T24">
        <v>0.89049999999999996</v>
      </c>
      <c r="U24">
        <f t="shared" si="7"/>
        <v>7.3336462661426167E-3</v>
      </c>
      <c r="V24">
        <f t="shared" si="8"/>
        <v>-0.13567246153846155</v>
      </c>
      <c r="W24">
        <f t="shared" si="9"/>
        <v>0.15583998877035374</v>
      </c>
    </row>
    <row r="25" spans="1:23" x14ac:dyDescent="0.35">
      <c r="A25" t="s">
        <v>49</v>
      </c>
      <c r="B25" t="s">
        <v>27</v>
      </c>
      <c r="H25">
        <v>-9.7959183999999991E-2</v>
      </c>
      <c r="L25">
        <v>-0.107755103</v>
      </c>
      <c r="M25">
        <v>-8.3265306000000011E-2</v>
      </c>
      <c r="O25" t="s">
        <v>17</v>
      </c>
      <c r="P25">
        <v>6</v>
      </c>
      <c r="S25" t="b">
        <f t="shared" si="10"/>
        <v>0</v>
      </c>
      <c r="T25">
        <v>0.89049999999999996</v>
      </c>
      <c r="U25">
        <f t="shared" si="7"/>
        <v>-0.11000469848399774</v>
      </c>
      <c r="V25">
        <f t="shared" si="8"/>
        <v>-0.12100516900617632</v>
      </c>
      <c r="W25">
        <f t="shared" si="9"/>
        <v>-9.3503993262212259E-2</v>
      </c>
    </row>
    <row r="26" spans="1:23" x14ac:dyDescent="0.35">
      <c r="A26" t="s">
        <v>49</v>
      </c>
      <c r="B26" t="s">
        <v>47</v>
      </c>
      <c r="H26">
        <v>0</v>
      </c>
      <c r="L26">
        <v>0</v>
      </c>
      <c r="M26">
        <v>0</v>
      </c>
      <c r="O26" t="s">
        <v>16</v>
      </c>
      <c r="P26">
        <v>12</v>
      </c>
      <c r="S26" t="b">
        <f t="shared" si="10"/>
        <v>0</v>
      </c>
      <c r="T26">
        <v>1.054</v>
      </c>
      <c r="U26">
        <f t="shared" si="7"/>
        <v>0</v>
      </c>
      <c r="V26">
        <f t="shared" si="8"/>
        <v>0</v>
      </c>
      <c r="W26">
        <f t="shared" si="9"/>
        <v>0</v>
      </c>
    </row>
    <row r="27" spans="1:23" x14ac:dyDescent="0.35">
      <c r="A27" t="s">
        <v>49</v>
      </c>
      <c r="B27" t="s">
        <v>48</v>
      </c>
      <c r="H27">
        <v>0.20654545499999999</v>
      </c>
      <c r="L27">
        <v>5.8181818000000003E-2</v>
      </c>
      <c r="M27">
        <v>0.35927272700000001</v>
      </c>
      <c r="O27" t="s">
        <v>16</v>
      </c>
      <c r="P27">
        <v>12</v>
      </c>
      <c r="S27" t="b">
        <f t="shared" si="10"/>
        <v>0</v>
      </c>
      <c r="T27">
        <v>1.054</v>
      </c>
      <c r="U27">
        <f t="shared" si="7"/>
        <v>0.19596342979127132</v>
      </c>
      <c r="V27">
        <f t="shared" si="8"/>
        <v>5.5200965844402275E-2</v>
      </c>
      <c r="W27">
        <f t="shared" si="9"/>
        <v>0.3408659648956357</v>
      </c>
    </row>
    <row r="28" spans="1:23" x14ac:dyDescent="0.35">
      <c r="A28" t="s">
        <v>49</v>
      </c>
      <c r="B28" t="s">
        <v>27</v>
      </c>
      <c r="H28">
        <v>0.31418181899999997</v>
      </c>
      <c r="L28">
        <v>0.30545454500000002</v>
      </c>
      <c r="M28">
        <v>0.31854545400000001</v>
      </c>
      <c r="O28" t="s">
        <v>16</v>
      </c>
      <c r="P28">
        <v>12</v>
      </c>
      <c r="S28" t="b">
        <f t="shared" si="10"/>
        <v>0</v>
      </c>
      <c r="T28">
        <v>1.054</v>
      </c>
      <c r="U28">
        <f t="shared" si="7"/>
        <v>0.29808521726755216</v>
      </c>
      <c r="V28">
        <f t="shared" si="8"/>
        <v>0.28980507115749526</v>
      </c>
      <c r="W28">
        <f t="shared" si="9"/>
        <v>0.30222528842504742</v>
      </c>
    </row>
    <row r="29" spans="1:23" x14ac:dyDescent="0.35">
      <c r="A29" t="s">
        <v>49</v>
      </c>
      <c r="B29" t="s">
        <v>47</v>
      </c>
      <c r="H29">
        <v>0</v>
      </c>
      <c r="L29">
        <v>0</v>
      </c>
      <c r="M29">
        <v>0</v>
      </c>
      <c r="O29" t="s">
        <v>17</v>
      </c>
      <c r="P29">
        <v>12</v>
      </c>
      <c r="S29" t="b">
        <f t="shared" si="10"/>
        <v>0</v>
      </c>
      <c r="T29">
        <v>1.0980000000000001</v>
      </c>
      <c r="U29">
        <f t="shared" si="7"/>
        <v>0</v>
      </c>
      <c r="V29">
        <f t="shared" si="8"/>
        <v>0</v>
      </c>
      <c r="W29">
        <f t="shared" si="9"/>
        <v>0</v>
      </c>
    </row>
    <row r="30" spans="1:23" x14ac:dyDescent="0.35">
      <c r="A30" t="s">
        <v>49</v>
      </c>
      <c r="B30" t="s">
        <v>48</v>
      </c>
      <c r="H30">
        <v>-5.2244897999999998E-2</v>
      </c>
      <c r="L30">
        <v>-0.213877551</v>
      </c>
      <c r="M30">
        <v>0.104489796</v>
      </c>
      <c r="O30" t="s">
        <v>17</v>
      </c>
      <c r="P30">
        <v>12</v>
      </c>
      <c r="S30" t="b">
        <f t="shared" si="10"/>
        <v>0</v>
      </c>
      <c r="T30">
        <v>1.0980000000000001</v>
      </c>
      <c r="U30">
        <f t="shared" si="7"/>
        <v>-4.7581874316939887E-2</v>
      </c>
      <c r="V30">
        <f t="shared" si="8"/>
        <v>-0.19478829781420764</v>
      </c>
      <c r="W30">
        <f t="shared" si="9"/>
        <v>9.5163748633879774E-2</v>
      </c>
    </row>
    <row r="31" spans="1:23" x14ac:dyDescent="0.35">
      <c r="A31" t="s">
        <v>49</v>
      </c>
      <c r="B31" t="s">
        <v>27</v>
      </c>
      <c r="H31">
        <v>-0.12734693899999999</v>
      </c>
      <c r="L31">
        <v>-0.14204081600000001</v>
      </c>
      <c r="M31">
        <v>-0.12244898000000001</v>
      </c>
      <c r="O31" t="s">
        <v>17</v>
      </c>
      <c r="P31">
        <v>12</v>
      </c>
      <c r="S31" t="b">
        <f t="shared" si="10"/>
        <v>0</v>
      </c>
      <c r="T31">
        <v>1.0980000000000001</v>
      </c>
      <c r="U31">
        <f t="shared" si="7"/>
        <v>-0.11598081876138432</v>
      </c>
      <c r="V31">
        <f t="shared" si="8"/>
        <v>-0.12936322040072859</v>
      </c>
      <c r="W31">
        <f t="shared" si="9"/>
        <v>-0.11152001821493625</v>
      </c>
    </row>
    <row r="33" spans="1:23" x14ac:dyDescent="0.35">
      <c r="A33" t="s">
        <v>50</v>
      </c>
      <c r="B33" t="s">
        <v>47</v>
      </c>
      <c r="H33">
        <v>0</v>
      </c>
      <c r="K33">
        <v>0</v>
      </c>
      <c r="L33">
        <v>0</v>
      </c>
      <c r="M33">
        <v>0</v>
      </c>
      <c r="O33" t="s">
        <v>16</v>
      </c>
      <c r="P33">
        <v>1</v>
      </c>
      <c r="S33" t="b">
        <f t="shared" ref="S33:S66" si="11">L33&gt;M33</f>
        <v>0</v>
      </c>
      <c r="T33">
        <v>1.9464999999999999</v>
      </c>
      <c r="U33">
        <f t="shared" ref="U33:U50" si="12">H33/T33</f>
        <v>0</v>
      </c>
      <c r="V33">
        <f t="shared" ref="V33:V50" si="13">L33/T33</f>
        <v>0</v>
      </c>
      <c r="W33">
        <f t="shared" ref="W33:W50" si="14">M33/T33</f>
        <v>0</v>
      </c>
    </row>
    <row r="34" spans="1:23" x14ac:dyDescent="0.35">
      <c r="A34" t="s">
        <v>50</v>
      </c>
      <c r="B34" t="s">
        <v>48</v>
      </c>
      <c r="H34">
        <v>0.431481481</v>
      </c>
      <c r="K34">
        <v>0.431481481</v>
      </c>
      <c r="L34">
        <v>0.107407407</v>
      </c>
      <c r="M34">
        <v>0.76851851900000001</v>
      </c>
      <c r="O34" t="s">
        <v>16</v>
      </c>
      <c r="P34">
        <v>1</v>
      </c>
      <c r="S34" t="b">
        <f t="shared" si="11"/>
        <v>0</v>
      </c>
      <c r="T34">
        <v>1.9464999999999999</v>
      </c>
      <c r="U34">
        <f t="shared" si="12"/>
        <v>0.22167042435139997</v>
      </c>
      <c r="V34">
        <f t="shared" si="13"/>
        <v>5.5179762137169276E-2</v>
      </c>
      <c r="W34">
        <f t="shared" si="14"/>
        <v>0.39482071358849219</v>
      </c>
    </row>
    <row r="35" spans="1:23" x14ac:dyDescent="0.35">
      <c r="A35" t="s">
        <v>50</v>
      </c>
      <c r="B35" t="s">
        <v>27</v>
      </c>
      <c r="H35">
        <v>0.58333333300000001</v>
      </c>
      <c r="K35">
        <v>0.58333333300000001</v>
      </c>
      <c r="L35">
        <v>0.57037037000000002</v>
      </c>
      <c r="M35">
        <v>0.59629629699999998</v>
      </c>
      <c r="O35" t="s">
        <v>16</v>
      </c>
      <c r="P35">
        <v>1</v>
      </c>
      <c r="S35" t="b">
        <f t="shared" si="11"/>
        <v>0</v>
      </c>
      <c r="T35">
        <v>1.9464999999999999</v>
      </c>
      <c r="U35">
        <f t="shared" si="12"/>
        <v>0.29968319188286668</v>
      </c>
      <c r="V35">
        <f t="shared" si="13"/>
        <v>0.2930235653737478</v>
      </c>
      <c r="W35">
        <f t="shared" si="14"/>
        <v>0.30634281890572823</v>
      </c>
    </row>
    <row r="36" spans="1:23" x14ac:dyDescent="0.35">
      <c r="A36" t="s">
        <v>50</v>
      </c>
      <c r="B36" t="s">
        <v>47</v>
      </c>
      <c r="H36">
        <v>0</v>
      </c>
      <c r="K36">
        <v>0</v>
      </c>
      <c r="L36">
        <v>0</v>
      </c>
      <c r="M36">
        <v>0</v>
      </c>
      <c r="O36" t="s">
        <v>17</v>
      </c>
      <c r="P36">
        <v>1</v>
      </c>
      <c r="S36" t="b">
        <f t="shared" si="11"/>
        <v>0</v>
      </c>
      <c r="T36">
        <v>1.9541999999999999</v>
      </c>
      <c r="U36">
        <f t="shared" si="12"/>
        <v>0</v>
      </c>
      <c r="V36">
        <f t="shared" si="13"/>
        <v>0</v>
      </c>
      <c r="W36">
        <f t="shared" si="14"/>
        <v>0</v>
      </c>
    </row>
    <row r="37" spans="1:23" x14ac:dyDescent="0.35">
      <c r="A37" t="s">
        <v>50</v>
      </c>
      <c r="B37" t="s">
        <v>48</v>
      </c>
      <c r="H37">
        <v>0.69534050199999997</v>
      </c>
      <c r="K37">
        <v>0.69534050199999997</v>
      </c>
      <c r="L37">
        <v>0.15591397800000001</v>
      </c>
      <c r="M37">
        <v>1.2598566309999999</v>
      </c>
      <c r="O37" t="s">
        <v>17</v>
      </c>
      <c r="P37">
        <v>1</v>
      </c>
      <c r="S37" t="b">
        <f t="shared" si="11"/>
        <v>0</v>
      </c>
      <c r="T37">
        <v>1.9541999999999999</v>
      </c>
      <c r="U37">
        <f t="shared" si="12"/>
        <v>0.35581849452461367</v>
      </c>
      <c r="V37">
        <f t="shared" si="13"/>
        <v>7.9784043598403451E-2</v>
      </c>
      <c r="W37">
        <f t="shared" si="14"/>
        <v>0.64469175672909629</v>
      </c>
    </row>
    <row r="38" spans="1:23" x14ac:dyDescent="0.35">
      <c r="A38" t="s">
        <v>50</v>
      </c>
      <c r="B38" t="s">
        <v>27</v>
      </c>
      <c r="H38">
        <v>0.66487455200000001</v>
      </c>
      <c r="K38">
        <v>0.66487455200000001</v>
      </c>
      <c r="L38">
        <v>0.61469534000000003</v>
      </c>
      <c r="M38">
        <v>0.70250896099999993</v>
      </c>
      <c r="O38" t="s">
        <v>17</v>
      </c>
      <c r="P38">
        <v>1</v>
      </c>
      <c r="S38" t="b">
        <f t="shared" si="11"/>
        <v>0</v>
      </c>
      <c r="T38">
        <v>1.9541999999999999</v>
      </c>
      <c r="U38">
        <f t="shared" si="12"/>
        <v>0.34022850885272748</v>
      </c>
      <c r="V38">
        <f t="shared" si="13"/>
        <v>0.31455088527274588</v>
      </c>
      <c r="W38">
        <f t="shared" si="14"/>
        <v>0.35948672653771363</v>
      </c>
    </row>
    <row r="39" spans="1:23" x14ac:dyDescent="0.35">
      <c r="A39" t="s">
        <v>50</v>
      </c>
      <c r="B39" t="s">
        <v>47</v>
      </c>
      <c r="H39">
        <v>0</v>
      </c>
      <c r="K39">
        <v>0</v>
      </c>
      <c r="L39">
        <v>0</v>
      </c>
      <c r="M39">
        <v>0</v>
      </c>
      <c r="O39" t="s">
        <v>16</v>
      </c>
      <c r="P39">
        <v>6</v>
      </c>
      <c r="S39" t="b">
        <f t="shared" si="11"/>
        <v>0</v>
      </c>
      <c r="T39">
        <v>2.1402999999999999</v>
      </c>
      <c r="U39">
        <f t="shared" si="12"/>
        <v>0</v>
      </c>
      <c r="V39">
        <f t="shared" si="13"/>
        <v>0</v>
      </c>
      <c r="W39">
        <f t="shared" si="14"/>
        <v>0</v>
      </c>
    </row>
    <row r="40" spans="1:23" x14ac:dyDescent="0.35">
      <c r="A40" t="s">
        <v>50</v>
      </c>
      <c r="B40" t="s">
        <v>48</v>
      </c>
      <c r="H40">
        <v>0.49629629600000003</v>
      </c>
      <c r="K40">
        <v>0.49629629600000003</v>
      </c>
      <c r="L40">
        <v>0.14629629599999999</v>
      </c>
      <c r="M40">
        <v>0.87222222199999999</v>
      </c>
      <c r="O40" t="s">
        <v>16</v>
      </c>
      <c r="P40">
        <v>6</v>
      </c>
      <c r="S40" t="b">
        <f t="shared" si="11"/>
        <v>0</v>
      </c>
      <c r="T40">
        <v>2.1402999999999999</v>
      </c>
      <c r="U40">
        <f t="shared" si="12"/>
        <v>0.23188165023594826</v>
      </c>
      <c r="V40">
        <f t="shared" si="13"/>
        <v>6.8353172919684152E-2</v>
      </c>
      <c r="W40">
        <f t="shared" si="14"/>
        <v>0.407523348128767</v>
      </c>
    </row>
    <row r="41" spans="1:23" x14ac:dyDescent="0.35">
      <c r="A41" t="s">
        <v>50</v>
      </c>
      <c r="B41" t="s">
        <v>27</v>
      </c>
      <c r="H41">
        <v>0.67407407399999997</v>
      </c>
      <c r="K41">
        <v>0.67407407399999997</v>
      </c>
      <c r="L41">
        <v>0.66111111100000008</v>
      </c>
      <c r="M41">
        <v>0.71296296300000006</v>
      </c>
      <c r="O41" t="s">
        <v>16</v>
      </c>
      <c r="P41">
        <v>6</v>
      </c>
      <c r="S41" t="b">
        <f t="shared" si="11"/>
        <v>0</v>
      </c>
      <c r="T41">
        <v>2.1402999999999999</v>
      </c>
      <c r="U41">
        <f t="shared" si="12"/>
        <v>0.31494373405597348</v>
      </c>
      <c r="V41">
        <f t="shared" si="13"/>
        <v>0.30888712376769617</v>
      </c>
      <c r="W41">
        <f t="shared" si="14"/>
        <v>0.33311356492080552</v>
      </c>
    </row>
    <row r="42" spans="1:23" x14ac:dyDescent="0.35">
      <c r="A42" t="s">
        <v>50</v>
      </c>
      <c r="B42" t="s">
        <v>47</v>
      </c>
      <c r="H42">
        <v>0</v>
      </c>
      <c r="K42">
        <v>0</v>
      </c>
      <c r="L42">
        <v>0</v>
      </c>
      <c r="M42">
        <v>0</v>
      </c>
      <c r="O42" t="s">
        <v>17</v>
      </c>
      <c r="P42">
        <v>6</v>
      </c>
      <c r="S42" t="b">
        <f t="shared" si="11"/>
        <v>0</v>
      </c>
      <c r="T42">
        <v>2.2664</v>
      </c>
      <c r="U42">
        <f t="shared" si="12"/>
        <v>0</v>
      </c>
      <c r="V42">
        <f t="shared" si="13"/>
        <v>0</v>
      </c>
      <c r="W42">
        <f t="shared" si="14"/>
        <v>0</v>
      </c>
    </row>
    <row r="43" spans="1:23" x14ac:dyDescent="0.35">
      <c r="A43" t="s">
        <v>50</v>
      </c>
      <c r="B43" t="s">
        <v>48</v>
      </c>
      <c r="H43">
        <v>0.45143884899999998</v>
      </c>
      <c r="K43">
        <v>0.45143884899999998</v>
      </c>
      <c r="L43">
        <v>-8.9928058000000005E-2</v>
      </c>
      <c r="M43">
        <v>1.0053956829999999</v>
      </c>
      <c r="O43" t="s">
        <v>17</v>
      </c>
      <c r="P43">
        <v>6</v>
      </c>
      <c r="S43" t="b">
        <f t="shared" si="11"/>
        <v>0</v>
      </c>
      <c r="T43">
        <v>2.2664</v>
      </c>
      <c r="U43">
        <f t="shared" si="12"/>
        <v>0.19918763192728556</v>
      </c>
      <c r="V43">
        <f t="shared" si="13"/>
        <v>-3.9678811330744794E-2</v>
      </c>
      <c r="W43">
        <f t="shared" si="14"/>
        <v>0.44360910827744438</v>
      </c>
    </row>
    <row r="44" spans="1:23" x14ac:dyDescent="0.35">
      <c r="A44" t="s">
        <v>50</v>
      </c>
      <c r="B44" t="s">
        <v>27</v>
      </c>
      <c r="H44">
        <v>0.27697841699999998</v>
      </c>
      <c r="K44">
        <v>0.27697841699999998</v>
      </c>
      <c r="L44">
        <v>0.23920863299999998</v>
      </c>
      <c r="M44">
        <v>0.30215827299999998</v>
      </c>
      <c r="O44" t="s">
        <v>17</v>
      </c>
      <c r="P44">
        <v>6</v>
      </c>
      <c r="S44" t="b">
        <f t="shared" si="11"/>
        <v>0</v>
      </c>
      <c r="T44">
        <v>2.2664</v>
      </c>
      <c r="U44">
        <f t="shared" si="12"/>
        <v>0.12221073817507941</v>
      </c>
      <c r="V44">
        <f t="shared" si="13"/>
        <v>0.10554563757500882</v>
      </c>
      <c r="W44">
        <f t="shared" si="14"/>
        <v>0.13332080524179316</v>
      </c>
    </row>
    <row r="45" spans="1:23" x14ac:dyDescent="0.35">
      <c r="A45" t="s">
        <v>50</v>
      </c>
      <c r="B45" t="s">
        <v>47</v>
      </c>
      <c r="H45">
        <v>0</v>
      </c>
      <c r="K45">
        <v>0</v>
      </c>
      <c r="L45">
        <v>0</v>
      </c>
      <c r="M45">
        <v>0</v>
      </c>
      <c r="O45" t="s">
        <v>16</v>
      </c>
      <c r="P45">
        <v>12</v>
      </c>
      <c r="S45" t="b">
        <f t="shared" si="11"/>
        <v>0</v>
      </c>
      <c r="T45">
        <v>2.3761999999999999</v>
      </c>
      <c r="U45">
        <f t="shared" si="12"/>
        <v>0</v>
      </c>
      <c r="V45">
        <f t="shared" si="13"/>
        <v>0</v>
      </c>
      <c r="W45">
        <f t="shared" si="14"/>
        <v>0</v>
      </c>
    </row>
    <row r="46" spans="1:23" x14ac:dyDescent="0.35">
      <c r="A46" t="s">
        <v>50</v>
      </c>
      <c r="B46" t="s">
        <v>48</v>
      </c>
      <c r="H46">
        <v>0.63888888899999996</v>
      </c>
      <c r="K46">
        <v>0.63888888899999996</v>
      </c>
      <c r="L46">
        <v>0.26296296299999999</v>
      </c>
      <c r="M46">
        <v>1.014814815</v>
      </c>
      <c r="O46" t="s">
        <v>16</v>
      </c>
      <c r="P46">
        <v>12</v>
      </c>
      <c r="S46" t="b">
        <f t="shared" si="11"/>
        <v>0</v>
      </c>
      <c r="T46">
        <v>2.3761999999999999</v>
      </c>
      <c r="U46">
        <f t="shared" si="12"/>
        <v>0.26886999789580002</v>
      </c>
      <c r="V46">
        <f t="shared" si="13"/>
        <v>0.11066533246359735</v>
      </c>
      <c r="W46">
        <f t="shared" si="14"/>
        <v>0.42707466332800276</v>
      </c>
    </row>
    <row r="47" spans="1:23" x14ac:dyDescent="0.35">
      <c r="A47" t="s">
        <v>50</v>
      </c>
      <c r="B47" t="s">
        <v>27</v>
      </c>
      <c r="H47">
        <v>0.85555555599999999</v>
      </c>
      <c r="K47">
        <v>0.85555555599999999</v>
      </c>
      <c r="L47">
        <v>0.842592593</v>
      </c>
      <c r="M47">
        <v>0.86851851899999999</v>
      </c>
      <c r="O47" t="s">
        <v>16</v>
      </c>
      <c r="P47">
        <v>12</v>
      </c>
      <c r="S47" t="b">
        <f t="shared" si="11"/>
        <v>0</v>
      </c>
      <c r="T47">
        <v>2.3761999999999999</v>
      </c>
      <c r="U47">
        <f t="shared" si="12"/>
        <v>0.36005199730662402</v>
      </c>
      <c r="V47">
        <f t="shared" si="13"/>
        <v>0.35459666400134671</v>
      </c>
      <c r="W47">
        <f t="shared" si="14"/>
        <v>0.36550733061190138</v>
      </c>
    </row>
    <row r="48" spans="1:23" x14ac:dyDescent="0.35">
      <c r="A48" t="s">
        <v>50</v>
      </c>
      <c r="B48" t="s">
        <v>47</v>
      </c>
      <c r="H48">
        <v>0</v>
      </c>
      <c r="K48">
        <v>0</v>
      </c>
      <c r="L48">
        <v>0</v>
      </c>
      <c r="M48">
        <v>0</v>
      </c>
      <c r="O48" t="s">
        <v>17</v>
      </c>
      <c r="P48">
        <v>12</v>
      </c>
      <c r="S48" t="b">
        <f t="shared" si="11"/>
        <v>0</v>
      </c>
      <c r="T48">
        <v>2.5750000000000002</v>
      </c>
      <c r="U48">
        <f t="shared" si="12"/>
        <v>0</v>
      </c>
      <c r="V48">
        <f t="shared" si="13"/>
        <v>0</v>
      </c>
      <c r="W48">
        <f t="shared" si="14"/>
        <v>0</v>
      </c>
    </row>
    <row r="49" spans="1:23" x14ac:dyDescent="0.35">
      <c r="A49" t="s">
        <v>50</v>
      </c>
      <c r="B49" t="s">
        <v>48</v>
      </c>
      <c r="H49">
        <v>0.40107913699999997</v>
      </c>
      <c r="K49">
        <v>0.40107913699999997</v>
      </c>
      <c r="L49">
        <v>-0.15287769800000001</v>
      </c>
      <c r="M49">
        <v>0.94244604300000001</v>
      </c>
      <c r="O49" t="s">
        <v>17</v>
      </c>
      <c r="P49">
        <v>12</v>
      </c>
      <c r="S49" t="b">
        <f t="shared" si="11"/>
        <v>0</v>
      </c>
      <c r="T49">
        <v>2.5750000000000002</v>
      </c>
      <c r="U49">
        <f t="shared" si="12"/>
        <v>0.15575888815533978</v>
      </c>
      <c r="V49">
        <f t="shared" si="13"/>
        <v>-5.9369979805825243E-2</v>
      </c>
      <c r="W49">
        <f t="shared" si="14"/>
        <v>0.36599846330097086</v>
      </c>
    </row>
    <row r="50" spans="1:23" x14ac:dyDescent="0.35">
      <c r="A50" t="s">
        <v>50</v>
      </c>
      <c r="B50" t="s">
        <v>27</v>
      </c>
      <c r="H50">
        <v>0.23920863299999998</v>
      </c>
      <c r="K50">
        <v>0.23920863299999998</v>
      </c>
      <c r="L50">
        <v>0.188848921</v>
      </c>
      <c r="M50">
        <v>0.25179856099999998</v>
      </c>
      <c r="O50" t="s">
        <v>17</v>
      </c>
      <c r="P50">
        <v>12</v>
      </c>
      <c r="S50" t="b">
        <f t="shared" si="11"/>
        <v>0</v>
      </c>
      <c r="T50">
        <v>2.5750000000000002</v>
      </c>
      <c r="U50">
        <f t="shared" si="12"/>
        <v>9.2896556504854358E-2</v>
      </c>
      <c r="V50">
        <f t="shared" si="13"/>
        <v>7.3339386796116499E-2</v>
      </c>
      <c r="W50">
        <f t="shared" si="14"/>
        <v>9.7785848932038816E-2</v>
      </c>
    </row>
    <row r="51" spans="1:23" x14ac:dyDescent="0.35">
      <c r="S51" t="b">
        <f t="shared" si="11"/>
        <v>0</v>
      </c>
    </row>
    <row r="52" spans="1:23" x14ac:dyDescent="0.35">
      <c r="S52" t="b">
        <f t="shared" si="11"/>
        <v>0</v>
      </c>
    </row>
    <row r="53" spans="1:23" x14ac:dyDescent="0.35">
      <c r="A53" t="s">
        <v>54</v>
      </c>
      <c r="B53" t="s">
        <v>53</v>
      </c>
      <c r="D53">
        <v>0.02</v>
      </c>
      <c r="E53">
        <v>0.89</v>
      </c>
      <c r="F53">
        <f t="shared" ref="F53:F60" si="15">E53/R53</f>
        <v>2.2222239540032041E-2</v>
      </c>
      <c r="H53">
        <f>D53-D53</f>
        <v>0</v>
      </c>
      <c r="J53">
        <f t="shared" ref="J53:J60" si="16">SQRT(I53)</f>
        <v>0</v>
      </c>
      <c r="K53">
        <f t="shared" ref="K53:K60" si="17">1.96*J53</f>
        <v>0</v>
      </c>
      <c r="L53">
        <f t="shared" ref="L53:L60" si="18">H53-K53</f>
        <v>0</v>
      </c>
      <c r="M53">
        <f t="shared" ref="M53:M60" si="19">H53+K53</f>
        <v>0</v>
      </c>
      <c r="O53" t="s">
        <v>15</v>
      </c>
      <c r="P53">
        <v>18</v>
      </c>
      <c r="Q53">
        <v>1604</v>
      </c>
      <c r="R53">
        <f t="shared" ref="R53:R60" si="20">SQRT(Q53)</f>
        <v>40.049968789001575</v>
      </c>
      <c r="S53" t="b">
        <f t="shared" si="11"/>
        <v>0</v>
      </c>
    </row>
    <row r="54" spans="1:23" x14ac:dyDescent="0.35">
      <c r="A54" t="s">
        <v>54</v>
      </c>
      <c r="B54" t="s">
        <v>27</v>
      </c>
      <c r="D54">
        <v>-0.04</v>
      </c>
      <c r="E54">
        <v>0.89</v>
      </c>
      <c r="F54">
        <f t="shared" si="15"/>
        <v>7.6884289876741055E-3</v>
      </c>
      <c r="H54">
        <f>D54-D53</f>
        <v>-0.06</v>
      </c>
      <c r="I54">
        <f>(F53*F53)+(F54*F54)</f>
        <v>5.5293987047307092E-4</v>
      </c>
      <c r="J54">
        <f t="shared" si="16"/>
        <v>2.351467351406502E-2</v>
      </c>
      <c r="K54">
        <f t="shared" si="17"/>
        <v>4.6088760087567439E-2</v>
      </c>
      <c r="L54">
        <f t="shared" si="18"/>
        <v>-0.10608876008756743</v>
      </c>
      <c r="M54">
        <f t="shared" si="19"/>
        <v>-1.3911239912432559E-2</v>
      </c>
      <c r="O54" t="s">
        <v>15</v>
      </c>
      <c r="P54">
        <v>18</v>
      </c>
      <c r="Q54">
        <v>13400</v>
      </c>
      <c r="R54">
        <f t="shared" si="20"/>
        <v>115.75836902790225</v>
      </c>
      <c r="S54" t="b">
        <f t="shared" si="11"/>
        <v>0</v>
      </c>
    </row>
    <row r="55" spans="1:23" x14ac:dyDescent="0.35">
      <c r="A55" t="s">
        <v>54</v>
      </c>
      <c r="B55" t="s">
        <v>51</v>
      </c>
      <c r="D55">
        <v>-0.04</v>
      </c>
      <c r="E55">
        <v>0.86</v>
      </c>
      <c r="F55">
        <f t="shared" si="15"/>
        <v>7.1188735745384433E-3</v>
      </c>
      <c r="H55">
        <f>D55-D53</f>
        <v>-0.06</v>
      </c>
      <c r="I55">
        <f>(F55*F55)+(F53*F53)</f>
        <v>5.445062911448252E-4</v>
      </c>
      <c r="J55">
        <f t="shared" si="16"/>
        <v>2.33346585821354E-2</v>
      </c>
      <c r="K55">
        <f t="shared" si="17"/>
        <v>4.5735930820985385E-2</v>
      </c>
      <c r="L55">
        <f t="shared" si="18"/>
        <v>-0.10573593082098538</v>
      </c>
      <c r="M55">
        <f t="shared" si="19"/>
        <v>-1.4264069179014613E-2</v>
      </c>
      <c r="O55" t="s">
        <v>15</v>
      </c>
      <c r="P55">
        <v>18</v>
      </c>
      <c r="Q55">
        <v>14594</v>
      </c>
      <c r="R55">
        <f t="shared" si="20"/>
        <v>120.8056290079233</v>
      </c>
      <c r="S55" t="b">
        <f t="shared" si="11"/>
        <v>0</v>
      </c>
    </row>
    <row r="56" spans="1:23" x14ac:dyDescent="0.35">
      <c r="A56" t="s">
        <v>54</v>
      </c>
      <c r="B56" t="s">
        <v>52</v>
      </c>
      <c r="D56">
        <v>0.01</v>
      </c>
      <c r="E56">
        <v>0.86</v>
      </c>
      <c r="F56">
        <f t="shared" si="15"/>
        <v>1.2279450857172754E-2</v>
      </c>
      <c r="H56">
        <f>D56-D53</f>
        <v>-0.01</v>
      </c>
      <c r="I56">
        <f>(F56*F56)+(F53*F53)</f>
        <v>6.4461284352828403E-4</v>
      </c>
      <c r="J56">
        <f t="shared" si="16"/>
        <v>2.538922691868116E-2</v>
      </c>
      <c r="K56">
        <f t="shared" si="17"/>
        <v>4.9762884760615071E-2</v>
      </c>
      <c r="L56">
        <f t="shared" si="18"/>
        <v>-5.9762884760615073E-2</v>
      </c>
      <c r="M56">
        <f t="shared" si="19"/>
        <v>3.9762884760615069E-2</v>
      </c>
      <c r="O56" t="s">
        <v>15</v>
      </c>
      <c r="P56">
        <v>18</v>
      </c>
      <c r="Q56">
        <v>4905</v>
      </c>
      <c r="R56">
        <f t="shared" si="20"/>
        <v>70.035705179572517</v>
      </c>
      <c r="S56" t="b">
        <f t="shared" si="11"/>
        <v>0</v>
      </c>
    </row>
    <row r="57" spans="1:23" x14ac:dyDescent="0.35">
      <c r="A57" t="s">
        <v>55</v>
      </c>
      <c r="B57" t="s">
        <v>53</v>
      </c>
      <c r="D57">
        <v>-0.1</v>
      </c>
      <c r="E57">
        <v>0.9</v>
      </c>
      <c r="F57">
        <f t="shared" si="15"/>
        <v>3.1819805153394637E-2</v>
      </c>
      <c r="H57">
        <f>D57-D57</f>
        <v>0</v>
      </c>
      <c r="J57">
        <f t="shared" si="16"/>
        <v>0</v>
      </c>
      <c r="K57">
        <f t="shared" si="17"/>
        <v>0</v>
      </c>
      <c r="L57">
        <f t="shared" si="18"/>
        <v>0</v>
      </c>
      <c r="M57">
        <f t="shared" si="19"/>
        <v>0</v>
      </c>
      <c r="O57" t="s">
        <v>15</v>
      </c>
      <c r="P57">
        <v>18</v>
      </c>
      <c r="Q57">
        <v>800</v>
      </c>
      <c r="R57">
        <f t="shared" si="20"/>
        <v>28.284271247461902</v>
      </c>
      <c r="S57" t="b">
        <f t="shared" si="11"/>
        <v>0</v>
      </c>
    </row>
    <row r="58" spans="1:23" x14ac:dyDescent="0.35">
      <c r="A58" t="s">
        <v>55</v>
      </c>
      <c r="B58" t="s">
        <v>27</v>
      </c>
      <c r="D58">
        <v>-0.12</v>
      </c>
      <c r="E58">
        <v>0.85</v>
      </c>
      <c r="F58">
        <f t="shared" si="15"/>
        <v>1.1425102712728084E-2</v>
      </c>
      <c r="H58">
        <f>D58-D57</f>
        <v>-1.999999999999999E-2</v>
      </c>
      <c r="I58">
        <f>(F57*F57)+(F58*F58)</f>
        <v>1.1430329719963866E-3</v>
      </c>
      <c r="J58">
        <f t="shared" si="16"/>
        <v>3.3808770637164351E-2</v>
      </c>
      <c r="K58">
        <f t="shared" si="17"/>
        <v>6.6265190448842132E-2</v>
      </c>
      <c r="L58">
        <f t="shared" si="18"/>
        <v>-8.6265190448842122E-2</v>
      </c>
      <c r="M58">
        <f t="shared" si="19"/>
        <v>4.6265190448842142E-2</v>
      </c>
      <c r="O58" t="s">
        <v>15</v>
      </c>
      <c r="P58">
        <v>18</v>
      </c>
      <c r="Q58">
        <v>5535</v>
      </c>
      <c r="R58">
        <f t="shared" si="20"/>
        <v>74.397580605823464</v>
      </c>
      <c r="S58" t="b">
        <f t="shared" si="11"/>
        <v>0</v>
      </c>
    </row>
    <row r="59" spans="1:23" x14ac:dyDescent="0.35">
      <c r="A59" t="s">
        <v>55</v>
      </c>
      <c r="B59" t="s">
        <v>51</v>
      </c>
      <c r="D59">
        <v>-0.15</v>
      </c>
      <c r="E59">
        <v>0.84</v>
      </c>
      <c r="F59">
        <f t="shared" si="15"/>
        <v>8.9321276112413819E-3</v>
      </c>
      <c r="H59">
        <f>D59-D57</f>
        <v>-4.9999999999999989E-2</v>
      </c>
      <c r="I59">
        <f>(F59*F59)+(F57*F57)</f>
        <v>1.0922829036635006E-3</v>
      </c>
      <c r="J59">
        <f t="shared" si="16"/>
        <v>3.3049703533670323E-2</v>
      </c>
      <c r="K59">
        <f t="shared" si="17"/>
        <v>6.4777418925993827E-2</v>
      </c>
      <c r="L59">
        <f t="shared" si="18"/>
        <v>-0.11477741892599382</v>
      </c>
      <c r="M59">
        <f t="shared" si="19"/>
        <v>1.4777418925993838E-2</v>
      </c>
      <c r="O59" t="s">
        <v>15</v>
      </c>
      <c r="P59">
        <v>18</v>
      </c>
      <c r="Q59">
        <v>8844</v>
      </c>
      <c r="R59">
        <f t="shared" si="20"/>
        <v>94.042543564069973</v>
      </c>
      <c r="S59" t="b">
        <f t="shared" si="11"/>
        <v>0</v>
      </c>
    </row>
    <row r="60" spans="1:23" x14ac:dyDescent="0.35">
      <c r="A60" t="s">
        <v>55</v>
      </c>
      <c r="B60" t="s">
        <v>52</v>
      </c>
      <c r="D60">
        <v>-0.14000000000000001</v>
      </c>
      <c r="E60">
        <v>0.82</v>
      </c>
      <c r="F60">
        <f t="shared" si="15"/>
        <v>1.0646657452093837E-2</v>
      </c>
      <c r="H60">
        <f>D60-D57</f>
        <v>-4.0000000000000008E-2</v>
      </c>
      <c r="I60">
        <f>(F60*F60)+(F57*F57)</f>
        <v>1.1258513149022252E-3</v>
      </c>
      <c r="J60">
        <f t="shared" si="16"/>
        <v>3.3553707915850751E-2</v>
      </c>
      <c r="K60">
        <f t="shared" si="17"/>
        <v>6.5765267515067477E-2</v>
      </c>
      <c r="L60">
        <f t="shared" si="18"/>
        <v>-0.10576526751506748</v>
      </c>
      <c r="M60">
        <f t="shared" si="19"/>
        <v>2.5765267515067469E-2</v>
      </c>
      <c r="O60" t="s">
        <v>15</v>
      </c>
      <c r="P60">
        <v>18</v>
      </c>
      <c r="Q60">
        <v>5932</v>
      </c>
      <c r="R60">
        <f t="shared" si="20"/>
        <v>77.019478055878821</v>
      </c>
      <c r="S60" t="b">
        <f t="shared" si="11"/>
        <v>0</v>
      </c>
    </row>
    <row r="61" spans="1:23" x14ac:dyDescent="0.35">
      <c r="S61" t="b">
        <f t="shared" si="11"/>
        <v>0</v>
      </c>
    </row>
    <row r="62" spans="1:23" x14ac:dyDescent="0.35">
      <c r="A62" t="s">
        <v>59</v>
      </c>
      <c r="B62" t="s">
        <v>56</v>
      </c>
      <c r="D62">
        <v>0.17</v>
      </c>
      <c r="E62">
        <v>1.1299999999999999</v>
      </c>
      <c r="F62">
        <f>E62/R62</f>
        <v>7.5166481891864534E-2</v>
      </c>
      <c r="H62">
        <f>D62-D62</f>
        <v>0</v>
      </c>
      <c r="J62">
        <f>SQRT(I62)</f>
        <v>0</v>
      </c>
      <c r="K62">
        <f>1.96*J62</f>
        <v>0</v>
      </c>
      <c r="L62">
        <f>H62-K62</f>
        <v>0</v>
      </c>
      <c r="M62">
        <f>H62+K62</f>
        <v>0</v>
      </c>
      <c r="O62" t="s">
        <v>15</v>
      </c>
      <c r="Q62">
        <v>226</v>
      </c>
      <c r="R62">
        <f>SQRT(Q62)</f>
        <v>15.033296378372908</v>
      </c>
      <c r="S62" t="b">
        <f t="shared" si="11"/>
        <v>0</v>
      </c>
    </row>
    <row r="63" spans="1:23" x14ac:dyDescent="0.35">
      <c r="A63" t="s">
        <v>59</v>
      </c>
      <c r="B63" s="1" t="s">
        <v>57</v>
      </c>
      <c r="D63">
        <v>0.38</v>
      </c>
      <c r="E63">
        <v>1.1399999999999999</v>
      </c>
      <c r="F63">
        <f>E63/R63</f>
        <v>6.3628595229198018E-2</v>
      </c>
      <c r="H63">
        <f>D63-D62</f>
        <v>0.21</v>
      </c>
      <c r="I63">
        <f>(F62*F62)+(F63*F63)</f>
        <v>9.6985981308411184E-3</v>
      </c>
      <c r="J63">
        <f>SQRT(I63)</f>
        <v>9.848146084843136E-2</v>
      </c>
      <c r="K63">
        <f>1.96*J63</f>
        <v>0.19302366326292547</v>
      </c>
      <c r="L63">
        <f>H63-K63</f>
        <v>1.6976336737074521E-2</v>
      </c>
      <c r="M63">
        <f>H63+K63</f>
        <v>0.40302366326292549</v>
      </c>
      <c r="O63" t="s">
        <v>15</v>
      </c>
      <c r="Q63">
        <v>321</v>
      </c>
      <c r="R63">
        <f>SQRT(Q63)</f>
        <v>17.916472867168917</v>
      </c>
      <c r="S63" t="b">
        <f t="shared" si="11"/>
        <v>0</v>
      </c>
    </row>
    <row r="64" spans="1:23" x14ac:dyDescent="0.35">
      <c r="A64" t="s">
        <v>59</v>
      </c>
      <c r="B64" t="s">
        <v>58</v>
      </c>
      <c r="D64">
        <v>0.44</v>
      </c>
      <c r="E64">
        <v>1.0900000000000001</v>
      </c>
      <c r="F64">
        <f>E64/R64</f>
        <v>7.486150735203552E-2</v>
      </c>
      <c r="H64">
        <f>D64-D62</f>
        <v>0.27</v>
      </c>
      <c r="I64">
        <f>(F64*F64)+(F62*F62)</f>
        <v>1.1254245283018867E-2</v>
      </c>
      <c r="J64">
        <f>SQRT(I64)</f>
        <v>0.10608602774644202</v>
      </c>
      <c r="K64">
        <f>1.96*J64</f>
        <v>0.20792861438302634</v>
      </c>
      <c r="L64">
        <f>H64-K64</f>
        <v>6.2071385616973673E-2</v>
      </c>
      <c r="M64">
        <f>H64+K64</f>
        <v>0.47792861438302636</v>
      </c>
      <c r="O64" t="s">
        <v>15</v>
      </c>
      <c r="Q64">
        <v>212</v>
      </c>
      <c r="R64">
        <f>SQRT(Q64)</f>
        <v>14.560219778561036</v>
      </c>
      <c r="S64" t="b">
        <f t="shared" si="11"/>
        <v>0</v>
      </c>
    </row>
    <row r="65" spans="15:19" x14ac:dyDescent="0.35">
      <c r="O65" t="s">
        <v>15</v>
      </c>
      <c r="S65" t="b">
        <f t="shared" si="11"/>
        <v>0</v>
      </c>
    </row>
    <row r="66" spans="15:19" x14ac:dyDescent="0.35">
      <c r="O66" t="s">
        <v>15</v>
      </c>
      <c r="S66" t="b">
        <f t="shared" si="11"/>
        <v>0</v>
      </c>
    </row>
    <row r="90" spans="1:25" x14ac:dyDescent="0.35">
      <c r="A90">
        <v>298</v>
      </c>
      <c r="B90" t="s">
        <v>61</v>
      </c>
      <c r="H90">
        <v>0</v>
      </c>
      <c r="L90">
        <v>0</v>
      </c>
      <c r="M90">
        <v>0</v>
      </c>
      <c r="O90" t="s">
        <v>15</v>
      </c>
      <c r="P90">
        <v>1</v>
      </c>
      <c r="S90" t="b">
        <f t="shared" ref="S90:S107" si="21">L90&gt;M90</f>
        <v>0</v>
      </c>
      <c r="T90">
        <v>0.58699999999999997</v>
      </c>
      <c r="U90">
        <f t="shared" ref="U90:U107" si="22">H90/T90</f>
        <v>0</v>
      </c>
      <c r="V90">
        <f t="shared" ref="V90:V107" si="23">L90/T90</f>
        <v>0</v>
      </c>
      <c r="W90">
        <f t="shared" ref="W90:W107" si="24">M90/T90</f>
        <v>0</v>
      </c>
      <c r="X90">
        <f>U90/1000</f>
        <v>0</v>
      </c>
      <c r="Y90">
        <f>V90/1000</f>
        <v>0</v>
      </c>
    </row>
    <row r="91" spans="1:25" x14ac:dyDescent="0.35">
      <c r="A91">
        <v>298</v>
      </c>
      <c r="B91" t="s">
        <v>61</v>
      </c>
      <c r="H91">
        <v>4.67</v>
      </c>
      <c r="L91">
        <v>-16.57</v>
      </c>
      <c r="M91">
        <v>25.92</v>
      </c>
      <c r="O91" t="s">
        <v>15</v>
      </c>
      <c r="P91">
        <v>1</v>
      </c>
      <c r="S91" t="b">
        <f t="shared" si="21"/>
        <v>0</v>
      </c>
      <c r="T91">
        <v>0.58699999999999997</v>
      </c>
      <c r="U91">
        <f t="shared" si="22"/>
        <v>7.9557069846678026</v>
      </c>
      <c r="V91">
        <f t="shared" si="23"/>
        <v>-28.228279386712096</v>
      </c>
      <c r="W91">
        <f t="shared" si="24"/>
        <v>44.156729131175474</v>
      </c>
      <c r="X91">
        <f t="shared" ref="X91:X107" si="25">U91/1000</f>
        <v>7.955706984667802E-3</v>
      </c>
      <c r="Y91">
        <f t="shared" ref="Y91:Y107" si="26">V91/1000</f>
        <v>-2.8228279386712095E-2</v>
      </c>
    </row>
    <row r="92" spans="1:25" x14ac:dyDescent="0.35">
      <c r="A92">
        <v>298</v>
      </c>
      <c r="B92" t="s">
        <v>61</v>
      </c>
      <c r="H92">
        <v>12.01</v>
      </c>
      <c r="L92">
        <v>-8.57</v>
      </c>
      <c r="M92">
        <v>32.590000000000003</v>
      </c>
      <c r="O92" t="s">
        <v>15</v>
      </c>
      <c r="P92">
        <v>1</v>
      </c>
      <c r="S92" t="b">
        <f t="shared" si="21"/>
        <v>0</v>
      </c>
      <c r="T92">
        <v>0.58699999999999997</v>
      </c>
      <c r="U92">
        <f t="shared" si="22"/>
        <v>20.459965928449744</v>
      </c>
      <c r="V92">
        <f t="shared" si="23"/>
        <v>-14.599659284497445</v>
      </c>
      <c r="W92">
        <f t="shared" si="24"/>
        <v>55.519591141396944</v>
      </c>
      <c r="X92">
        <f t="shared" si="25"/>
        <v>2.0459965928449744E-2</v>
      </c>
      <c r="Y92">
        <f t="shared" si="26"/>
        <v>-1.4599659284497446E-2</v>
      </c>
    </row>
    <row r="93" spans="1:25" x14ac:dyDescent="0.35">
      <c r="A93">
        <v>298</v>
      </c>
      <c r="B93" t="s">
        <v>61</v>
      </c>
      <c r="H93">
        <v>0</v>
      </c>
      <c r="L93">
        <v>0</v>
      </c>
      <c r="M93">
        <v>0</v>
      </c>
      <c r="O93" t="s">
        <v>15</v>
      </c>
      <c r="P93">
        <v>6</v>
      </c>
      <c r="S93" t="b">
        <f t="shared" si="21"/>
        <v>0</v>
      </c>
      <c r="T93">
        <v>0.88</v>
      </c>
      <c r="U93">
        <f t="shared" si="22"/>
        <v>0</v>
      </c>
      <c r="V93">
        <f t="shared" si="23"/>
        <v>0</v>
      </c>
      <c r="W93">
        <f t="shared" si="24"/>
        <v>0</v>
      </c>
      <c r="X93">
        <f t="shared" si="25"/>
        <v>0</v>
      </c>
      <c r="Y93">
        <f t="shared" si="26"/>
        <v>0</v>
      </c>
    </row>
    <row r="94" spans="1:25" x14ac:dyDescent="0.35">
      <c r="A94">
        <v>298</v>
      </c>
      <c r="B94" t="s">
        <v>61</v>
      </c>
      <c r="H94">
        <v>4.67</v>
      </c>
      <c r="L94">
        <v>-16.57</v>
      </c>
      <c r="M94">
        <v>25.92</v>
      </c>
      <c r="O94" t="s">
        <v>15</v>
      </c>
      <c r="P94">
        <v>6</v>
      </c>
      <c r="S94" t="b">
        <f t="shared" si="21"/>
        <v>0</v>
      </c>
      <c r="T94">
        <v>0.88</v>
      </c>
      <c r="U94">
        <f t="shared" si="22"/>
        <v>5.3068181818181817</v>
      </c>
      <c r="V94">
        <f t="shared" si="23"/>
        <v>-18.829545454545453</v>
      </c>
      <c r="W94">
        <f t="shared" si="24"/>
        <v>29.454545454545457</v>
      </c>
      <c r="X94">
        <f t="shared" si="25"/>
        <v>5.3068181818181816E-3</v>
      </c>
      <c r="Y94">
        <f t="shared" si="26"/>
        <v>-1.8829545454545453E-2</v>
      </c>
    </row>
    <row r="95" spans="1:25" x14ac:dyDescent="0.35">
      <c r="A95">
        <v>298</v>
      </c>
      <c r="B95" t="s">
        <v>61</v>
      </c>
      <c r="H95">
        <v>12.01</v>
      </c>
      <c r="L95">
        <v>-8.57</v>
      </c>
      <c r="M95">
        <v>32.590000000000003</v>
      </c>
      <c r="O95" t="s">
        <v>15</v>
      </c>
      <c r="P95">
        <v>6</v>
      </c>
      <c r="S95" t="b">
        <f t="shared" si="21"/>
        <v>0</v>
      </c>
      <c r="T95">
        <v>0.88</v>
      </c>
      <c r="U95">
        <f t="shared" si="22"/>
        <v>13.647727272727272</v>
      </c>
      <c r="V95">
        <f t="shared" si="23"/>
        <v>-9.7386363636363633</v>
      </c>
      <c r="W95">
        <f t="shared" si="24"/>
        <v>37.034090909090914</v>
      </c>
      <c r="X95">
        <f t="shared" si="25"/>
        <v>1.3647727272727271E-2</v>
      </c>
      <c r="Y95">
        <f t="shared" si="26"/>
        <v>-9.7386363636363625E-3</v>
      </c>
    </row>
    <row r="96" spans="1:25" x14ac:dyDescent="0.35">
      <c r="A96">
        <v>298</v>
      </c>
      <c r="B96" t="s">
        <v>61</v>
      </c>
      <c r="H96">
        <v>0</v>
      </c>
      <c r="L96">
        <v>0</v>
      </c>
      <c r="M96">
        <v>0</v>
      </c>
      <c r="O96" t="s">
        <v>15</v>
      </c>
      <c r="P96">
        <v>12</v>
      </c>
      <c r="S96" t="b">
        <f t="shared" si="21"/>
        <v>0</v>
      </c>
      <c r="T96">
        <v>1.077</v>
      </c>
      <c r="U96">
        <f t="shared" si="22"/>
        <v>0</v>
      </c>
      <c r="V96">
        <f t="shared" si="23"/>
        <v>0</v>
      </c>
      <c r="W96">
        <f t="shared" si="24"/>
        <v>0</v>
      </c>
      <c r="X96">
        <f t="shared" si="25"/>
        <v>0</v>
      </c>
      <c r="Y96">
        <f t="shared" si="26"/>
        <v>0</v>
      </c>
    </row>
    <row r="97" spans="1:25" x14ac:dyDescent="0.35">
      <c r="A97">
        <v>298</v>
      </c>
      <c r="B97" t="s">
        <v>61</v>
      </c>
      <c r="H97">
        <v>4.67</v>
      </c>
      <c r="L97">
        <v>-16.57</v>
      </c>
      <c r="M97">
        <v>25.92</v>
      </c>
      <c r="O97" t="s">
        <v>15</v>
      </c>
      <c r="P97">
        <v>12</v>
      </c>
      <c r="S97" t="b">
        <f t="shared" si="21"/>
        <v>0</v>
      </c>
      <c r="T97">
        <v>1.077</v>
      </c>
      <c r="U97">
        <f t="shared" si="22"/>
        <v>4.3361188486536673</v>
      </c>
      <c r="V97">
        <f t="shared" si="23"/>
        <v>-15.385329619312907</v>
      </c>
      <c r="W97">
        <f t="shared" si="24"/>
        <v>24.066852367688025</v>
      </c>
      <c r="X97">
        <f t="shared" si="25"/>
        <v>4.3361188486536672E-3</v>
      </c>
      <c r="Y97">
        <f t="shared" si="26"/>
        <v>-1.5385329619312908E-2</v>
      </c>
    </row>
    <row r="98" spans="1:25" x14ac:dyDescent="0.35">
      <c r="A98">
        <v>298</v>
      </c>
      <c r="B98" t="s">
        <v>61</v>
      </c>
      <c r="H98">
        <v>12.01</v>
      </c>
      <c r="L98">
        <v>-8.57</v>
      </c>
      <c r="M98">
        <v>32.590000000000003</v>
      </c>
      <c r="O98" t="s">
        <v>15</v>
      </c>
      <c r="P98">
        <v>12</v>
      </c>
      <c r="S98" t="b">
        <f t="shared" si="21"/>
        <v>0</v>
      </c>
      <c r="T98">
        <v>1.077</v>
      </c>
      <c r="U98">
        <f t="shared" si="22"/>
        <v>11.151346332404829</v>
      </c>
      <c r="V98">
        <f t="shared" si="23"/>
        <v>-7.9572887650882089</v>
      </c>
      <c r="W98">
        <f t="shared" si="24"/>
        <v>30.25998142989787</v>
      </c>
      <c r="X98">
        <f t="shared" si="25"/>
        <v>1.1151346332404829E-2</v>
      </c>
      <c r="Y98">
        <f t="shared" si="26"/>
        <v>-7.9572887650882097E-3</v>
      </c>
    </row>
    <row r="99" spans="1:25" x14ac:dyDescent="0.35">
      <c r="A99">
        <v>298</v>
      </c>
      <c r="B99" t="s">
        <v>61</v>
      </c>
      <c r="H99">
        <v>0</v>
      </c>
      <c r="L99">
        <v>0</v>
      </c>
      <c r="M99">
        <v>0</v>
      </c>
      <c r="O99" t="s">
        <v>15</v>
      </c>
      <c r="P99">
        <v>14</v>
      </c>
      <c r="S99" t="b">
        <f t="shared" si="21"/>
        <v>0</v>
      </c>
      <c r="T99">
        <v>1.1319999999999999</v>
      </c>
      <c r="U99">
        <f t="shared" si="22"/>
        <v>0</v>
      </c>
      <c r="V99">
        <f t="shared" si="23"/>
        <v>0</v>
      </c>
      <c r="W99">
        <f t="shared" si="24"/>
        <v>0</v>
      </c>
      <c r="X99">
        <f t="shared" si="25"/>
        <v>0</v>
      </c>
      <c r="Y99">
        <f t="shared" si="26"/>
        <v>0</v>
      </c>
    </row>
    <row r="100" spans="1:25" x14ac:dyDescent="0.35">
      <c r="A100">
        <v>298</v>
      </c>
      <c r="B100" t="s">
        <v>61</v>
      </c>
      <c r="H100">
        <v>4.67</v>
      </c>
      <c r="L100">
        <v>-16.57</v>
      </c>
      <c r="M100">
        <v>25.92</v>
      </c>
      <c r="O100" t="s">
        <v>15</v>
      </c>
      <c r="P100">
        <v>14</v>
      </c>
      <c r="S100" t="b">
        <f t="shared" si="21"/>
        <v>0</v>
      </c>
      <c r="T100">
        <v>1.1319999999999999</v>
      </c>
      <c r="U100">
        <f t="shared" si="22"/>
        <v>4.1254416961130742</v>
      </c>
      <c r="V100">
        <f t="shared" si="23"/>
        <v>-14.637809187279153</v>
      </c>
      <c r="W100">
        <f t="shared" si="24"/>
        <v>22.897526501766787</v>
      </c>
      <c r="X100">
        <f t="shared" si="25"/>
        <v>4.125441696113074E-3</v>
      </c>
      <c r="Y100">
        <f t="shared" si="26"/>
        <v>-1.4637809187279152E-2</v>
      </c>
    </row>
    <row r="101" spans="1:25" x14ac:dyDescent="0.35">
      <c r="A101">
        <v>298</v>
      </c>
      <c r="B101" t="s">
        <v>61</v>
      </c>
      <c r="H101">
        <v>12.01</v>
      </c>
      <c r="L101">
        <v>-8.57</v>
      </c>
      <c r="M101">
        <v>32.590000000000003</v>
      </c>
      <c r="O101" t="s">
        <v>15</v>
      </c>
      <c r="P101">
        <v>14</v>
      </c>
      <c r="S101" t="b">
        <f t="shared" si="21"/>
        <v>0</v>
      </c>
      <c r="T101">
        <v>1.1319999999999999</v>
      </c>
      <c r="U101">
        <f t="shared" si="22"/>
        <v>10.609540636042404</v>
      </c>
      <c r="V101">
        <f t="shared" si="23"/>
        <v>-7.5706713780918742</v>
      </c>
      <c r="W101">
        <f t="shared" si="24"/>
        <v>28.789752650176684</v>
      </c>
      <c r="X101">
        <f t="shared" si="25"/>
        <v>1.0609540636042403E-2</v>
      </c>
      <c r="Y101">
        <f t="shared" si="26"/>
        <v>-7.570671378091874E-3</v>
      </c>
    </row>
    <row r="102" spans="1:25" x14ac:dyDescent="0.35">
      <c r="A102">
        <v>298</v>
      </c>
      <c r="B102" t="s">
        <v>61</v>
      </c>
      <c r="H102">
        <v>0</v>
      </c>
      <c r="L102">
        <v>0</v>
      </c>
      <c r="M102">
        <v>0</v>
      </c>
      <c r="O102" t="s">
        <v>15</v>
      </c>
      <c r="P102">
        <v>18</v>
      </c>
      <c r="S102" t="b">
        <f t="shared" si="21"/>
        <v>0</v>
      </c>
      <c r="T102">
        <v>1.238</v>
      </c>
      <c r="U102">
        <f t="shared" si="22"/>
        <v>0</v>
      </c>
      <c r="V102">
        <f t="shared" si="23"/>
        <v>0</v>
      </c>
      <c r="W102">
        <f t="shared" si="24"/>
        <v>0</v>
      </c>
      <c r="X102">
        <f t="shared" si="25"/>
        <v>0</v>
      </c>
      <c r="Y102">
        <f t="shared" si="26"/>
        <v>0</v>
      </c>
    </row>
    <row r="103" spans="1:25" x14ac:dyDescent="0.35">
      <c r="A103">
        <v>298</v>
      </c>
      <c r="B103" t="s">
        <v>61</v>
      </c>
      <c r="H103">
        <v>4.67</v>
      </c>
      <c r="L103">
        <v>-16.57</v>
      </c>
      <c r="M103">
        <v>25.92</v>
      </c>
      <c r="O103" t="s">
        <v>15</v>
      </c>
      <c r="P103">
        <v>18</v>
      </c>
      <c r="S103" t="b">
        <f t="shared" si="21"/>
        <v>0</v>
      </c>
      <c r="T103">
        <v>1.238</v>
      </c>
      <c r="U103">
        <f t="shared" si="22"/>
        <v>3.7722132471728593</v>
      </c>
      <c r="V103">
        <f t="shared" si="23"/>
        <v>-13.384491114701131</v>
      </c>
      <c r="W103">
        <f t="shared" si="24"/>
        <v>20.936995153473347</v>
      </c>
      <c r="X103">
        <f t="shared" si="25"/>
        <v>3.7722132471728594E-3</v>
      </c>
      <c r="Y103">
        <f t="shared" si="26"/>
        <v>-1.3384491114701131E-2</v>
      </c>
    </row>
    <row r="104" spans="1:25" x14ac:dyDescent="0.35">
      <c r="A104">
        <v>298</v>
      </c>
      <c r="B104" t="s">
        <v>61</v>
      </c>
      <c r="H104">
        <v>12.01</v>
      </c>
      <c r="L104">
        <v>-8.57</v>
      </c>
      <c r="M104">
        <v>32.590000000000003</v>
      </c>
      <c r="O104" t="s">
        <v>15</v>
      </c>
      <c r="P104">
        <v>18</v>
      </c>
      <c r="S104" t="b">
        <f t="shared" si="21"/>
        <v>0</v>
      </c>
      <c r="T104">
        <v>1.238</v>
      </c>
      <c r="U104">
        <f t="shared" si="22"/>
        <v>9.7011308562197094</v>
      </c>
      <c r="V104">
        <f t="shared" si="23"/>
        <v>-6.9224555735056548</v>
      </c>
      <c r="W104">
        <f t="shared" si="24"/>
        <v>26.324717285945077</v>
      </c>
      <c r="X104">
        <f t="shared" si="25"/>
        <v>9.7011308562197102E-3</v>
      </c>
      <c r="Y104">
        <f t="shared" si="26"/>
        <v>-6.9224555735056545E-3</v>
      </c>
    </row>
    <row r="105" spans="1:25" x14ac:dyDescent="0.35">
      <c r="A105">
        <v>298</v>
      </c>
      <c r="B105" t="s">
        <v>61</v>
      </c>
      <c r="H105">
        <v>0</v>
      </c>
      <c r="L105">
        <v>0</v>
      </c>
      <c r="M105">
        <v>0</v>
      </c>
      <c r="O105" t="s">
        <v>15</v>
      </c>
      <c r="P105">
        <v>24</v>
      </c>
      <c r="S105" t="b">
        <f t="shared" si="21"/>
        <v>0</v>
      </c>
      <c r="T105">
        <v>1.4950000000000001</v>
      </c>
      <c r="U105">
        <f t="shared" si="22"/>
        <v>0</v>
      </c>
      <c r="V105">
        <f t="shared" si="23"/>
        <v>0</v>
      </c>
      <c r="W105">
        <f t="shared" si="24"/>
        <v>0</v>
      </c>
      <c r="X105">
        <f t="shared" si="25"/>
        <v>0</v>
      </c>
      <c r="Y105">
        <f t="shared" si="26"/>
        <v>0</v>
      </c>
    </row>
    <row r="106" spans="1:25" x14ac:dyDescent="0.35">
      <c r="A106">
        <v>298</v>
      </c>
      <c r="B106" t="s">
        <v>61</v>
      </c>
      <c r="H106">
        <v>4.67</v>
      </c>
      <c r="L106">
        <v>-16.57</v>
      </c>
      <c r="M106">
        <v>25.92</v>
      </c>
      <c r="O106" t="s">
        <v>15</v>
      </c>
      <c r="P106">
        <v>24</v>
      </c>
      <c r="S106" t="b">
        <f t="shared" si="21"/>
        <v>0</v>
      </c>
      <c r="T106">
        <v>1.4950000000000001</v>
      </c>
      <c r="U106">
        <f t="shared" si="22"/>
        <v>3.123745819397993</v>
      </c>
      <c r="V106">
        <f t="shared" si="23"/>
        <v>-11.083612040133779</v>
      </c>
      <c r="W106">
        <f t="shared" si="24"/>
        <v>17.337792642140467</v>
      </c>
      <c r="X106">
        <f t="shared" si="25"/>
        <v>3.1237458193979929E-3</v>
      </c>
      <c r="Y106">
        <f t="shared" si="26"/>
        <v>-1.108361204013378E-2</v>
      </c>
    </row>
    <row r="107" spans="1:25" x14ac:dyDescent="0.35">
      <c r="A107">
        <v>298</v>
      </c>
      <c r="B107" t="s">
        <v>61</v>
      </c>
      <c r="H107">
        <v>12.01</v>
      </c>
      <c r="L107">
        <v>-8.57</v>
      </c>
      <c r="M107">
        <v>32.590000000000003</v>
      </c>
      <c r="O107" t="s">
        <v>15</v>
      </c>
      <c r="P107">
        <v>24</v>
      </c>
      <c r="S107" t="b">
        <f t="shared" si="21"/>
        <v>0</v>
      </c>
      <c r="T107">
        <v>1.4950000000000001</v>
      </c>
      <c r="U107">
        <f t="shared" si="22"/>
        <v>8.0334448160535104</v>
      </c>
      <c r="V107">
        <f t="shared" si="23"/>
        <v>-5.7324414715719065</v>
      </c>
      <c r="W107">
        <f t="shared" si="24"/>
        <v>21.799331103678931</v>
      </c>
      <c r="X107">
        <f t="shared" si="25"/>
        <v>8.0334448160535102E-3</v>
      </c>
      <c r="Y107">
        <f t="shared" si="26"/>
        <v>-5.7324414715719061E-3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workbookViewId="0">
      <selection activeCell="Y1" sqref="Y1:AA1"/>
    </sheetView>
  </sheetViews>
  <sheetFormatPr defaultRowHeight="14.5" x14ac:dyDescent="0.35"/>
  <sheetData>
    <row r="1" spans="1:27" x14ac:dyDescent="0.35">
      <c r="A1" t="s">
        <v>78</v>
      </c>
      <c r="B1" t="s">
        <v>80</v>
      </c>
      <c r="D1" t="s">
        <v>0</v>
      </c>
      <c r="E1" t="s">
        <v>75</v>
      </c>
      <c r="F1" t="s">
        <v>1</v>
      </c>
      <c r="H1" t="s">
        <v>3</v>
      </c>
      <c r="I1" t="s">
        <v>5</v>
      </c>
      <c r="J1" t="s">
        <v>4</v>
      </c>
      <c r="K1" t="s">
        <v>2</v>
      </c>
      <c r="L1" t="s">
        <v>6</v>
      </c>
      <c r="M1" t="s">
        <v>7</v>
      </c>
      <c r="O1" t="s">
        <v>76</v>
      </c>
      <c r="Q1" t="s">
        <v>77</v>
      </c>
      <c r="R1" t="s">
        <v>31</v>
      </c>
      <c r="T1" t="s">
        <v>79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</row>
    <row r="2" spans="1:27" x14ac:dyDescent="0.35">
      <c r="A2">
        <v>134</v>
      </c>
      <c r="H2">
        <v>0</v>
      </c>
      <c r="L2">
        <v>0</v>
      </c>
      <c r="M2">
        <v>0</v>
      </c>
      <c r="O2" t="s">
        <v>15</v>
      </c>
      <c r="P2">
        <v>14</v>
      </c>
      <c r="S2" t="b">
        <f t="shared" ref="S2:S8" si="0">L2&gt;M2</f>
        <v>0</v>
      </c>
      <c r="T2">
        <v>2.5859999999999999</v>
      </c>
      <c r="U2">
        <f t="shared" ref="U2:U8" si="1">H2/T2</f>
        <v>0</v>
      </c>
      <c r="V2">
        <f t="shared" ref="V2:V8" si="2">L2/T2</f>
        <v>0</v>
      </c>
      <c r="W2">
        <f t="shared" ref="W2:W8" si="3">M2/T2</f>
        <v>0</v>
      </c>
    </row>
    <row r="3" spans="1:27" x14ac:dyDescent="0.35">
      <c r="A3">
        <v>134</v>
      </c>
      <c r="H3">
        <v>-0.28999999999999998</v>
      </c>
      <c r="L3">
        <v>-0.36</v>
      </c>
      <c r="M3">
        <v>-0.23</v>
      </c>
      <c r="O3" t="s">
        <v>15</v>
      </c>
      <c r="P3">
        <v>14</v>
      </c>
      <c r="S3" t="b">
        <f t="shared" si="0"/>
        <v>0</v>
      </c>
      <c r="T3">
        <v>2.5859999999999999</v>
      </c>
      <c r="U3">
        <f t="shared" si="1"/>
        <v>-0.11214230471771075</v>
      </c>
      <c r="V3">
        <f t="shared" si="2"/>
        <v>-0.13921113689095127</v>
      </c>
      <c r="W3">
        <f t="shared" si="3"/>
        <v>-8.8940448569218886E-2</v>
      </c>
    </row>
    <row r="4" spans="1:27" x14ac:dyDescent="0.35">
      <c r="A4">
        <v>134</v>
      </c>
      <c r="H4">
        <v>-0.39</v>
      </c>
      <c r="L4">
        <v>-0.68</v>
      </c>
      <c r="M4">
        <v>-0.11</v>
      </c>
      <c r="O4" t="s">
        <v>15</v>
      </c>
      <c r="P4">
        <v>14</v>
      </c>
      <c r="S4" t="b">
        <f t="shared" si="0"/>
        <v>0</v>
      </c>
      <c r="T4">
        <v>2.5859999999999999</v>
      </c>
      <c r="U4">
        <f t="shared" si="1"/>
        <v>-0.15081206496519722</v>
      </c>
      <c r="V4">
        <f t="shared" si="2"/>
        <v>-0.26295436968290797</v>
      </c>
      <c r="W4">
        <f t="shared" si="3"/>
        <v>-4.2536736272235115E-2</v>
      </c>
    </row>
    <row r="6" spans="1:27" x14ac:dyDescent="0.35">
      <c r="A6" t="s">
        <v>42</v>
      </c>
      <c r="H6">
        <v>0</v>
      </c>
      <c r="L6">
        <v>0</v>
      </c>
      <c r="M6">
        <v>0</v>
      </c>
      <c r="O6" t="s">
        <v>15</v>
      </c>
      <c r="P6">
        <v>14</v>
      </c>
      <c r="S6" t="b">
        <f t="shared" si="0"/>
        <v>0</v>
      </c>
      <c r="T6">
        <v>2.5859999999999999</v>
      </c>
      <c r="U6">
        <f t="shared" si="1"/>
        <v>0</v>
      </c>
      <c r="V6">
        <f t="shared" si="2"/>
        <v>0</v>
      </c>
      <c r="W6">
        <f t="shared" si="3"/>
        <v>0</v>
      </c>
    </row>
    <row r="7" spans="1:27" x14ac:dyDescent="0.35">
      <c r="A7" t="s">
        <v>42</v>
      </c>
      <c r="H7">
        <v>-0.22</v>
      </c>
      <c r="L7">
        <v>-0.32</v>
      </c>
      <c r="M7">
        <v>-0.112</v>
      </c>
      <c r="O7" t="s">
        <v>15</v>
      </c>
      <c r="P7">
        <v>14</v>
      </c>
      <c r="S7" t="b">
        <f t="shared" si="0"/>
        <v>0</v>
      </c>
      <c r="T7">
        <v>2.5859999999999999</v>
      </c>
      <c r="U7">
        <f t="shared" si="1"/>
        <v>-8.507347254447023E-2</v>
      </c>
      <c r="V7">
        <f t="shared" si="2"/>
        <v>-0.1237432327919567</v>
      </c>
      <c r="W7">
        <f t="shared" si="3"/>
        <v>-4.3310131477184842E-2</v>
      </c>
    </row>
    <row r="8" spans="1:27" x14ac:dyDescent="0.35">
      <c r="A8" t="s">
        <v>42</v>
      </c>
      <c r="H8">
        <v>-0.51</v>
      </c>
      <c r="L8">
        <v>-0.83</v>
      </c>
      <c r="M8">
        <v>-0.19</v>
      </c>
      <c r="O8" t="s">
        <v>15</v>
      </c>
      <c r="P8">
        <v>14</v>
      </c>
      <c r="S8" t="b">
        <f t="shared" si="0"/>
        <v>0</v>
      </c>
      <c r="T8">
        <v>2.5859999999999999</v>
      </c>
      <c r="U8">
        <f t="shared" si="1"/>
        <v>-0.19721577726218098</v>
      </c>
      <c r="V8">
        <f t="shared" si="2"/>
        <v>-0.32095901005413768</v>
      </c>
      <c r="W8">
        <f t="shared" si="3"/>
        <v>-7.3472544470224291E-2</v>
      </c>
    </row>
    <row r="10" spans="1:27" x14ac:dyDescent="0.35">
      <c r="A10">
        <v>214</v>
      </c>
      <c r="B10" t="s">
        <v>24</v>
      </c>
      <c r="D10">
        <v>57.1</v>
      </c>
      <c r="E10">
        <v>3.8</v>
      </c>
      <c r="F10">
        <f t="shared" ref="F10:F21" si="4">E10/R10</f>
        <v>0.18653466359605009</v>
      </c>
      <c r="H10">
        <f>D10-D10</f>
        <v>0</v>
      </c>
      <c r="J10">
        <f>SQRT(I10)</f>
        <v>0</v>
      </c>
      <c r="L10">
        <f t="shared" ref="L10:L21" si="5">H10-K10</f>
        <v>0</v>
      </c>
      <c r="M10">
        <f t="shared" ref="M10:M21" si="6">H10+K10</f>
        <v>0</v>
      </c>
      <c r="O10" t="s">
        <v>15</v>
      </c>
      <c r="P10">
        <v>2</v>
      </c>
      <c r="Q10">
        <v>415</v>
      </c>
      <c r="R10">
        <f t="shared" ref="R10:R21" si="7">SQRT(Q10)</f>
        <v>20.371548787463361</v>
      </c>
      <c r="S10" t="b">
        <f t="shared" ref="S10:S21" si="8">L10&gt;M10</f>
        <v>0</v>
      </c>
      <c r="T10">
        <v>2.0190000000000001</v>
      </c>
      <c r="U10">
        <f t="shared" ref="U10:U38" si="9">H10/T10</f>
        <v>0</v>
      </c>
      <c r="V10">
        <f t="shared" ref="V10:V38" si="10">L10/T10</f>
        <v>0</v>
      </c>
      <c r="W10">
        <f t="shared" ref="W10:W38" si="11">M10/T10</f>
        <v>0</v>
      </c>
    </row>
    <row r="11" spans="1:27" x14ac:dyDescent="0.35">
      <c r="A11">
        <v>214</v>
      </c>
      <c r="B11" t="s">
        <v>25</v>
      </c>
      <c r="D11">
        <v>57.9</v>
      </c>
      <c r="E11">
        <v>3.7</v>
      </c>
      <c r="F11">
        <f t="shared" si="4"/>
        <v>0.13647655600921374</v>
      </c>
      <c r="H11">
        <f>D11-D10</f>
        <v>0.79999999999999716</v>
      </c>
      <c r="I11">
        <f>(F10*F10)+(F11*F11)</f>
        <v>5.3421031063027632E-2</v>
      </c>
      <c r="J11">
        <f t="shared" ref="J11:J21" si="12">SQRT(I11)</f>
        <v>0.23112990084155627</v>
      </c>
      <c r="K11">
        <f t="shared" ref="K11:K21" si="13">1.96*J11</f>
        <v>0.45301460564945029</v>
      </c>
      <c r="L11">
        <f t="shared" si="5"/>
        <v>0.34698539435054687</v>
      </c>
      <c r="M11">
        <f t="shared" si="6"/>
        <v>1.2530146056494473</v>
      </c>
      <c r="O11" t="s">
        <v>15</v>
      </c>
      <c r="P11">
        <v>2</v>
      </c>
      <c r="Q11">
        <v>735</v>
      </c>
      <c r="R11">
        <f t="shared" si="7"/>
        <v>27.110883423451916</v>
      </c>
      <c r="S11" t="b">
        <f t="shared" si="8"/>
        <v>0</v>
      </c>
      <c r="T11">
        <v>2.0190000000000001</v>
      </c>
      <c r="U11">
        <f t="shared" si="9"/>
        <v>0.39623576027736362</v>
      </c>
      <c r="V11">
        <f t="shared" si="10"/>
        <v>0.17186002691953781</v>
      </c>
      <c r="W11">
        <f t="shared" si="11"/>
        <v>0.6206114936351893</v>
      </c>
    </row>
    <row r="12" spans="1:27" x14ac:dyDescent="0.35">
      <c r="A12">
        <v>214</v>
      </c>
      <c r="B12" t="s">
        <v>26</v>
      </c>
      <c r="D12">
        <v>57.6</v>
      </c>
      <c r="E12">
        <v>3.6</v>
      </c>
      <c r="F12">
        <f t="shared" si="4"/>
        <v>0.1278397483611183</v>
      </c>
      <c r="H12">
        <f>D12-D10</f>
        <v>0.5</v>
      </c>
      <c r="I12">
        <f>(F12*F12)+(F10*F10)</f>
        <v>5.1138181983925626E-2</v>
      </c>
      <c r="J12">
        <f t="shared" si="12"/>
        <v>0.22613752891531655</v>
      </c>
      <c r="K12">
        <f t="shared" si="13"/>
        <v>0.44322955667402042</v>
      </c>
      <c r="L12">
        <f t="shared" si="5"/>
        <v>5.677044332597958E-2</v>
      </c>
      <c r="M12">
        <f t="shared" si="6"/>
        <v>0.94322955667402042</v>
      </c>
      <c r="O12" t="s">
        <v>15</v>
      </c>
      <c r="P12">
        <v>2</v>
      </c>
      <c r="Q12">
        <v>793</v>
      </c>
      <c r="R12">
        <f t="shared" si="7"/>
        <v>28.160255680657446</v>
      </c>
      <c r="S12" t="b">
        <f t="shared" si="8"/>
        <v>0</v>
      </c>
      <c r="T12">
        <v>2.0190000000000001</v>
      </c>
      <c r="U12">
        <f t="shared" si="9"/>
        <v>0.24764735017335313</v>
      </c>
      <c r="V12">
        <f t="shared" si="10"/>
        <v>2.8118099715690726E-2</v>
      </c>
      <c r="W12">
        <f t="shared" si="11"/>
        <v>0.46717660063101552</v>
      </c>
    </row>
    <row r="13" spans="1:27" x14ac:dyDescent="0.35">
      <c r="A13">
        <v>214</v>
      </c>
      <c r="B13" t="s">
        <v>27</v>
      </c>
      <c r="D13">
        <v>57.9</v>
      </c>
      <c r="E13">
        <v>3.5</v>
      </c>
      <c r="F13">
        <f t="shared" si="4"/>
        <v>0.10910894511799618</v>
      </c>
      <c r="H13">
        <f>D13-D10</f>
        <v>0.79999999999999716</v>
      </c>
      <c r="I13">
        <f>(F13*F13)+(F10*F10)</f>
        <v>4.6699942627653479E-2</v>
      </c>
      <c r="J13">
        <f t="shared" si="12"/>
        <v>0.21610169510592339</v>
      </c>
      <c r="K13">
        <f t="shared" si="13"/>
        <v>0.42355932240760985</v>
      </c>
      <c r="L13">
        <f t="shared" si="5"/>
        <v>0.37644067759238731</v>
      </c>
      <c r="M13">
        <f t="shared" si="6"/>
        <v>1.2235593224076071</v>
      </c>
      <c r="O13" t="s">
        <v>15</v>
      </c>
      <c r="P13">
        <v>2</v>
      </c>
      <c r="Q13">
        <v>1029</v>
      </c>
      <c r="R13">
        <f t="shared" si="7"/>
        <v>32.078029864690883</v>
      </c>
      <c r="S13" t="b">
        <f t="shared" si="8"/>
        <v>0</v>
      </c>
      <c r="T13">
        <v>2.0190000000000001</v>
      </c>
      <c r="U13">
        <f t="shared" si="9"/>
        <v>0.39623576027736362</v>
      </c>
      <c r="V13">
        <f t="shared" si="10"/>
        <v>0.18644907260643254</v>
      </c>
      <c r="W13">
        <f t="shared" si="11"/>
        <v>0.60602244794829474</v>
      </c>
    </row>
    <row r="14" spans="1:27" x14ac:dyDescent="0.35">
      <c r="A14">
        <v>214</v>
      </c>
      <c r="B14" t="s">
        <v>24</v>
      </c>
      <c r="D14">
        <v>68.900000000000006</v>
      </c>
      <c r="E14">
        <v>4</v>
      </c>
      <c r="F14">
        <f t="shared" si="4"/>
        <v>0.19635227746952641</v>
      </c>
      <c r="H14">
        <f>D14-D14</f>
        <v>0</v>
      </c>
      <c r="J14">
        <f t="shared" si="12"/>
        <v>0</v>
      </c>
      <c r="K14">
        <f t="shared" si="13"/>
        <v>0</v>
      </c>
      <c r="L14">
        <f t="shared" si="5"/>
        <v>0</v>
      </c>
      <c r="M14">
        <f t="shared" si="6"/>
        <v>0</v>
      </c>
      <c r="O14" t="s">
        <v>15</v>
      </c>
      <c r="P14">
        <v>6</v>
      </c>
      <c r="Q14">
        <v>415</v>
      </c>
      <c r="R14">
        <f t="shared" si="7"/>
        <v>20.371548787463361</v>
      </c>
      <c r="S14" t="b">
        <f t="shared" si="8"/>
        <v>0</v>
      </c>
      <c r="T14">
        <v>2.206</v>
      </c>
      <c r="U14">
        <f t="shared" si="9"/>
        <v>0</v>
      </c>
      <c r="V14">
        <f t="shared" si="10"/>
        <v>0</v>
      </c>
      <c r="W14">
        <f t="shared" si="11"/>
        <v>0</v>
      </c>
    </row>
    <row r="15" spans="1:27" x14ac:dyDescent="0.35">
      <c r="A15">
        <v>214</v>
      </c>
      <c r="B15" t="s">
        <v>25</v>
      </c>
      <c r="D15">
        <v>68.900000000000006</v>
      </c>
      <c r="E15">
        <v>3.8</v>
      </c>
      <c r="F15">
        <f t="shared" si="4"/>
        <v>0.14016511157703032</v>
      </c>
      <c r="H15">
        <f>D15-D14</f>
        <v>0</v>
      </c>
      <c r="I15">
        <f>(F14*F14)+(F15*F15)</f>
        <v>5.8200475370871252E-2</v>
      </c>
      <c r="J15">
        <f t="shared" si="12"/>
        <v>0.24124774687211331</v>
      </c>
      <c r="K15">
        <f t="shared" si="13"/>
        <v>0.47284558386934206</v>
      </c>
      <c r="L15">
        <f t="shared" si="5"/>
        <v>-0.47284558386934206</v>
      </c>
      <c r="M15">
        <f t="shared" si="6"/>
        <v>0.47284558386934206</v>
      </c>
      <c r="O15" t="s">
        <v>15</v>
      </c>
      <c r="P15">
        <v>6</v>
      </c>
      <c r="Q15">
        <v>735</v>
      </c>
      <c r="R15">
        <f t="shared" si="7"/>
        <v>27.110883423451916</v>
      </c>
      <c r="S15" t="b">
        <f t="shared" si="8"/>
        <v>0</v>
      </c>
      <c r="T15">
        <v>2.206</v>
      </c>
      <c r="U15">
        <f t="shared" si="9"/>
        <v>0</v>
      </c>
      <c r="V15">
        <f t="shared" si="10"/>
        <v>-0.21434523294167818</v>
      </c>
      <c r="W15">
        <f t="shared" si="11"/>
        <v>0.21434523294167818</v>
      </c>
    </row>
    <row r="16" spans="1:27" x14ac:dyDescent="0.35">
      <c r="A16">
        <v>214</v>
      </c>
      <c r="B16" t="s">
        <v>26</v>
      </c>
      <c r="D16">
        <v>68.7</v>
      </c>
      <c r="E16">
        <v>3.6</v>
      </c>
      <c r="F16">
        <f t="shared" si="4"/>
        <v>0.1278397483611183</v>
      </c>
      <c r="H16">
        <f>D16-D14</f>
        <v>-0.20000000000000284</v>
      </c>
      <c r="I16">
        <f>(F16*F16)+(F14*F14)</f>
        <v>5.4897218128503941E-2</v>
      </c>
      <c r="J16">
        <f t="shared" si="12"/>
        <v>0.23430155383288423</v>
      </c>
      <c r="K16">
        <f t="shared" si="13"/>
        <v>0.45923104551245308</v>
      </c>
      <c r="L16">
        <f t="shared" si="5"/>
        <v>-0.65923104551245593</v>
      </c>
      <c r="M16">
        <f t="shared" si="6"/>
        <v>0.25923104551245024</v>
      </c>
      <c r="O16" t="s">
        <v>15</v>
      </c>
      <c r="P16">
        <v>6</v>
      </c>
      <c r="Q16">
        <v>793</v>
      </c>
      <c r="R16">
        <f t="shared" si="7"/>
        <v>28.160255680657446</v>
      </c>
      <c r="S16" t="b">
        <f t="shared" si="8"/>
        <v>0</v>
      </c>
      <c r="T16">
        <v>2.206</v>
      </c>
      <c r="U16">
        <f t="shared" si="9"/>
        <v>-9.0661831368994944E-2</v>
      </c>
      <c r="V16">
        <f t="shared" si="10"/>
        <v>-0.29883546940727829</v>
      </c>
      <c r="W16">
        <f t="shared" si="11"/>
        <v>0.11751180666928841</v>
      </c>
    </row>
    <row r="17" spans="1:23" x14ac:dyDescent="0.35">
      <c r="A17">
        <v>214</v>
      </c>
      <c r="B17" t="s">
        <v>27</v>
      </c>
      <c r="D17">
        <v>68.8</v>
      </c>
      <c r="E17">
        <v>3.6</v>
      </c>
      <c r="F17">
        <f t="shared" si="4"/>
        <v>0.11222634354993893</v>
      </c>
      <c r="H17">
        <f>D17-D14</f>
        <v>-0.10000000000000853</v>
      </c>
      <c r="I17">
        <f>(F17*F17)+(F14*F14)</f>
        <v>5.1148969054058809E-2</v>
      </c>
      <c r="J17">
        <f t="shared" si="12"/>
        <v>0.22616137834311767</v>
      </c>
      <c r="K17">
        <f t="shared" si="13"/>
        <v>0.44327630155251063</v>
      </c>
      <c r="L17">
        <f t="shared" si="5"/>
        <v>-0.54327630155251916</v>
      </c>
      <c r="M17">
        <f t="shared" si="6"/>
        <v>0.34327630155250211</v>
      </c>
      <c r="O17" t="s">
        <v>15</v>
      </c>
      <c r="P17">
        <v>6</v>
      </c>
      <c r="Q17">
        <v>1029</v>
      </c>
      <c r="R17">
        <f t="shared" si="7"/>
        <v>32.078029864690883</v>
      </c>
      <c r="S17" t="b">
        <f t="shared" si="8"/>
        <v>0</v>
      </c>
      <c r="T17">
        <v>2.206</v>
      </c>
      <c r="U17">
        <f t="shared" si="9"/>
        <v>-4.5330915684500692E-2</v>
      </c>
      <c r="V17">
        <f t="shared" si="10"/>
        <v>-0.24627212219062519</v>
      </c>
      <c r="W17">
        <f t="shared" si="11"/>
        <v>0.15561029082162381</v>
      </c>
    </row>
    <row r="18" spans="1:23" x14ac:dyDescent="0.35">
      <c r="A18">
        <v>214</v>
      </c>
      <c r="B18" t="s">
        <v>24</v>
      </c>
      <c r="D18">
        <v>78.8</v>
      </c>
      <c r="E18">
        <v>3</v>
      </c>
      <c r="F18">
        <f t="shared" si="4"/>
        <v>0.1472642081021448</v>
      </c>
      <c r="H18">
        <f>D18-D18</f>
        <v>0</v>
      </c>
      <c r="J18">
        <f t="shared" si="12"/>
        <v>0</v>
      </c>
      <c r="K18">
        <f t="shared" si="13"/>
        <v>0</v>
      </c>
      <c r="L18">
        <f t="shared" si="5"/>
        <v>0</v>
      </c>
      <c r="M18">
        <f t="shared" si="6"/>
        <v>0</v>
      </c>
      <c r="O18" t="s">
        <v>15</v>
      </c>
      <c r="P18">
        <v>14</v>
      </c>
      <c r="Q18">
        <v>415</v>
      </c>
      <c r="R18">
        <f t="shared" si="7"/>
        <v>20.371548787463361</v>
      </c>
      <c r="S18" t="b">
        <f t="shared" si="8"/>
        <v>0</v>
      </c>
      <c r="T18">
        <v>2.585</v>
      </c>
      <c r="U18">
        <f t="shared" si="9"/>
        <v>0</v>
      </c>
      <c r="V18">
        <f t="shared" si="10"/>
        <v>0</v>
      </c>
      <c r="W18">
        <f t="shared" si="11"/>
        <v>0</v>
      </c>
    </row>
    <row r="19" spans="1:23" x14ac:dyDescent="0.35">
      <c r="A19">
        <v>214</v>
      </c>
      <c r="B19" t="s">
        <v>25</v>
      </c>
      <c r="D19">
        <v>78.7</v>
      </c>
      <c r="E19">
        <v>3</v>
      </c>
      <c r="F19">
        <f t="shared" si="4"/>
        <v>0.11065666703449763</v>
      </c>
      <c r="H19">
        <f>D19-D18</f>
        <v>-9.9999999999994316E-2</v>
      </c>
      <c r="I19">
        <f>(F18*F18)+(F19*F19)</f>
        <v>3.3931644947135485E-2</v>
      </c>
      <c r="J19">
        <f t="shared" si="12"/>
        <v>0.18420544222996096</v>
      </c>
      <c r="K19">
        <f t="shared" si="13"/>
        <v>0.3610426667707235</v>
      </c>
      <c r="L19">
        <f t="shared" si="5"/>
        <v>-0.46104266677071781</v>
      </c>
      <c r="M19">
        <f t="shared" si="6"/>
        <v>0.26104266677072918</v>
      </c>
      <c r="O19" t="s">
        <v>15</v>
      </c>
      <c r="P19">
        <v>14</v>
      </c>
      <c r="Q19">
        <v>735</v>
      </c>
      <c r="R19">
        <f t="shared" si="7"/>
        <v>27.110883423451916</v>
      </c>
      <c r="S19" t="b">
        <f t="shared" si="8"/>
        <v>0</v>
      </c>
      <c r="T19">
        <v>2.585</v>
      </c>
      <c r="U19">
        <f t="shared" si="9"/>
        <v>-3.8684719535781169E-2</v>
      </c>
      <c r="V19">
        <f t="shared" si="10"/>
        <v>-0.17835306258054848</v>
      </c>
      <c r="W19">
        <f t="shared" si="11"/>
        <v>0.10098362350898614</v>
      </c>
    </row>
    <row r="20" spans="1:23" x14ac:dyDescent="0.35">
      <c r="A20">
        <v>214</v>
      </c>
      <c r="B20" t="s">
        <v>26</v>
      </c>
      <c r="D20">
        <v>78.400000000000006</v>
      </c>
      <c r="E20">
        <v>3</v>
      </c>
      <c r="F20">
        <f t="shared" si="4"/>
        <v>0.10653312363426524</v>
      </c>
      <c r="H20">
        <f>D20-D18</f>
        <v>-0.39999999999999147</v>
      </c>
      <c r="I20">
        <f>(F20*F20)+(F18*F18)</f>
        <v>3.3036053419225456E-2</v>
      </c>
      <c r="J20">
        <f t="shared" si="12"/>
        <v>0.18175822792717103</v>
      </c>
      <c r="K20">
        <f t="shared" si="13"/>
        <v>0.3562461267372552</v>
      </c>
      <c r="L20">
        <f t="shared" si="5"/>
        <v>-0.75624612673724667</v>
      </c>
      <c r="M20">
        <f t="shared" si="6"/>
        <v>-4.3753873262736276E-2</v>
      </c>
      <c r="O20" t="s">
        <v>15</v>
      </c>
      <c r="P20">
        <v>14</v>
      </c>
      <c r="Q20">
        <v>793</v>
      </c>
      <c r="R20">
        <f t="shared" si="7"/>
        <v>28.160255680657446</v>
      </c>
      <c r="S20" t="b">
        <f t="shared" si="8"/>
        <v>0</v>
      </c>
      <c r="T20">
        <v>2.585</v>
      </c>
      <c r="U20">
        <f t="shared" si="9"/>
        <v>-0.15473887814313017</v>
      </c>
      <c r="V20">
        <f t="shared" si="10"/>
        <v>-0.29255169312852869</v>
      </c>
      <c r="W20">
        <f t="shared" si="11"/>
        <v>-1.6926063157731635E-2</v>
      </c>
    </row>
    <row r="21" spans="1:23" x14ac:dyDescent="0.35">
      <c r="A21">
        <v>214</v>
      </c>
      <c r="B21" t="s">
        <v>27</v>
      </c>
      <c r="D21">
        <v>78.400000000000006</v>
      </c>
      <c r="E21">
        <v>2.8</v>
      </c>
      <c r="F21">
        <f t="shared" si="4"/>
        <v>8.7287156094396939E-2</v>
      </c>
      <c r="H21">
        <f>D21-D18</f>
        <v>-0.39999999999999147</v>
      </c>
      <c r="I21">
        <f>(F21*F21)+(F18*F18)</f>
        <v>2.9305794606999426E-2</v>
      </c>
      <c r="J21">
        <f t="shared" si="12"/>
        <v>0.17118935307722682</v>
      </c>
      <c r="K21">
        <f t="shared" si="13"/>
        <v>0.33553113203136459</v>
      </c>
      <c r="L21">
        <f t="shared" si="5"/>
        <v>-0.73553113203135601</v>
      </c>
      <c r="M21">
        <f t="shared" si="6"/>
        <v>-6.4468867968626886E-2</v>
      </c>
      <c r="O21" t="s">
        <v>15</v>
      </c>
      <c r="P21">
        <v>14</v>
      </c>
      <c r="Q21">
        <v>1029</v>
      </c>
      <c r="R21">
        <f t="shared" si="7"/>
        <v>32.078029864690883</v>
      </c>
      <c r="S21" t="b">
        <f t="shared" si="8"/>
        <v>0</v>
      </c>
      <c r="T21">
        <v>2.585</v>
      </c>
      <c r="U21">
        <f t="shared" si="9"/>
        <v>-0.15473887814313017</v>
      </c>
      <c r="V21">
        <f t="shared" si="10"/>
        <v>-0.28453815552470252</v>
      </c>
      <c r="W21">
        <f t="shared" si="11"/>
        <v>-2.4939600761557788E-2</v>
      </c>
    </row>
    <row r="23" spans="1:23" x14ac:dyDescent="0.35">
      <c r="A23" t="s">
        <v>43</v>
      </c>
      <c r="B23" t="s">
        <v>24</v>
      </c>
      <c r="H23">
        <v>0</v>
      </c>
      <c r="L23">
        <v>0</v>
      </c>
      <c r="M23">
        <v>0</v>
      </c>
      <c r="O23" t="s">
        <v>15</v>
      </c>
      <c r="P23">
        <v>2</v>
      </c>
      <c r="T23">
        <v>2.0190000000000001</v>
      </c>
      <c r="U23">
        <f t="shared" si="9"/>
        <v>0</v>
      </c>
      <c r="V23">
        <f t="shared" si="10"/>
        <v>0</v>
      </c>
      <c r="W23">
        <f t="shared" si="11"/>
        <v>0</v>
      </c>
    </row>
    <row r="24" spans="1:23" x14ac:dyDescent="0.35">
      <c r="A24" t="s">
        <v>43</v>
      </c>
      <c r="B24" t="s">
        <v>25</v>
      </c>
      <c r="H24">
        <v>0.03</v>
      </c>
      <c r="L24">
        <v>-2.0000000000000018E-2</v>
      </c>
      <c r="M24">
        <v>7.9999999999999988E-2</v>
      </c>
      <c r="O24" t="s">
        <v>15</v>
      </c>
      <c r="P24">
        <v>2</v>
      </c>
      <c r="T24">
        <v>2.0190000000000001</v>
      </c>
      <c r="U24">
        <f t="shared" si="9"/>
        <v>1.4858841010401188E-2</v>
      </c>
      <c r="V24">
        <f t="shared" si="10"/>
        <v>-9.905894006934134E-3</v>
      </c>
      <c r="W24">
        <f t="shared" si="11"/>
        <v>3.9623576027736494E-2</v>
      </c>
    </row>
    <row r="25" spans="1:23" x14ac:dyDescent="0.35">
      <c r="A25" t="s">
        <v>43</v>
      </c>
      <c r="B25" t="s">
        <v>26</v>
      </c>
      <c r="H25">
        <v>-0.12</v>
      </c>
      <c r="L25">
        <v>-0.18000000000000002</v>
      </c>
      <c r="M25">
        <v>-7.0000000000000007E-2</v>
      </c>
      <c r="O25" t="s">
        <v>15</v>
      </c>
      <c r="P25">
        <v>2</v>
      </c>
      <c r="T25">
        <v>2.0190000000000001</v>
      </c>
      <c r="U25">
        <f t="shared" si="9"/>
        <v>-5.9435364041604752E-2</v>
      </c>
      <c r="V25">
        <f t="shared" si="10"/>
        <v>-8.9153046062407135E-2</v>
      </c>
      <c r="W25">
        <f t="shared" si="11"/>
        <v>-3.4670629024269442E-2</v>
      </c>
    </row>
    <row r="26" spans="1:23" x14ac:dyDescent="0.35">
      <c r="A26" t="s">
        <v>43</v>
      </c>
      <c r="B26" t="s">
        <v>27</v>
      </c>
      <c r="H26">
        <v>-0.06</v>
      </c>
      <c r="L26">
        <v>-0.28000000000000003</v>
      </c>
      <c r="M26">
        <v>0.15</v>
      </c>
      <c r="O26" t="s">
        <v>15</v>
      </c>
      <c r="P26">
        <v>2</v>
      </c>
      <c r="T26">
        <v>2.0190000000000001</v>
      </c>
      <c r="U26">
        <f t="shared" si="9"/>
        <v>-2.9717682020802376E-2</v>
      </c>
      <c r="V26">
        <f t="shared" si="10"/>
        <v>-0.13868251609707777</v>
      </c>
      <c r="W26">
        <f t="shared" si="11"/>
        <v>7.4294205052005929E-2</v>
      </c>
    </row>
    <row r="27" spans="1:23" x14ac:dyDescent="0.35">
      <c r="A27" t="s">
        <v>43</v>
      </c>
      <c r="B27" t="s">
        <v>24</v>
      </c>
      <c r="H27">
        <v>0</v>
      </c>
      <c r="L27">
        <v>0</v>
      </c>
      <c r="M27">
        <v>0</v>
      </c>
      <c r="O27" t="s">
        <v>15</v>
      </c>
      <c r="P27">
        <v>6</v>
      </c>
      <c r="T27">
        <v>2.206</v>
      </c>
      <c r="U27">
        <f t="shared" si="9"/>
        <v>0</v>
      </c>
      <c r="V27">
        <f t="shared" si="10"/>
        <v>0</v>
      </c>
      <c r="W27">
        <f t="shared" si="11"/>
        <v>0</v>
      </c>
    </row>
    <row r="28" spans="1:23" x14ac:dyDescent="0.35">
      <c r="A28" t="s">
        <v>43</v>
      </c>
      <c r="B28" t="s">
        <v>25</v>
      </c>
      <c r="H28">
        <v>-0.25</v>
      </c>
      <c r="L28">
        <v>-0.32</v>
      </c>
      <c r="M28">
        <v>-0.19</v>
      </c>
      <c r="O28" t="s">
        <v>15</v>
      </c>
      <c r="P28">
        <v>6</v>
      </c>
      <c r="T28">
        <v>2.206</v>
      </c>
      <c r="U28">
        <f t="shared" si="9"/>
        <v>-0.11332728921124206</v>
      </c>
      <c r="V28">
        <f t="shared" si="10"/>
        <v>-0.14505893019038985</v>
      </c>
      <c r="W28">
        <f t="shared" si="11"/>
        <v>-8.6128739800543974E-2</v>
      </c>
    </row>
    <row r="29" spans="1:23" x14ac:dyDescent="0.35">
      <c r="A29" t="s">
        <v>43</v>
      </c>
      <c r="B29" t="s">
        <v>26</v>
      </c>
      <c r="H29">
        <v>-0.48000000000000004</v>
      </c>
      <c r="L29">
        <v>-0.57000000000000006</v>
      </c>
      <c r="M29">
        <v>-0.4</v>
      </c>
      <c r="O29" t="s">
        <v>15</v>
      </c>
      <c r="P29">
        <v>6</v>
      </c>
      <c r="T29">
        <v>2.206</v>
      </c>
      <c r="U29">
        <f t="shared" si="9"/>
        <v>-0.2175883952855848</v>
      </c>
      <c r="V29">
        <f t="shared" si="10"/>
        <v>-0.25838621940163192</v>
      </c>
      <c r="W29">
        <f t="shared" si="11"/>
        <v>-0.18132366273798733</v>
      </c>
    </row>
    <row r="30" spans="1:23" x14ac:dyDescent="0.35">
      <c r="A30" t="s">
        <v>43</v>
      </c>
      <c r="B30" t="s">
        <v>27</v>
      </c>
      <c r="H30">
        <v>-0.34</v>
      </c>
      <c r="L30">
        <v>-0.63</v>
      </c>
      <c r="M30">
        <v>-0.06</v>
      </c>
      <c r="O30" t="s">
        <v>15</v>
      </c>
      <c r="P30">
        <v>6</v>
      </c>
      <c r="T30">
        <v>2.206</v>
      </c>
      <c r="U30">
        <f t="shared" si="9"/>
        <v>-0.15412511332728923</v>
      </c>
      <c r="V30">
        <f t="shared" si="10"/>
        <v>-0.28558476881233003</v>
      </c>
      <c r="W30">
        <f t="shared" si="11"/>
        <v>-2.7198549410698096E-2</v>
      </c>
    </row>
    <row r="31" spans="1:23" x14ac:dyDescent="0.35">
      <c r="A31" t="s">
        <v>43</v>
      </c>
      <c r="B31" t="s">
        <v>24</v>
      </c>
      <c r="H31">
        <v>0</v>
      </c>
      <c r="L31">
        <v>0</v>
      </c>
      <c r="M31">
        <v>0</v>
      </c>
      <c r="O31" t="s">
        <v>15</v>
      </c>
      <c r="P31">
        <v>14</v>
      </c>
      <c r="T31">
        <v>2.585</v>
      </c>
      <c r="U31">
        <f t="shared" si="9"/>
        <v>0</v>
      </c>
      <c r="V31">
        <f t="shared" si="10"/>
        <v>0</v>
      </c>
      <c r="W31">
        <f t="shared" si="11"/>
        <v>0</v>
      </c>
    </row>
    <row r="32" spans="1:23" x14ac:dyDescent="0.35">
      <c r="A32" t="s">
        <v>43</v>
      </c>
      <c r="B32" t="s">
        <v>25</v>
      </c>
      <c r="H32">
        <v>-0.41</v>
      </c>
      <c r="L32">
        <v>-0.48999999999999994</v>
      </c>
      <c r="M32">
        <v>-0.31</v>
      </c>
      <c r="O32" t="s">
        <v>15</v>
      </c>
      <c r="P32">
        <v>14</v>
      </c>
      <c r="T32">
        <v>2.585</v>
      </c>
      <c r="U32">
        <f t="shared" si="9"/>
        <v>-0.15860735009671179</v>
      </c>
      <c r="V32">
        <f t="shared" si="10"/>
        <v>-0.18955512572533847</v>
      </c>
      <c r="W32">
        <f t="shared" si="11"/>
        <v>-0.11992263056092843</v>
      </c>
    </row>
    <row r="33" spans="1:23" x14ac:dyDescent="0.35">
      <c r="A33" t="s">
        <v>43</v>
      </c>
      <c r="B33" t="s">
        <v>26</v>
      </c>
      <c r="H33">
        <v>-0.67999999999999994</v>
      </c>
      <c r="L33">
        <v>-0.78999999999999992</v>
      </c>
      <c r="M33">
        <v>-0.56000000000000005</v>
      </c>
      <c r="O33" t="s">
        <v>15</v>
      </c>
      <c r="P33">
        <v>14</v>
      </c>
      <c r="T33">
        <v>2.585</v>
      </c>
      <c r="U33">
        <f t="shared" si="9"/>
        <v>-0.26305609284332687</v>
      </c>
      <c r="V33">
        <f t="shared" si="10"/>
        <v>-0.30560928433268858</v>
      </c>
      <c r="W33">
        <f t="shared" si="11"/>
        <v>-0.21663442940038688</v>
      </c>
    </row>
    <row r="34" spans="1:23" x14ac:dyDescent="0.35">
      <c r="A34" t="s">
        <v>43</v>
      </c>
      <c r="B34" t="s">
        <v>27</v>
      </c>
      <c r="H34">
        <v>-0.61</v>
      </c>
      <c r="L34">
        <v>-0.95</v>
      </c>
      <c r="M34">
        <v>-0.26</v>
      </c>
      <c r="O34" t="s">
        <v>15</v>
      </c>
      <c r="P34">
        <v>14</v>
      </c>
      <c r="T34">
        <v>2.585</v>
      </c>
      <c r="U34">
        <f t="shared" si="9"/>
        <v>-0.23597678916827852</v>
      </c>
      <c r="V34">
        <f t="shared" si="10"/>
        <v>-0.36750483558994196</v>
      </c>
      <c r="W34">
        <f t="shared" si="11"/>
        <v>-0.10058027079303676</v>
      </c>
    </row>
    <row r="36" spans="1:23" x14ac:dyDescent="0.35">
      <c r="A36">
        <v>411</v>
      </c>
      <c r="B36" t="s">
        <v>44</v>
      </c>
      <c r="D36">
        <v>65.400000000000006</v>
      </c>
      <c r="F36">
        <v>5.0999999999999997E-2</v>
      </c>
      <c r="H36">
        <f>D36-D36</f>
        <v>0</v>
      </c>
      <c r="J36">
        <f>SQRT(I36)</f>
        <v>0</v>
      </c>
      <c r="L36">
        <f t="shared" ref="L36:L38" si="14">H36-K36</f>
        <v>0</v>
      </c>
      <c r="M36">
        <f t="shared" ref="M36:M38" si="15">H36+K36</f>
        <v>0</v>
      </c>
      <c r="O36" t="s">
        <v>15</v>
      </c>
      <c r="P36">
        <v>6</v>
      </c>
      <c r="S36" t="b">
        <f t="shared" ref="S36:S41" si="16">L36&gt;M36</f>
        <v>0</v>
      </c>
      <c r="T36">
        <v>2.206</v>
      </c>
      <c r="U36">
        <f t="shared" si="9"/>
        <v>0</v>
      </c>
      <c r="V36">
        <f t="shared" si="10"/>
        <v>0</v>
      </c>
      <c r="W36">
        <f t="shared" si="11"/>
        <v>0</v>
      </c>
    </row>
    <row r="37" spans="1:23" x14ac:dyDescent="0.35">
      <c r="A37">
        <v>411</v>
      </c>
      <c r="B37" t="s">
        <v>45</v>
      </c>
      <c r="D37">
        <v>65.599999999999994</v>
      </c>
      <c r="F37">
        <v>7.6499999999999999E-2</v>
      </c>
      <c r="H37">
        <f>D37-D36</f>
        <v>0.19999999999998863</v>
      </c>
      <c r="I37">
        <f>(F36*F36)+(F37*F37)</f>
        <v>8.453249999999999E-3</v>
      </c>
      <c r="J37">
        <f t="shared" ref="J37:J38" si="17">SQRT(I37)</f>
        <v>9.1941557524331724E-2</v>
      </c>
      <c r="K37">
        <f t="shared" ref="K37:K38" si="18">1.96*J37</f>
        <v>0.18020545274769018</v>
      </c>
      <c r="L37">
        <f t="shared" si="14"/>
        <v>1.9794547252298456E-2</v>
      </c>
      <c r="M37">
        <f t="shared" si="15"/>
        <v>0.38020545274767881</v>
      </c>
      <c r="O37" t="s">
        <v>15</v>
      </c>
      <c r="P37">
        <v>6</v>
      </c>
      <c r="S37" t="b">
        <f t="shared" si="16"/>
        <v>0</v>
      </c>
      <c r="T37">
        <v>2.206</v>
      </c>
      <c r="U37">
        <f t="shared" si="9"/>
        <v>9.0661831368988505E-2</v>
      </c>
      <c r="V37">
        <f t="shared" si="10"/>
        <v>8.9730495250672972E-3</v>
      </c>
      <c r="W37">
        <f t="shared" si="11"/>
        <v>0.1723506132129097</v>
      </c>
    </row>
    <row r="38" spans="1:23" x14ac:dyDescent="0.35">
      <c r="A38">
        <v>411</v>
      </c>
      <c r="B38" t="s">
        <v>46</v>
      </c>
      <c r="D38">
        <v>66</v>
      </c>
      <c r="F38">
        <v>0.10199999999999999</v>
      </c>
      <c r="H38">
        <f>D38-D36</f>
        <v>0.59999999999999432</v>
      </c>
      <c r="I38">
        <f>(F38*F38)+(F36*F36)</f>
        <v>1.3004999999999997E-2</v>
      </c>
      <c r="J38">
        <f t="shared" si="17"/>
        <v>0.11403946685248927</v>
      </c>
      <c r="K38">
        <f t="shared" si="18"/>
        <v>0.22351735503087897</v>
      </c>
      <c r="L38">
        <f t="shared" si="14"/>
        <v>0.37648264496911532</v>
      </c>
      <c r="M38">
        <f t="shared" si="15"/>
        <v>0.82351735503087331</v>
      </c>
      <c r="O38" t="s">
        <v>15</v>
      </c>
      <c r="P38">
        <v>6</v>
      </c>
      <c r="S38" t="b">
        <f t="shared" si="16"/>
        <v>0</v>
      </c>
      <c r="T38">
        <v>2.206</v>
      </c>
      <c r="U38">
        <f t="shared" si="9"/>
        <v>0.27198549410697836</v>
      </c>
      <c r="V38">
        <f t="shared" si="10"/>
        <v>0.17066303035771321</v>
      </c>
      <c r="W38">
        <f t="shared" si="11"/>
        <v>0.3733079578562436</v>
      </c>
    </row>
    <row r="39" spans="1:23" x14ac:dyDescent="0.35">
      <c r="A39">
        <v>411</v>
      </c>
      <c r="B39" t="s">
        <v>44</v>
      </c>
      <c r="D39">
        <v>78.2</v>
      </c>
      <c r="F39">
        <v>7.6899999999999996E-2</v>
      </c>
      <c r="H39">
        <f>D39-D39</f>
        <v>0</v>
      </c>
      <c r="J39">
        <f>SQRT(I39)</f>
        <v>0</v>
      </c>
      <c r="L39">
        <f t="shared" ref="L39:L41" si="19">H39-K39</f>
        <v>0</v>
      </c>
      <c r="M39">
        <f t="shared" ref="M39:M41" si="20">H39+K39</f>
        <v>0</v>
      </c>
      <c r="O39" t="s">
        <v>15</v>
      </c>
      <c r="P39">
        <v>18</v>
      </c>
      <c r="S39" t="b">
        <f t="shared" si="16"/>
        <v>0</v>
      </c>
      <c r="T39">
        <v>2.806</v>
      </c>
      <c r="U39">
        <f t="shared" ref="U39:U41" si="21">H39/T39</f>
        <v>0</v>
      </c>
      <c r="V39">
        <f t="shared" ref="V39:V41" si="22">L39/T39</f>
        <v>0</v>
      </c>
      <c r="W39">
        <f t="shared" ref="W39:W41" si="23">M39/T39</f>
        <v>0</v>
      </c>
    </row>
    <row r="40" spans="1:23" x14ac:dyDescent="0.35">
      <c r="A40">
        <v>411</v>
      </c>
      <c r="B40" t="s">
        <v>45</v>
      </c>
      <c r="D40">
        <v>79</v>
      </c>
      <c r="F40">
        <v>0.10199999999999999</v>
      </c>
      <c r="H40">
        <f>D40-D39</f>
        <v>0.79999999999999716</v>
      </c>
      <c r="I40">
        <f>(F39*F39)+(F40*F40)</f>
        <v>1.6317609999999996E-2</v>
      </c>
      <c r="J40">
        <f t="shared" ref="J40:J41" si="24">SQRT(I40)</f>
        <v>0.12774040081352492</v>
      </c>
      <c r="K40">
        <f t="shared" ref="K40:K41" si="25">1.96*J40</f>
        <v>0.25037118559450883</v>
      </c>
      <c r="L40">
        <f t="shared" si="19"/>
        <v>0.54962881440548839</v>
      </c>
      <c r="M40">
        <f t="shared" si="20"/>
        <v>1.0503711855945059</v>
      </c>
      <c r="O40" t="s">
        <v>15</v>
      </c>
      <c r="P40">
        <v>18</v>
      </c>
      <c r="S40" t="b">
        <f t="shared" si="16"/>
        <v>0</v>
      </c>
      <c r="T40">
        <v>2.806</v>
      </c>
      <c r="U40">
        <f t="shared" si="21"/>
        <v>0.28510334996436104</v>
      </c>
      <c r="V40">
        <f t="shared" si="22"/>
        <v>0.19587627027993171</v>
      </c>
      <c r="W40">
        <f t="shared" si="23"/>
        <v>0.37433042964879043</v>
      </c>
    </row>
    <row r="41" spans="1:23" x14ac:dyDescent="0.35">
      <c r="A41">
        <v>411</v>
      </c>
      <c r="B41" t="s">
        <v>46</v>
      </c>
      <c r="D41">
        <v>79.8</v>
      </c>
      <c r="F41">
        <v>0.1275</v>
      </c>
      <c r="H41">
        <f>D41-D39</f>
        <v>1.5999999999999943</v>
      </c>
      <c r="I41">
        <f>(F41*F41)+(F39*F39)</f>
        <v>2.216986E-2</v>
      </c>
      <c r="J41">
        <f t="shared" si="24"/>
        <v>0.14889546668720308</v>
      </c>
      <c r="K41">
        <f t="shared" si="25"/>
        <v>0.29183511470691803</v>
      </c>
      <c r="L41">
        <f t="shared" si="19"/>
        <v>1.3081648852930763</v>
      </c>
      <c r="M41">
        <f t="shared" si="20"/>
        <v>1.8918351147069123</v>
      </c>
      <c r="O41" t="s">
        <v>15</v>
      </c>
      <c r="P41">
        <v>18</v>
      </c>
      <c r="S41" t="b">
        <f t="shared" si="16"/>
        <v>0</v>
      </c>
      <c r="T41">
        <v>2.806</v>
      </c>
      <c r="U41">
        <f t="shared" si="21"/>
        <v>0.57020669992872208</v>
      </c>
      <c r="V41">
        <f t="shared" si="22"/>
        <v>0.46620273887850189</v>
      </c>
      <c r="W41">
        <f t="shared" si="23"/>
        <v>0.67421066097894233</v>
      </c>
    </row>
    <row r="43" spans="1:23" x14ac:dyDescent="0.35">
      <c r="A43" t="s">
        <v>50</v>
      </c>
      <c r="B43" t="s">
        <v>47</v>
      </c>
      <c r="H43">
        <v>0</v>
      </c>
      <c r="L43">
        <v>0</v>
      </c>
      <c r="M43">
        <v>0</v>
      </c>
      <c r="O43" t="s">
        <v>62</v>
      </c>
      <c r="P43">
        <v>1</v>
      </c>
      <c r="T43">
        <v>1.9464999999999999</v>
      </c>
      <c r="U43">
        <f t="shared" ref="U43" si="26">H43/T43</f>
        <v>0</v>
      </c>
      <c r="V43">
        <f t="shared" ref="V43" si="27">L43/T43</f>
        <v>0</v>
      </c>
      <c r="W43">
        <f t="shared" ref="W43" si="28">M43/T43</f>
        <v>0</v>
      </c>
    </row>
    <row r="44" spans="1:23" x14ac:dyDescent="0.35">
      <c r="A44" t="s">
        <v>50</v>
      </c>
      <c r="B44" t="s">
        <v>48</v>
      </c>
      <c r="H44">
        <v>0.431481481</v>
      </c>
      <c r="L44">
        <v>0.107407407</v>
      </c>
      <c r="M44">
        <v>0.76851851900000001</v>
      </c>
      <c r="O44" t="s">
        <v>62</v>
      </c>
      <c r="P44">
        <v>1</v>
      </c>
      <c r="T44">
        <v>1.9464999999999999</v>
      </c>
      <c r="U44">
        <f t="shared" ref="U44:U60" si="29">H44/T44</f>
        <v>0.22167042435139997</v>
      </c>
      <c r="V44">
        <f t="shared" ref="V44:V60" si="30">L44/T44</f>
        <v>5.5179762137169276E-2</v>
      </c>
      <c r="W44">
        <f t="shared" ref="W44:W60" si="31">M44/T44</f>
        <v>0.39482071358849219</v>
      </c>
    </row>
    <row r="45" spans="1:23" x14ac:dyDescent="0.35">
      <c r="A45" t="s">
        <v>50</v>
      </c>
      <c r="B45" t="s">
        <v>27</v>
      </c>
      <c r="H45">
        <v>0.58333333300000001</v>
      </c>
      <c r="L45">
        <v>0.57037037000000002</v>
      </c>
      <c r="M45">
        <v>0.59629629699999998</v>
      </c>
      <c r="O45" t="s">
        <v>62</v>
      </c>
      <c r="P45">
        <v>1</v>
      </c>
      <c r="T45">
        <v>1.9464999999999999</v>
      </c>
      <c r="U45">
        <f t="shared" si="29"/>
        <v>0.29968319188286668</v>
      </c>
      <c r="V45">
        <f t="shared" si="30"/>
        <v>0.2930235653737478</v>
      </c>
      <c r="W45">
        <f t="shared" si="31"/>
        <v>0.30634281890572823</v>
      </c>
    </row>
    <row r="46" spans="1:23" x14ac:dyDescent="0.35">
      <c r="A46" t="s">
        <v>50</v>
      </c>
      <c r="B46" t="s">
        <v>47</v>
      </c>
      <c r="H46">
        <v>0</v>
      </c>
      <c r="L46">
        <v>0</v>
      </c>
      <c r="M46">
        <v>0</v>
      </c>
      <c r="O46" t="s">
        <v>63</v>
      </c>
      <c r="P46">
        <v>1</v>
      </c>
      <c r="T46">
        <v>1.9541999999999999</v>
      </c>
      <c r="U46">
        <f t="shared" si="29"/>
        <v>0</v>
      </c>
      <c r="V46">
        <f t="shared" si="30"/>
        <v>0</v>
      </c>
      <c r="W46">
        <f t="shared" si="31"/>
        <v>0</v>
      </c>
    </row>
    <row r="47" spans="1:23" x14ac:dyDescent="0.35">
      <c r="A47" t="s">
        <v>50</v>
      </c>
      <c r="B47" t="s">
        <v>48</v>
      </c>
      <c r="H47">
        <v>0.69534050199999997</v>
      </c>
      <c r="L47">
        <v>0.15591397800000001</v>
      </c>
      <c r="M47">
        <v>1.2598566309999999</v>
      </c>
      <c r="O47" t="s">
        <v>63</v>
      </c>
      <c r="P47">
        <v>1</v>
      </c>
      <c r="T47">
        <v>1.9541999999999999</v>
      </c>
      <c r="U47">
        <f t="shared" si="29"/>
        <v>0.35581849452461367</v>
      </c>
      <c r="V47">
        <f t="shared" si="30"/>
        <v>7.9784043598403451E-2</v>
      </c>
      <c r="W47">
        <f t="shared" si="31"/>
        <v>0.64469175672909629</v>
      </c>
    </row>
    <row r="48" spans="1:23" x14ac:dyDescent="0.35">
      <c r="A48" t="s">
        <v>50</v>
      </c>
      <c r="B48" t="s">
        <v>27</v>
      </c>
      <c r="H48">
        <v>0.66487455200000001</v>
      </c>
      <c r="L48">
        <v>0.61469534000000003</v>
      </c>
      <c r="M48">
        <v>0.70250896099999993</v>
      </c>
      <c r="O48" t="s">
        <v>63</v>
      </c>
      <c r="P48">
        <v>1</v>
      </c>
      <c r="T48">
        <v>1.9541999999999999</v>
      </c>
      <c r="U48">
        <f t="shared" si="29"/>
        <v>0.34022850885272748</v>
      </c>
      <c r="V48">
        <f t="shared" si="30"/>
        <v>0.31455088527274588</v>
      </c>
      <c r="W48">
        <f t="shared" si="31"/>
        <v>0.35948672653771363</v>
      </c>
    </row>
    <row r="49" spans="1:23" x14ac:dyDescent="0.35">
      <c r="A49" t="s">
        <v>50</v>
      </c>
      <c r="B49" t="s">
        <v>47</v>
      </c>
      <c r="H49">
        <v>0</v>
      </c>
      <c r="L49">
        <v>0</v>
      </c>
      <c r="M49">
        <v>0</v>
      </c>
      <c r="O49" t="s">
        <v>64</v>
      </c>
      <c r="P49">
        <v>6</v>
      </c>
      <c r="T49">
        <v>2.1402999999999999</v>
      </c>
      <c r="U49">
        <f t="shared" si="29"/>
        <v>0</v>
      </c>
      <c r="V49">
        <f t="shared" si="30"/>
        <v>0</v>
      </c>
      <c r="W49">
        <f t="shared" si="31"/>
        <v>0</v>
      </c>
    </row>
    <row r="50" spans="1:23" x14ac:dyDescent="0.35">
      <c r="A50" t="s">
        <v>50</v>
      </c>
      <c r="B50" t="s">
        <v>48</v>
      </c>
      <c r="H50">
        <v>0.49629629600000003</v>
      </c>
      <c r="L50">
        <v>0.14629629599999999</v>
      </c>
      <c r="M50">
        <v>0.87222222199999999</v>
      </c>
      <c r="O50" t="s">
        <v>64</v>
      </c>
      <c r="P50">
        <v>6</v>
      </c>
      <c r="T50">
        <v>2.1402999999999999</v>
      </c>
      <c r="U50">
        <f t="shared" si="29"/>
        <v>0.23188165023594826</v>
      </c>
      <c r="V50">
        <f t="shared" si="30"/>
        <v>6.8353172919684152E-2</v>
      </c>
      <c r="W50">
        <f t="shared" si="31"/>
        <v>0.407523348128767</v>
      </c>
    </row>
    <row r="51" spans="1:23" x14ac:dyDescent="0.35">
      <c r="A51" t="s">
        <v>50</v>
      </c>
      <c r="B51" t="s">
        <v>27</v>
      </c>
      <c r="H51">
        <v>0.67407407399999997</v>
      </c>
      <c r="L51">
        <v>0.66111111100000008</v>
      </c>
      <c r="M51">
        <v>0.71296296300000006</v>
      </c>
      <c r="O51" t="s">
        <v>64</v>
      </c>
      <c r="P51">
        <v>6</v>
      </c>
      <c r="T51">
        <v>2.1402999999999999</v>
      </c>
      <c r="U51">
        <f t="shared" si="29"/>
        <v>0.31494373405597348</v>
      </c>
      <c r="V51">
        <f t="shared" si="30"/>
        <v>0.30888712376769617</v>
      </c>
      <c r="W51">
        <f t="shared" si="31"/>
        <v>0.33311356492080552</v>
      </c>
    </row>
    <row r="52" spans="1:23" x14ac:dyDescent="0.35">
      <c r="A52" t="s">
        <v>50</v>
      </c>
      <c r="B52" t="s">
        <v>47</v>
      </c>
      <c r="H52">
        <v>0</v>
      </c>
      <c r="L52">
        <v>0</v>
      </c>
      <c r="M52">
        <v>0</v>
      </c>
      <c r="O52" t="s">
        <v>65</v>
      </c>
      <c r="P52">
        <v>6</v>
      </c>
      <c r="T52">
        <v>2.2664</v>
      </c>
      <c r="U52">
        <f t="shared" si="29"/>
        <v>0</v>
      </c>
      <c r="V52">
        <f t="shared" si="30"/>
        <v>0</v>
      </c>
      <c r="W52">
        <f t="shared" si="31"/>
        <v>0</v>
      </c>
    </row>
    <row r="53" spans="1:23" x14ac:dyDescent="0.35">
      <c r="A53" t="s">
        <v>50</v>
      </c>
      <c r="B53" t="s">
        <v>48</v>
      </c>
      <c r="H53">
        <v>0.45143884899999998</v>
      </c>
      <c r="L53">
        <v>-8.9928058000000005E-2</v>
      </c>
      <c r="M53">
        <v>1.0053956829999999</v>
      </c>
      <c r="O53" t="s">
        <v>65</v>
      </c>
      <c r="P53">
        <v>6</v>
      </c>
      <c r="T53">
        <v>2.2664</v>
      </c>
      <c r="U53">
        <f t="shared" si="29"/>
        <v>0.19918763192728556</v>
      </c>
      <c r="V53">
        <f t="shared" si="30"/>
        <v>-3.9678811330744794E-2</v>
      </c>
      <c r="W53">
        <f t="shared" si="31"/>
        <v>0.44360910827744438</v>
      </c>
    </row>
    <row r="54" spans="1:23" x14ac:dyDescent="0.35">
      <c r="A54" t="s">
        <v>50</v>
      </c>
      <c r="B54" t="s">
        <v>27</v>
      </c>
      <c r="H54">
        <v>0.27697841699999998</v>
      </c>
      <c r="L54">
        <v>0.23920863299999998</v>
      </c>
      <c r="M54">
        <v>0.30215827299999998</v>
      </c>
      <c r="O54" t="s">
        <v>65</v>
      </c>
      <c r="P54">
        <v>6</v>
      </c>
      <c r="T54">
        <v>2.2664</v>
      </c>
      <c r="U54">
        <f t="shared" si="29"/>
        <v>0.12221073817507941</v>
      </c>
      <c r="V54">
        <f t="shared" si="30"/>
        <v>0.10554563757500882</v>
      </c>
      <c r="W54">
        <f t="shared" si="31"/>
        <v>0.13332080524179316</v>
      </c>
    </row>
    <row r="55" spans="1:23" x14ac:dyDescent="0.35">
      <c r="A55" t="s">
        <v>50</v>
      </c>
      <c r="B55" t="s">
        <v>47</v>
      </c>
      <c r="H55">
        <v>0</v>
      </c>
      <c r="L55">
        <v>0</v>
      </c>
      <c r="M55">
        <v>0</v>
      </c>
      <c r="O55" t="s">
        <v>66</v>
      </c>
      <c r="P55">
        <v>12</v>
      </c>
      <c r="T55">
        <v>2.3761999999999999</v>
      </c>
      <c r="U55">
        <f t="shared" si="29"/>
        <v>0</v>
      </c>
      <c r="V55">
        <f t="shared" si="30"/>
        <v>0</v>
      </c>
      <c r="W55">
        <f t="shared" si="31"/>
        <v>0</v>
      </c>
    </row>
    <row r="56" spans="1:23" x14ac:dyDescent="0.35">
      <c r="A56" t="s">
        <v>50</v>
      </c>
      <c r="B56" t="s">
        <v>48</v>
      </c>
      <c r="H56">
        <v>0.63888888899999996</v>
      </c>
      <c r="L56">
        <v>0.26296296299999999</v>
      </c>
      <c r="M56">
        <v>1.014814815</v>
      </c>
      <c r="O56" t="s">
        <v>66</v>
      </c>
      <c r="P56">
        <v>12</v>
      </c>
      <c r="T56">
        <v>2.3761999999999999</v>
      </c>
      <c r="U56">
        <f t="shared" si="29"/>
        <v>0.26886999789580002</v>
      </c>
      <c r="V56">
        <f t="shared" si="30"/>
        <v>0.11066533246359735</v>
      </c>
      <c r="W56">
        <f t="shared" si="31"/>
        <v>0.42707466332800276</v>
      </c>
    </row>
    <row r="57" spans="1:23" x14ac:dyDescent="0.35">
      <c r="A57" t="s">
        <v>50</v>
      </c>
      <c r="B57" t="s">
        <v>27</v>
      </c>
      <c r="H57">
        <v>0.85555555599999999</v>
      </c>
      <c r="L57">
        <v>0.842592593</v>
      </c>
      <c r="M57">
        <v>0.86851851899999999</v>
      </c>
      <c r="O57" t="s">
        <v>66</v>
      </c>
      <c r="P57">
        <v>12</v>
      </c>
      <c r="T57">
        <v>2.3761999999999999</v>
      </c>
      <c r="U57">
        <f t="shared" si="29"/>
        <v>0.36005199730662402</v>
      </c>
      <c r="V57">
        <f t="shared" si="30"/>
        <v>0.35459666400134671</v>
      </c>
      <c r="W57">
        <f t="shared" si="31"/>
        <v>0.36550733061190138</v>
      </c>
    </row>
    <row r="58" spans="1:23" x14ac:dyDescent="0.35">
      <c r="A58" t="s">
        <v>50</v>
      </c>
      <c r="B58" t="s">
        <v>47</v>
      </c>
      <c r="H58">
        <v>0</v>
      </c>
      <c r="L58">
        <v>0</v>
      </c>
      <c r="M58">
        <v>0</v>
      </c>
      <c r="O58" t="s">
        <v>67</v>
      </c>
      <c r="P58">
        <v>12</v>
      </c>
      <c r="T58">
        <v>2.5750000000000002</v>
      </c>
      <c r="U58">
        <f t="shared" si="29"/>
        <v>0</v>
      </c>
      <c r="V58">
        <f t="shared" si="30"/>
        <v>0</v>
      </c>
      <c r="W58">
        <f t="shared" si="31"/>
        <v>0</v>
      </c>
    </row>
    <row r="59" spans="1:23" x14ac:dyDescent="0.35">
      <c r="A59" t="s">
        <v>50</v>
      </c>
      <c r="B59" t="s">
        <v>48</v>
      </c>
      <c r="H59">
        <v>0.40107913699999997</v>
      </c>
      <c r="L59">
        <v>-0.15287769800000001</v>
      </c>
      <c r="M59">
        <v>0.94244604300000001</v>
      </c>
      <c r="O59" t="s">
        <v>67</v>
      </c>
      <c r="P59">
        <v>12</v>
      </c>
      <c r="T59">
        <v>2.5750000000000002</v>
      </c>
      <c r="U59">
        <f t="shared" si="29"/>
        <v>0.15575888815533978</v>
      </c>
      <c r="V59">
        <f t="shared" si="30"/>
        <v>-5.9369979805825243E-2</v>
      </c>
      <c r="W59">
        <f t="shared" si="31"/>
        <v>0.36599846330097086</v>
      </c>
    </row>
    <row r="60" spans="1:23" x14ac:dyDescent="0.35">
      <c r="A60" t="s">
        <v>50</v>
      </c>
      <c r="B60" t="s">
        <v>27</v>
      </c>
      <c r="H60">
        <v>0.23920863299999998</v>
      </c>
      <c r="L60">
        <v>0.188848921</v>
      </c>
      <c r="M60">
        <v>0.25179856099999998</v>
      </c>
      <c r="O60" t="s">
        <v>67</v>
      </c>
      <c r="P60">
        <v>12</v>
      </c>
      <c r="T60">
        <v>2.5750000000000002</v>
      </c>
      <c r="U60">
        <f t="shared" si="29"/>
        <v>9.2896556504854358E-2</v>
      </c>
      <c r="V60">
        <f t="shared" si="30"/>
        <v>7.3339386796116499E-2</v>
      </c>
      <c r="W60">
        <f t="shared" si="31"/>
        <v>9.7785848932038816E-2</v>
      </c>
    </row>
    <row r="63" spans="1:23" x14ac:dyDescent="0.35">
      <c r="A63">
        <v>298</v>
      </c>
      <c r="B63" t="s">
        <v>60</v>
      </c>
      <c r="H63">
        <v>0</v>
      </c>
      <c r="L63">
        <v>0</v>
      </c>
      <c r="M63">
        <v>0</v>
      </c>
      <c r="O63" t="s">
        <v>15</v>
      </c>
      <c r="P63">
        <v>1</v>
      </c>
      <c r="S63" t="b">
        <f t="shared" ref="S63:S83" si="32">L63&gt;M63</f>
        <v>0</v>
      </c>
      <c r="T63">
        <v>1.95</v>
      </c>
      <c r="U63">
        <f t="shared" ref="U63:U83" si="33">H63/T63</f>
        <v>0</v>
      </c>
      <c r="V63">
        <f t="shared" ref="V63:V83" si="34">L63/T63</f>
        <v>0</v>
      </c>
      <c r="W63">
        <f t="shared" ref="W63:W83" si="35">M63/T63</f>
        <v>0</v>
      </c>
    </row>
    <row r="64" spans="1:23" x14ac:dyDescent="0.35">
      <c r="A64">
        <v>298</v>
      </c>
      <c r="B64" t="s">
        <v>60</v>
      </c>
      <c r="H64">
        <v>0.11</v>
      </c>
      <c r="L64">
        <v>0</v>
      </c>
      <c r="M64">
        <v>0.22</v>
      </c>
      <c r="O64" t="s">
        <v>15</v>
      </c>
      <c r="P64">
        <v>1</v>
      </c>
      <c r="S64" t="b">
        <f t="shared" si="32"/>
        <v>0</v>
      </c>
      <c r="T64">
        <v>1.95</v>
      </c>
      <c r="U64">
        <f t="shared" si="33"/>
        <v>5.6410256410256411E-2</v>
      </c>
      <c r="V64">
        <f t="shared" si="34"/>
        <v>0</v>
      </c>
      <c r="W64">
        <f t="shared" si="35"/>
        <v>0.11282051282051282</v>
      </c>
    </row>
    <row r="65" spans="1:23" x14ac:dyDescent="0.35">
      <c r="A65">
        <v>298</v>
      </c>
      <c r="B65" t="s">
        <v>60</v>
      </c>
      <c r="H65">
        <v>0.08</v>
      </c>
      <c r="L65">
        <v>-0.02</v>
      </c>
      <c r="M65">
        <v>0.19</v>
      </c>
      <c r="O65" t="s">
        <v>15</v>
      </c>
      <c r="P65">
        <v>1</v>
      </c>
      <c r="S65" t="b">
        <f t="shared" si="32"/>
        <v>0</v>
      </c>
      <c r="T65">
        <v>1.95</v>
      </c>
      <c r="U65">
        <f t="shared" si="33"/>
        <v>4.1025641025641026E-2</v>
      </c>
      <c r="V65">
        <f t="shared" si="34"/>
        <v>-1.0256410256410256E-2</v>
      </c>
      <c r="W65">
        <f t="shared" si="35"/>
        <v>9.7435897435897437E-2</v>
      </c>
    </row>
    <row r="66" spans="1:23" x14ac:dyDescent="0.35">
      <c r="A66">
        <v>298</v>
      </c>
      <c r="B66" t="s">
        <v>60</v>
      </c>
      <c r="H66">
        <v>0</v>
      </c>
      <c r="L66">
        <v>0</v>
      </c>
      <c r="M66">
        <v>0</v>
      </c>
      <c r="O66" t="s">
        <v>15</v>
      </c>
      <c r="P66">
        <v>2</v>
      </c>
      <c r="S66" t="b">
        <f t="shared" si="32"/>
        <v>0</v>
      </c>
      <c r="T66">
        <v>2.0190000000000001</v>
      </c>
      <c r="U66">
        <f t="shared" si="33"/>
        <v>0</v>
      </c>
      <c r="V66">
        <f t="shared" si="34"/>
        <v>0</v>
      </c>
      <c r="W66">
        <f t="shared" si="35"/>
        <v>0</v>
      </c>
    </row>
    <row r="67" spans="1:23" x14ac:dyDescent="0.35">
      <c r="A67">
        <v>298</v>
      </c>
      <c r="B67" t="s">
        <v>60</v>
      </c>
      <c r="H67">
        <v>0.11</v>
      </c>
      <c r="L67">
        <v>0</v>
      </c>
      <c r="M67">
        <v>0.22</v>
      </c>
      <c r="O67" t="s">
        <v>15</v>
      </c>
      <c r="P67">
        <v>2</v>
      </c>
      <c r="S67" t="b">
        <f t="shared" si="32"/>
        <v>0</v>
      </c>
      <c r="T67">
        <v>2.0190000000000001</v>
      </c>
      <c r="U67">
        <f t="shared" si="33"/>
        <v>5.4482417038137686E-2</v>
      </c>
      <c r="V67">
        <f t="shared" si="34"/>
        <v>0</v>
      </c>
      <c r="W67">
        <f t="shared" si="35"/>
        <v>0.10896483407627537</v>
      </c>
    </row>
    <row r="68" spans="1:23" x14ac:dyDescent="0.35">
      <c r="A68">
        <v>298</v>
      </c>
      <c r="B68" t="s">
        <v>60</v>
      </c>
      <c r="H68">
        <v>0.08</v>
      </c>
      <c r="L68">
        <v>-0.02</v>
      </c>
      <c r="M68">
        <v>0.19</v>
      </c>
      <c r="O68" t="s">
        <v>15</v>
      </c>
      <c r="P68">
        <v>2</v>
      </c>
      <c r="S68" t="b">
        <f t="shared" si="32"/>
        <v>0</v>
      </c>
      <c r="T68">
        <v>2.0190000000000001</v>
      </c>
      <c r="U68">
        <f t="shared" si="33"/>
        <v>3.9623576027736501E-2</v>
      </c>
      <c r="V68">
        <f t="shared" si="34"/>
        <v>-9.9058940069341253E-3</v>
      </c>
      <c r="W68">
        <f t="shared" si="35"/>
        <v>9.4105993065874194E-2</v>
      </c>
    </row>
    <row r="69" spans="1:23" x14ac:dyDescent="0.35">
      <c r="A69">
        <v>298</v>
      </c>
      <c r="B69" t="s">
        <v>60</v>
      </c>
      <c r="H69">
        <v>0</v>
      </c>
      <c r="L69">
        <v>0</v>
      </c>
      <c r="M69">
        <v>0</v>
      </c>
      <c r="O69" t="s">
        <v>15</v>
      </c>
      <c r="P69">
        <v>6</v>
      </c>
      <c r="S69" t="b">
        <f t="shared" si="32"/>
        <v>0</v>
      </c>
      <c r="T69">
        <v>2.206</v>
      </c>
      <c r="U69">
        <f t="shared" si="33"/>
        <v>0</v>
      </c>
      <c r="V69">
        <f t="shared" si="34"/>
        <v>0</v>
      </c>
      <c r="W69">
        <f t="shared" si="35"/>
        <v>0</v>
      </c>
    </row>
    <row r="70" spans="1:23" x14ac:dyDescent="0.35">
      <c r="A70">
        <v>298</v>
      </c>
      <c r="B70" t="s">
        <v>60</v>
      </c>
      <c r="H70">
        <v>0.11</v>
      </c>
      <c r="L70">
        <v>0</v>
      </c>
      <c r="M70">
        <v>0.22</v>
      </c>
      <c r="O70" t="s">
        <v>15</v>
      </c>
      <c r="P70">
        <v>6</v>
      </c>
      <c r="S70" t="b">
        <f t="shared" si="32"/>
        <v>0</v>
      </c>
      <c r="T70">
        <v>2.206</v>
      </c>
      <c r="U70">
        <f t="shared" si="33"/>
        <v>4.9864007252946513E-2</v>
      </c>
      <c r="V70">
        <f t="shared" si="34"/>
        <v>0</v>
      </c>
      <c r="W70">
        <f t="shared" si="35"/>
        <v>9.9728014505893026E-2</v>
      </c>
    </row>
    <row r="71" spans="1:23" x14ac:dyDescent="0.35">
      <c r="A71">
        <v>298</v>
      </c>
      <c r="B71" t="s">
        <v>60</v>
      </c>
      <c r="H71">
        <v>0.08</v>
      </c>
      <c r="L71">
        <v>-0.02</v>
      </c>
      <c r="M71">
        <v>0.19</v>
      </c>
      <c r="O71" t="s">
        <v>15</v>
      </c>
      <c r="P71">
        <v>6</v>
      </c>
      <c r="S71" t="b">
        <f t="shared" si="32"/>
        <v>0</v>
      </c>
      <c r="T71">
        <v>2.206</v>
      </c>
      <c r="U71">
        <f t="shared" si="33"/>
        <v>3.6264732547597461E-2</v>
      </c>
      <c r="V71">
        <f t="shared" si="34"/>
        <v>-9.0661831368993653E-3</v>
      </c>
      <c r="W71">
        <f t="shared" si="35"/>
        <v>8.6128739800543974E-2</v>
      </c>
    </row>
    <row r="72" spans="1:23" x14ac:dyDescent="0.35">
      <c r="A72">
        <v>298</v>
      </c>
      <c r="B72" t="s">
        <v>60</v>
      </c>
      <c r="H72">
        <v>0</v>
      </c>
      <c r="L72">
        <v>0</v>
      </c>
      <c r="M72">
        <v>0</v>
      </c>
      <c r="O72" t="s">
        <v>15</v>
      </c>
      <c r="P72">
        <v>12</v>
      </c>
      <c r="S72" t="b">
        <f t="shared" si="32"/>
        <v>0</v>
      </c>
      <c r="T72">
        <v>2.4820000000000002</v>
      </c>
      <c r="U72">
        <f t="shared" si="33"/>
        <v>0</v>
      </c>
      <c r="V72">
        <f t="shared" si="34"/>
        <v>0</v>
      </c>
      <c r="W72">
        <f t="shared" si="35"/>
        <v>0</v>
      </c>
    </row>
    <row r="73" spans="1:23" x14ac:dyDescent="0.35">
      <c r="A73">
        <v>298</v>
      </c>
      <c r="B73" t="s">
        <v>60</v>
      </c>
      <c r="H73">
        <v>0.11</v>
      </c>
      <c r="L73">
        <v>0</v>
      </c>
      <c r="M73">
        <v>0.22</v>
      </c>
      <c r="O73" t="s">
        <v>15</v>
      </c>
      <c r="P73">
        <v>12</v>
      </c>
      <c r="S73" t="b">
        <f t="shared" si="32"/>
        <v>0</v>
      </c>
      <c r="T73">
        <v>2.4820000000000002</v>
      </c>
      <c r="U73">
        <f t="shared" si="33"/>
        <v>4.4319097502014501E-2</v>
      </c>
      <c r="V73">
        <f t="shared" si="34"/>
        <v>0</v>
      </c>
      <c r="W73">
        <f t="shared" si="35"/>
        <v>8.8638195004029002E-2</v>
      </c>
    </row>
    <row r="74" spans="1:23" x14ac:dyDescent="0.35">
      <c r="A74">
        <v>298</v>
      </c>
      <c r="B74" t="s">
        <v>60</v>
      </c>
      <c r="H74">
        <v>0.08</v>
      </c>
      <c r="L74">
        <v>-0.02</v>
      </c>
      <c r="M74">
        <v>0.19</v>
      </c>
      <c r="O74" t="s">
        <v>15</v>
      </c>
      <c r="P74">
        <v>12</v>
      </c>
      <c r="S74" t="b">
        <f t="shared" si="32"/>
        <v>0</v>
      </c>
      <c r="T74">
        <v>2.4820000000000002</v>
      </c>
      <c r="U74">
        <f t="shared" si="33"/>
        <v>3.2232070910556E-2</v>
      </c>
      <c r="V74">
        <f t="shared" si="34"/>
        <v>-8.0580177276390001E-3</v>
      </c>
      <c r="W74">
        <f t="shared" si="35"/>
        <v>7.6551168412570508E-2</v>
      </c>
    </row>
    <row r="75" spans="1:23" x14ac:dyDescent="0.35">
      <c r="A75">
        <v>298</v>
      </c>
      <c r="B75" t="s">
        <v>60</v>
      </c>
      <c r="H75">
        <v>0</v>
      </c>
      <c r="L75">
        <v>0</v>
      </c>
      <c r="M75">
        <v>0</v>
      </c>
      <c r="O75" t="s">
        <v>15</v>
      </c>
      <c r="P75">
        <v>14</v>
      </c>
      <c r="S75" t="b">
        <f t="shared" si="32"/>
        <v>0</v>
      </c>
      <c r="T75">
        <v>2.5859999999999999</v>
      </c>
      <c r="U75">
        <f t="shared" si="33"/>
        <v>0</v>
      </c>
      <c r="V75">
        <f t="shared" si="34"/>
        <v>0</v>
      </c>
      <c r="W75">
        <f t="shared" si="35"/>
        <v>0</v>
      </c>
    </row>
    <row r="76" spans="1:23" x14ac:dyDescent="0.35">
      <c r="A76">
        <v>298</v>
      </c>
      <c r="B76" t="s">
        <v>60</v>
      </c>
      <c r="H76">
        <v>0.11</v>
      </c>
      <c r="L76">
        <v>0</v>
      </c>
      <c r="M76">
        <v>0.22</v>
      </c>
      <c r="O76" t="s">
        <v>15</v>
      </c>
      <c r="P76">
        <v>14</v>
      </c>
      <c r="S76" t="b">
        <f t="shared" si="32"/>
        <v>0</v>
      </c>
      <c r="T76">
        <v>2.5859999999999999</v>
      </c>
      <c r="U76">
        <f t="shared" si="33"/>
        <v>4.2536736272235115E-2</v>
      </c>
      <c r="V76">
        <f t="shared" si="34"/>
        <v>0</v>
      </c>
      <c r="W76">
        <f t="shared" si="35"/>
        <v>8.507347254447023E-2</v>
      </c>
    </row>
    <row r="77" spans="1:23" x14ac:dyDescent="0.35">
      <c r="A77">
        <v>298</v>
      </c>
      <c r="B77" t="s">
        <v>60</v>
      </c>
      <c r="H77">
        <v>0.08</v>
      </c>
      <c r="L77">
        <v>-0.02</v>
      </c>
      <c r="M77">
        <v>0.19</v>
      </c>
      <c r="O77" t="s">
        <v>15</v>
      </c>
      <c r="P77">
        <v>14</v>
      </c>
      <c r="S77" t="b">
        <f t="shared" si="32"/>
        <v>0</v>
      </c>
      <c r="T77">
        <v>2.5859999999999999</v>
      </c>
      <c r="U77">
        <f t="shared" si="33"/>
        <v>3.0935808197989176E-2</v>
      </c>
      <c r="V77">
        <f t="shared" si="34"/>
        <v>-7.733952049497294E-3</v>
      </c>
      <c r="W77">
        <f t="shared" si="35"/>
        <v>7.3472544470224291E-2</v>
      </c>
    </row>
    <row r="78" spans="1:23" x14ac:dyDescent="0.35">
      <c r="A78">
        <v>298</v>
      </c>
      <c r="B78" t="s">
        <v>60</v>
      </c>
      <c r="H78">
        <v>0</v>
      </c>
      <c r="L78">
        <v>0</v>
      </c>
      <c r="M78">
        <v>0</v>
      </c>
      <c r="O78" t="s">
        <v>15</v>
      </c>
      <c r="P78">
        <v>18</v>
      </c>
      <c r="S78" t="b">
        <f t="shared" si="32"/>
        <v>0</v>
      </c>
      <c r="T78">
        <v>2.806</v>
      </c>
      <c r="U78">
        <f t="shared" si="33"/>
        <v>0</v>
      </c>
      <c r="V78">
        <f t="shared" si="34"/>
        <v>0</v>
      </c>
      <c r="W78">
        <f t="shared" si="35"/>
        <v>0</v>
      </c>
    </row>
    <row r="79" spans="1:23" x14ac:dyDescent="0.35">
      <c r="A79">
        <v>298</v>
      </c>
      <c r="B79" t="s">
        <v>60</v>
      </c>
      <c r="H79">
        <v>0.11</v>
      </c>
      <c r="L79">
        <v>0</v>
      </c>
      <c r="M79">
        <v>0.22</v>
      </c>
      <c r="O79" t="s">
        <v>15</v>
      </c>
      <c r="P79">
        <v>18</v>
      </c>
      <c r="S79" t="b">
        <f t="shared" si="32"/>
        <v>0</v>
      </c>
      <c r="T79">
        <v>2.806</v>
      </c>
      <c r="U79">
        <f t="shared" si="33"/>
        <v>3.9201710620099785E-2</v>
      </c>
      <c r="V79">
        <f t="shared" si="34"/>
        <v>0</v>
      </c>
      <c r="W79">
        <f t="shared" si="35"/>
        <v>7.8403421240199569E-2</v>
      </c>
    </row>
    <row r="80" spans="1:23" x14ac:dyDescent="0.35">
      <c r="A80">
        <v>298</v>
      </c>
      <c r="B80" t="s">
        <v>60</v>
      </c>
      <c r="H80">
        <v>0.08</v>
      </c>
      <c r="L80">
        <v>-0.02</v>
      </c>
      <c r="M80">
        <v>0.19</v>
      </c>
      <c r="O80" t="s">
        <v>15</v>
      </c>
      <c r="P80">
        <v>18</v>
      </c>
      <c r="S80" t="b">
        <f t="shared" si="32"/>
        <v>0</v>
      </c>
      <c r="T80">
        <v>2.806</v>
      </c>
      <c r="U80">
        <f t="shared" si="33"/>
        <v>2.851033499643621E-2</v>
      </c>
      <c r="V80">
        <f t="shared" si="34"/>
        <v>-7.1275837491090524E-3</v>
      </c>
      <c r="W80">
        <f t="shared" si="35"/>
        <v>6.7712045616535987E-2</v>
      </c>
    </row>
    <row r="81" spans="1:23" x14ac:dyDescent="0.35">
      <c r="A81">
        <v>298</v>
      </c>
      <c r="B81" t="s">
        <v>60</v>
      </c>
      <c r="H81">
        <v>0</v>
      </c>
      <c r="L81">
        <v>0</v>
      </c>
      <c r="M81">
        <v>0</v>
      </c>
      <c r="O81" t="s">
        <v>15</v>
      </c>
      <c r="P81">
        <v>24</v>
      </c>
      <c r="S81" t="b">
        <f t="shared" si="32"/>
        <v>0</v>
      </c>
      <c r="T81">
        <v>3.1419999999999999</v>
      </c>
      <c r="U81">
        <f t="shared" si="33"/>
        <v>0</v>
      </c>
      <c r="V81">
        <f t="shared" si="34"/>
        <v>0</v>
      </c>
      <c r="W81">
        <f t="shared" si="35"/>
        <v>0</v>
      </c>
    </row>
    <row r="82" spans="1:23" x14ac:dyDescent="0.35">
      <c r="A82">
        <v>298</v>
      </c>
      <c r="B82" t="s">
        <v>60</v>
      </c>
      <c r="H82">
        <v>0.11</v>
      </c>
      <c r="L82">
        <v>0</v>
      </c>
      <c r="M82">
        <v>0.22</v>
      </c>
      <c r="O82" t="s">
        <v>15</v>
      </c>
      <c r="P82">
        <v>24</v>
      </c>
      <c r="S82" t="b">
        <f t="shared" si="32"/>
        <v>0</v>
      </c>
      <c r="T82">
        <v>3.1419999999999999</v>
      </c>
      <c r="U82">
        <f t="shared" si="33"/>
        <v>3.5009548058561428E-2</v>
      </c>
      <c r="V82">
        <f t="shared" si="34"/>
        <v>0</v>
      </c>
      <c r="W82">
        <f t="shared" si="35"/>
        <v>7.0019096117122856E-2</v>
      </c>
    </row>
    <row r="83" spans="1:23" x14ac:dyDescent="0.35">
      <c r="A83">
        <v>298</v>
      </c>
      <c r="B83" t="s">
        <v>60</v>
      </c>
      <c r="H83">
        <v>0.08</v>
      </c>
      <c r="L83">
        <v>-0.02</v>
      </c>
      <c r="M83">
        <v>0.19</v>
      </c>
      <c r="O83" t="s">
        <v>15</v>
      </c>
      <c r="P83">
        <v>24</v>
      </c>
      <c r="S83" t="b">
        <f t="shared" si="32"/>
        <v>0</v>
      </c>
      <c r="T83">
        <v>3.1419999999999999</v>
      </c>
      <c r="U83">
        <f t="shared" si="33"/>
        <v>2.5461489497135583E-2</v>
      </c>
      <c r="V83">
        <f t="shared" si="34"/>
        <v>-6.3653723742838958E-3</v>
      </c>
      <c r="W83">
        <f t="shared" si="35"/>
        <v>6.0471037555697008E-2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abSelected="1" workbookViewId="0">
      <selection activeCell="I1" sqref="A1:XFD1"/>
    </sheetView>
  </sheetViews>
  <sheetFormatPr defaultRowHeight="14.5" x14ac:dyDescent="0.35"/>
  <sheetData>
    <row r="1" spans="1:27" x14ac:dyDescent="0.35">
      <c r="A1" t="s">
        <v>78</v>
      </c>
      <c r="D1" t="s">
        <v>0</v>
      </c>
      <c r="E1" t="s">
        <v>75</v>
      </c>
      <c r="F1" t="s">
        <v>1</v>
      </c>
      <c r="H1" t="s">
        <v>3</v>
      </c>
      <c r="I1" t="s">
        <v>5</v>
      </c>
      <c r="J1" t="s">
        <v>4</v>
      </c>
      <c r="K1" t="s">
        <v>2</v>
      </c>
      <c r="L1" t="s">
        <v>6</v>
      </c>
      <c r="M1" t="s">
        <v>7</v>
      </c>
      <c r="O1" t="s">
        <v>76</v>
      </c>
      <c r="Q1" t="s">
        <v>77</v>
      </c>
      <c r="R1" t="s">
        <v>31</v>
      </c>
      <c r="T1" t="s">
        <v>79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</row>
    <row r="2" spans="1:27" x14ac:dyDescent="0.35">
      <c r="A2">
        <v>129</v>
      </c>
      <c r="H2">
        <v>0</v>
      </c>
      <c r="L2">
        <v>0</v>
      </c>
      <c r="M2">
        <v>0</v>
      </c>
      <c r="O2" t="s">
        <v>16</v>
      </c>
      <c r="P2">
        <v>24</v>
      </c>
      <c r="S2" t="b">
        <f>L2&gt;M2</f>
        <v>0</v>
      </c>
      <c r="T2">
        <v>1.2230000000000001</v>
      </c>
      <c r="U2">
        <f>H2/T2</f>
        <v>0</v>
      </c>
      <c r="V2">
        <f>L2/T2</f>
        <v>0</v>
      </c>
      <c r="W2">
        <f>M2/T2</f>
        <v>0</v>
      </c>
    </row>
    <row r="3" spans="1:27" x14ac:dyDescent="0.35">
      <c r="A3">
        <v>129</v>
      </c>
      <c r="H3">
        <v>0.12999999523162842</v>
      </c>
      <c r="L3">
        <v>-3.2999999821186066E-2</v>
      </c>
      <c r="M3">
        <v>0.29300001263618469</v>
      </c>
      <c r="O3" t="s">
        <v>16</v>
      </c>
      <c r="P3">
        <v>24</v>
      </c>
      <c r="S3" t="b">
        <f t="shared" ref="S3:S66" si="0">L3&gt;M3</f>
        <v>0</v>
      </c>
      <c r="T3">
        <v>1.2230000000000001</v>
      </c>
      <c r="U3">
        <f t="shared" ref="U3:U9" si="1">H3/T3</f>
        <v>0.10629598955979429</v>
      </c>
      <c r="V3">
        <f t="shared" ref="V3:V9" si="2">L3/T3</f>
        <v>-2.6982828962539708E-2</v>
      </c>
      <c r="W3">
        <f t="shared" ref="W3:W9" si="3">M3/T3</f>
        <v>0.23957482635828672</v>
      </c>
    </row>
    <row r="4" spans="1:27" x14ac:dyDescent="0.35">
      <c r="A4">
        <v>129</v>
      </c>
      <c r="H4">
        <v>-7.0000000298023224E-2</v>
      </c>
      <c r="L4">
        <v>-0.23299999535083771</v>
      </c>
      <c r="M4">
        <v>9.3000002205371857E-2</v>
      </c>
      <c r="O4" t="s">
        <v>16</v>
      </c>
      <c r="P4">
        <v>24</v>
      </c>
      <c r="S4" t="b">
        <f t="shared" si="0"/>
        <v>0</v>
      </c>
      <c r="T4">
        <v>1.2230000000000001</v>
      </c>
      <c r="U4">
        <f t="shared" si="1"/>
        <v>-5.7236304413755698E-2</v>
      </c>
      <c r="V4">
        <f t="shared" si="2"/>
        <v>-0.19051512293608969</v>
      </c>
      <c r="W4">
        <f t="shared" si="3"/>
        <v>7.6042520200631111E-2</v>
      </c>
    </row>
    <row r="5" spans="1:27" x14ac:dyDescent="0.35">
      <c r="A5">
        <v>129</v>
      </c>
      <c r="H5">
        <v>0.18000000715255737</v>
      </c>
      <c r="L5">
        <v>-2.199999988079071E-2</v>
      </c>
      <c r="M5">
        <v>0.38199999928474426</v>
      </c>
      <c r="O5" t="s">
        <v>16</v>
      </c>
      <c r="P5">
        <v>24</v>
      </c>
      <c r="S5" t="b">
        <f t="shared" si="0"/>
        <v>0</v>
      </c>
      <c r="T5">
        <v>1.2230000000000001</v>
      </c>
      <c r="U5">
        <f t="shared" si="1"/>
        <v>0.14717907371427422</v>
      </c>
      <c r="V5">
        <f t="shared" si="2"/>
        <v>-1.7988552641693138E-2</v>
      </c>
      <c r="W5">
        <f t="shared" si="3"/>
        <v>0.3123466878861359</v>
      </c>
    </row>
    <row r="6" spans="1:27" x14ac:dyDescent="0.35">
      <c r="A6">
        <v>129</v>
      </c>
      <c r="H6">
        <v>0</v>
      </c>
      <c r="L6">
        <v>0</v>
      </c>
      <c r="M6">
        <v>0</v>
      </c>
      <c r="O6" t="s">
        <v>17</v>
      </c>
      <c r="P6">
        <v>24</v>
      </c>
      <c r="S6" t="b">
        <f t="shared" si="0"/>
        <v>0</v>
      </c>
      <c r="T6">
        <v>1.3160000000000001</v>
      </c>
      <c r="U6">
        <f t="shared" si="1"/>
        <v>0</v>
      </c>
      <c r="V6">
        <f t="shared" si="2"/>
        <v>0</v>
      </c>
      <c r="W6">
        <f t="shared" si="3"/>
        <v>0</v>
      </c>
    </row>
    <row r="7" spans="1:27" x14ac:dyDescent="0.35">
      <c r="A7">
        <v>129</v>
      </c>
      <c r="H7">
        <v>0.10999999940395355</v>
      </c>
      <c r="L7">
        <v>-5.9999998658895493E-2</v>
      </c>
      <c r="M7">
        <v>0.2800000011920929</v>
      </c>
      <c r="O7" t="s">
        <v>17</v>
      </c>
      <c r="P7">
        <v>24</v>
      </c>
      <c r="S7" t="b">
        <f t="shared" si="0"/>
        <v>0</v>
      </c>
      <c r="T7">
        <v>1.3160000000000001</v>
      </c>
      <c r="U7">
        <f t="shared" si="1"/>
        <v>8.3586625686894789E-2</v>
      </c>
      <c r="V7">
        <f t="shared" si="2"/>
        <v>-4.559270414809688E-2</v>
      </c>
      <c r="W7">
        <f t="shared" si="3"/>
        <v>0.21276595835265416</v>
      </c>
    </row>
    <row r="8" spans="1:27" x14ac:dyDescent="0.35">
      <c r="A8">
        <v>129</v>
      </c>
      <c r="H8">
        <v>9.0000003576278687E-2</v>
      </c>
      <c r="L8">
        <v>-7.9999998211860657E-2</v>
      </c>
      <c r="M8">
        <v>0.25999999046325684</v>
      </c>
      <c r="O8" t="s">
        <v>17</v>
      </c>
      <c r="P8">
        <v>24</v>
      </c>
      <c r="S8" t="b">
        <f t="shared" si="0"/>
        <v>0</v>
      </c>
      <c r="T8">
        <v>1.3160000000000001</v>
      </c>
      <c r="U8">
        <f t="shared" si="1"/>
        <v>6.8389060468296875E-2</v>
      </c>
      <c r="V8">
        <f t="shared" si="2"/>
        <v>-6.0790272197462504E-2</v>
      </c>
      <c r="W8">
        <f t="shared" si="3"/>
        <v>0.19756838181098543</v>
      </c>
    </row>
    <row r="9" spans="1:27" x14ac:dyDescent="0.35">
      <c r="A9">
        <v>129</v>
      </c>
      <c r="H9">
        <v>0.15000000596046448</v>
      </c>
      <c r="L9">
        <v>-1.9999999552965164E-2</v>
      </c>
      <c r="M9">
        <v>0.31999999284744263</v>
      </c>
      <c r="O9" t="s">
        <v>17</v>
      </c>
      <c r="P9">
        <v>24</v>
      </c>
      <c r="S9" t="b">
        <f t="shared" si="0"/>
        <v>0</v>
      </c>
      <c r="T9">
        <v>1.3160000000000001</v>
      </c>
      <c r="U9">
        <f t="shared" si="1"/>
        <v>0.11398176744716146</v>
      </c>
      <c r="V9">
        <f t="shared" si="2"/>
        <v>-1.5197568049365626E-2</v>
      </c>
      <c r="W9">
        <f t="shared" si="3"/>
        <v>0.24316108878985002</v>
      </c>
    </row>
    <row r="10" spans="1:27" x14ac:dyDescent="0.35">
      <c r="A10">
        <v>162</v>
      </c>
      <c r="B10" t="s">
        <v>8</v>
      </c>
      <c r="D10">
        <v>0.09</v>
      </c>
      <c r="F10">
        <v>0.06</v>
      </c>
      <c r="H10">
        <f>D10-D10</f>
        <v>0</v>
      </c>
      <c r="J10">
        <f>SQRT(I10)</f>
        <v>0</v>
      </c>
      <c r="K10">
        <f>1.96*J10</f>
        <v>0</v>
      </c>
      <c r="L10">
        <f>H10-K10</f>
        <v>0</v>
      </c>
      <c r="M10">
        <f>H10+K10</f>
        <v>0</v>
      </c>
      <c r="O10" t="s">
        <v>15</v>
      </c>
      <c r="P10">
        <v>24</v>
      </c>
      <c r="S10" t="b">
        <f t="shared" si="0"/>
        <v>0</v>
      </c>
    </row>
    <row r="11" spans="1:27" x14ac:dyDescent="0.35">
      <c r="A11">
        <v>162</v>
      </c>
      <c r="B11" t="s">
        <v>9</v>
      </c>
      <c r="D11">
        <v>0.08</v>
      </c>
      <c r="F11">
        <v>0.04</v>
      </c>
      <c r="H11">
        <f>D11-D10</f>
        <v>-9.999999999999995E-3</v>
      </c>
      <c r="I11">
        <f>(F10*F10)+(F11*F11)</f>
        <v>5.1999999999999998E-3</v>
      </c>
      <c r="J11">
        <f t="shared" ref="J11:J34" si="4">SQRT(I11)</f>
        <v>7.211102550927978E-2</v>
      </c>
      <c r="K11">
        <f t="shared" ref="K11:K34" si="5">1.96*J11</f>
        <v>0.14133760999818837</v>
      </c>
      <c r="L11">
        <f t="shared" ref="L11:L34" si="6">H11-K11</f>
        <v>-0.15133760999818835</v>
      </c>
      <c r="M11">
        <f t="shared" ref="M11:M34" si="7">H11+K11</f>
        <v>0.13133760999818839</v>
      </c>
      <c r="O11" t="s">
        <v>15</v>
      </c>
      <c r="P11">
        <v>24</v>
      </c>
      <c r="S11" t="b">
        <f t="shared" si="0"/>
        <v>0</v>
      </c>
    </row>
    <row r="12" spans="1:27" x14ac:dyDescent="0.35">
      <c r="A12">
        <v>162</v>
      </c>
      <c r="B12" t="s">
        <v>10</v>
      </c>
      <c r="D12">
        <v>0.18</v>
      </c>
      <c r="F12">
        <v>0.04</v>
      </c>
      <c r="H12">
        <f>D12-D10</f>
        <v>0.09</v>
      </c>
      <c r="I12">
        <f>(F12*F12)+(F10*F10)</f>
        <v>5.1999999999999998E-3</v>
      </c>
      <c r="J12">
        <f t="shared" si="4"/>
        <v>7.211102550927978E-2</v>
      </c>
      <c r="K12">
        <f t="shared" si="5"/>
        <v>0.14133760999818837</v>
      </c>
      <c r="L12">
        <f t="shared" si="6"/>
        <v>-5.1337609998188372E-2</v>
      </c>
      <c r="M12">
        <f t="shared" si="7"/>
        <v>0.23133760999818836</v>
      </c>
      <c r="O12" t="s">
        <v>15</v>
      </c>
      <c r="P12">
        <v>24</v>
      </c>
      <c r="S12" t="b">
        <f t="shared" si="0"/>
        <v>0</v>
      </c>
    </row>
    <row r="13" spans="1:27" x14ac:dyDescent="0.35">
      <c r="A13">
        <v>162</v>
      </c>
      <c r="B13" t="s">
        <v>11</v>
      </c>
      <c r="D13">
        <v>0.31</v>
      </c>
      <c r="F13">
        <v>0.03</v>
      </c>
      <c r="H13">
        <f>D13-D10</f>
        <v>0.22</v>
      </c>
      <c r="I13">
        <f>(F13*F13)+(F10*F10)</f>
        <v>4.4999999999999997E-3</v>
      </c>
      <c r="J13">
        <f t="shared" si="4"/>
        <v>6.7082039324993695E-2</v>
      </c>
      <c r="K13">
        <f t="shared" si="5"/>
        <v>0.13148079707698765</v>
      </c>
      <c r="L13">
        <f t="shared" si="6"/>
        <v>8.8519202923012352E-2</v>
      </c>
      <c r="M13">
        <f t="shared" si="7"/>
        <v>0.35148079707698765</v>
      </c>
      <c r="O13" t="s">
        <v>15</v>
      </c>
      <c r="P13">
        <v>24</v>
      </c>
      <c r="S13" t="b">
        <f t="shared" si="0"/>
        <v>0</v>
      </c>
    </row>
    <row r="14" spans="1:27" x14ac:dyDescent="0.35">
      <c r="A14">
        <v>162</v>
      </c>
      <c r="B14" t="s">
        <v>8</v>
      </c>
      <c r="D14">
        <v>0.31</v>
      </c>
      <c r="E14">
        <v>0.97</v>
      </c>
      <c r="F14">
        <f t="shared" ref="F14:F17" si="8">E14/R14</f>
        <v>4.9891416487743048E-2</v>
      </c>
      <c r="H14">
        <f>D14-D14</f>
        <v>0</v>
      </c>
      <c r="J14">
        <f>SQRT(I14)</f>
        <v>0</v>
      </c>
      <c r="K14">
        <f>1.96*J14</f>
        <v>0</v>
      </c>
      <c r="L14">
        <f>H14-K14</f>
        <v>0</v>
      </c>
      <c r="M14">
        <f>H14+K14</f>
        <v>0</v>
      </c>
      <c r="O14" t="s">
        <v>15</v>
      </c>
      <c r="P14">
        <v>1</v>
      </c>
      <c r="Q14">
        <v>378</v>
      </c>
      <c r="R14">
        <v>19.442222095223581</v>
      </c>
      <c r="S14" t="b">
        <f t="shared" si="0"/>
        <v>0</v>
      </c>
    </row>
    <row r="15" spans="1:27" x14ac:dyDescent="0.35">
      <c r="A15">
        <v>162</v>
      </c>
      <c r="B15" t="s">
        <v>9</v>
      </c>
      <c r="D15">
        <v>0.28999999999999998</v>
      </c>
      <c r="E15">
        <v>1.01</v>
      </c>
      <c r="F15">
        <f t="shared" si="8"/>
        <v>3.7178613778531669E-2</v>
      </c>
      <c r="H15">
        <f>D15-D14</f>
        <v>-2.0000000000000018E-2</v>
      </c>
      <c r="I15">
        <f>(F14*F14)+(F15*F15)</f>
        <v>3.8714027616466636E-3</v>
      </c>
      <c r="J15">
        <f t="shared" si="4"/>
        <v>6.2220597567418649E-2</v>
      </c>
      <c r="K15">
        <f t="shared" si="5"/>
        <v>0.12195237123214055</v>
      </c>
      <c r="L15">
        <f t="shared" si="6"/>
        <v>-0.14195237123214055</v>
      </c>
      <c r="M15">
        <f t="shared" si="7"/>
        <v>0.10195237123214053</v>
      </c>
      <c r="O15" t="s">
        <v>15</v>
      </c>
      <c r="P15">
        <v>1</v>
      </c>
      <c r="Q15">
        <v>738</v>
      </c>
      <c r="R15">
        <v>27.166155414412248</v>
      </c>
      <c r="S15" t="b">
        <f t="shared" si="0"/>
        <v>0</v>
      </c>
    </row>
    <row r="16" spans="1:27" x14ac:dyDescent="0.35">
      <c r="A16">
        <v>162</v>
      </c>
      <c r="B16" t="s">
        <v>10</v>
      </c>
      <c r="D16">
        <v>0.42</v>
      </c>
      <c r="E16">
        <v>0.99</v>
      </c>
      <c r="F16">
        <f t="shared" si="8"/>
        <v>3.4763601867420862E-2</v>
      </c>
      <c r="H16">
        <f>D16-D14</f>
        <v>0.10999999999999999</v>
      </c>
      <c r="I16">
        <f>(F16*F16)+(F14*F14)</f>
        <v>3.6976614539499862E-3</v>
      </c>
      <c r="J16">
        <f t="shared" si="4"/>
        <v>6.0808399534521433E-2</v>
      </c>
      <c r="K16">
        <f t="shared" si="5"/>
        <v>0.11918446308766201</v>
      </c>
      <c r="L16">
        <f t="shared" si="6"/>
        <v>-9.1844630876620204E-3</v>
      </c>
      <c r="M16">
        <f t="shared" si="7"/>
        <v>0.22918446308766199</v>
      </c>
      <c r="O16" t="s">
        <v>15</v>
      </c>
      <c r="P16">
        <v>1</v>
      </c>
      <c r="Q16">
        <v>811</v>
      </c>
      <c r="R16">
        <v>28.478061731796284</v>
      </c>
      <c r="S16" t="b">
        <f t="shared" si="0"/>
        <v>0</v>
      </c>
    </row>
    <row r="17" spans="1:27" x14ac:dyDescent="0.35">
      <c r="A17">
        <v>162</v>
      </c>
      <c r="B17" t="s">
        <v>11</v>
      </c>
      <c r="D17">
        <v>0.4</v>
      </c>
      <c r="E17">
        <v>0.96</v>
      </c>
      <c r="F17">
        <f t="shared" si="8"/>
        <v>3.008827875874669E-2</v>
      </c>
      <c r="H17">
        <f>D17-D14</f>
        <v>9.0000000000000024E-2</v>
      </c>
      <c r="I17">
        <f>(F17*F17)+(F14*F14)</f>
        <v>3.3944579578174859E-3</v>
      </c>
      <c r="J17">
        <f t="shared" si="4"/>
        <v>5.8261976947383838E-2</v>
      </c>
      <c r="K17">
        <f t="shared" si="5"/>
        <v>0.11419347481687232</v>
      </c>
      <c r="L17">
        <f t="shared" si="6"/>
        <v>-2.4193474816872299E-2</v>
      </c>
      <c r="M17">
        <f t="shared" si="7"/>
        <v>0.20419347481687233</v>
      </c>
      <c r="O17" t="s">
        <v>15</v>
      </c>
      <c r="P17">
        <v>1</v>
      </c>
      <c r="Q17">
        <v>1018</v>
      </c>
      <c r="R17">
        <v>31.906112267087632</v>
      </c>
      <c r="S17" t="b">
        <f t="shared" si="0"/>
        <v>0</v>
      </c>
    </row>
    <row r="18" spans="1:27" x14ac:dyDescent="0.35">
      <c r="A18">
        <v>162</v>
      </c>
      <c r="B18" t="s">
        <v>8</v>
      </c>
      <c r="D18">
        <v>0.06</v>
      </c>
      <c r="E18">
        <v>0.95</v>
      </c>
      <c r="F18">
        <f>E18/R18</f>
        <v>4.886272748799577E-2</v>
      </c>
      <c r="H18">
        <f>D18-D18</f>
        <v>0</v>
      </c>
      <c r="J18">
        <f>SQRT(I18)</f>
        <v>0</v>
      </c>
      <c r="K18">
        <f>1.96*J18</f>
        <v>0</v>
      </c>
      <c r="L18">
        <f>H18-K18</f>
        <v>0</v>
      </c>
      <c r="M18">
        <f>H18+K18</f>
        <v>0</v>
      </c>
      <c r="O18" t="s">
        <v>15</v>
      </c>
      <c r="P18">
        <v>6</v>
      </c>
      <c r="Q18">
        <v>378</v>
      </c>
      <c r="R18">
        <f>SQRT(Q18)</f>
        <v>19.442222095223581</v>
      </c>
      <c r="S18" t="b">
        <f t="shared" si="0"/>
        <v>0</v>
      </c>
    </row>
    <row r="19" spans="1:27" x14ac:dyDescent="0.35">
      <c r="A19">
        <v>162</v>
      </c>
      <c r="B19" t="s">
        <v>9</v>
      </c>
      <c r="D19">
        <v>0.05</v>
      </c>
      <c r="E19">
        <v>1.02</v>
      </c>
      <c r="F19">
        <f t="shared" ref="F19:F21" si="9">E19/R19</f>
        <v>3.7546718865447831E-2</v>
      </c>
      <c r="H19">
        <f>D19-D18</f>
        <v>-9.999999999999995E-3</v>
      </c>
      <c r="I19">
        <f>(F18*F18)+(F19*F19)</f>
        <v>3.7973222351271136E-3</v>
      </c>
      <c r="J19">
        <f t="shared" si="4"/>
        <v>6.16224166608801E-2</v>
      </c>
      <c r="K19">
        <f t="shared" si="5"/>
        <v>0.12077993665532499</v>
      </c>
      <c r="L19">
        <f t="shared" si="6"/>
        <v>-0.130779936655325</v>
      </c>
      <c r="M19">
        <f t="shared" si="7"/>
        <v>0.110779936655325</v>
      </c>
      <c r="O19" t="s">
        <v>15</v>
      </c>
      <c r="P19">
        <v>6</v>
      </c>
      <c r="Q19">
        <v>738</v>
      </c>
      <c r="R19">
        <f t="shared" ref="R19:R21" si="10">SQRT(Q19)</f>
        <v>27.166155414412248</v>
      </c>
      <c r="S19" t="b">
        <f t="shared" si="0"/>
        <v>0</v>
      </c>
    </row>
    <row r="20" spans="1:27" x14ac:dyDescent="0.35">
      <c r="A20">
        <v>162</v>
      </c>
      <c r="B20" t="s">
        <v>10</v>
      </c>
      <c r="D20">
        <v>0.03</v>
      </c>
      <c r="E20">
        <v>0.95</v>
      </c>
      <c r="F20">
        <f t="shared" si="9"/>
        <v>3.3359011892979615E-2</v>
      </c>
      <c r="H20">
        <f>D20-D18</f>
        <v>-0.03</v>
      </c>
      <c r="I20">
        <f>(F20*F20)+(F18*F18)</f>
        <v>3.5003898120420929E-3</v>
      </c>
      <c r="J20">
        <f t="shared" si="4"/>
        <v>5.9164092252328972E-2</v>
      </c>
      <c r="K20">
        <f t="shared" si="5"/>
        <v>0.11596162081456478</v>
      </c>
      <c r="L20">
        <f t="shared" si="6"/>
        <v>-0.14596162081456476</v>
      </c>
      <c r="M20">
        <f t="shared" si="7"/>
        <v>8.5961620814564779E-2</v>
      </c>
      <c r="O20" t="s">
        <v>15</v>
      </c>
      <c r="P20">
        <v>6</v>
      </c>
      <c r="Q20">
        <v>811</v>
      </c>
      <c r="R20">
        <f t="shared" si="10"/>
        <v>28.478061731796284</v>
      </c>
      <c r="S20" t="b">
        <f t="shared" si="0"/>
        <v>0</v>
      </c>
    </row>
    <row r="21" spans="1:27" x14ac:dyDescent="0.35">
      <c r="A21">
        <v>162</v>
      </c>
      <c r="B21" t="s">
        <v>11</v>
      </c>
      <c r="D21">
        <v>0.01</v>
      </c>
      <c r="E21">
        <v>0.94</v>
      </c>
      <c r="F21">
        <f t="shared" si="9"/>
        <v>2.9461439617939466E-2</v>
      </c>
      <c r="H21">
        <f>D21-D18</f>
        <v>-4.9999999999999996E-2</v>
      </c>
      <c r="I21">
        <f>(F21*F21)+(F18*F18)</f>
        <v>3.2555425619276305E-3</v>
      </c>
      <c r="J21">
        <f t="shared" si="4"/>
        <v>5.7057362030921398E-2</v>
      </c>
      <c r="K21">
        <f t="shared" si="5"/>
        <v>0.11183242958060594</v>
      </c>
      <c r="L21">
        <f t="shared" si="6"/>
        <v>-0.16183242958060592</v>
      </c>
      <c r="M21">
        <f t="shared" si="7"/>
        <v>6.183242958060594E-2</v>
      </c>
      <c r="O21" t="s">
        <v>15</v>
      </c>
      <c r="P21">
        <v>6</v>
      </c>
      <c r="Q21">
        <v>1018</v>
      </c>
      <c r="R21">
        <f t="shared" si="10"/>
        <v>31.906112267087632</v>
      </c>
      <c r="S21" t="b">
        <f t="shared" si="0"/>
        <v>0</v>
      </c>
    </row>
    <row r="22" spans="1:27" x14ac:dyDescent="0.35">
      <c r="S22" t="b">
        <f t="shared" si="0"/>
        <v>0</v>
      </c>
    </row>
    <row r="23" spans="1:27" x14ac:dyDescent="0.35">
      <c r="A23">
        <v>398</v>
      </c>
      <c r="B23" t="s">
        <v>12</v>
      </c>
      <c r="D23">
        <v>17</v>
      </c>
      <c r="E23">
        <v>1.7</v>
      </c>
      <c r="F23">
        <f>E23/R23</f>
        <v>1.0585789416604818E-2</v>
      </c>
      <c r="H23">
        <f>D23-D23</f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O23" t="s">
        <v>16</v>
      </c>
      <c r="P23">
        <v>5</v>
      </c>
      <c r="Q23">
        <v>25790</v>
      </c>
      <c r="R23">
        <f>SQRT(Q23)</f>
        <v>160.59265238484605</v>
      </c>
      <c r="S23" t="b">
        <f t="shared" si="0"/>
        <v>0</v>
      </c>
      <c r="T23">
        <v>1.4339999999999999</v>
      </c>
      <c r="U23">
        <f>H23/T23</f>
        <v>0</v>
      </c>
      <c r="V23">
        <f>L23/T23</f>
        <v>0</v>
      </c>
      <c r="W23">
        <f>M23/T23</f>
        <v>0</v>
      </c>
      <c r="Y23">
        <v>0</v>
      </c>
      <c r="Z23">
        <v>0</v>
      </c>
      <c r="AA23">
        <v>0</v>
      </c>
    </row>
    <row r="24" spans="1:27" x14ac:dyDescent="0.35">
      <c r="A24">
        <v>398</v>
      </c>
      <c r="B24" t="s">
        <v>13</v>
      </c>
      <c r="D24">
        <v>17</v>
      </c>
      <c r="E24">
        <v>1.6</v>
      </c>
      <c r="F24">
        <f t="shared" ref="F24:F34" si="11">E24/R24</f>
        <v>9.9630959215104183E-3</v>
      </c>
      <c r="H24">
        <f>D24-D23</f>
        <v>0</v>
      </c>
      <c r="I24">
        <f>(F23*F23)+(F24*F24)</f>
        <v>2.113222179139201E-4</v>
      </c>
      <c r="J24">
        <f t="shared" si="4"/>
        <v>1.4536926013223019E-2</v>
      </c>
      <c r="K24">
        <f t="shared" si="5"/>
        <v>2.8492374985917116E-2</v>
      </c>
      <c r="L24">
        <f t="shared" si="6"/>
        <v>-2.8492374985917116E-2</v>
      </c>
      <c r="M24">
        <f t="shared" si="7"/>
        <v>2.8492374985917116E-2</v>
      </c>
      <c r="O24" t="s">
        <v>16</v>
      </c>
      <c r="P24">
        <v>5</v>
      </c>
      <c r="R24">
        <v>160.59265238484605</v>
      </c>
      <c r="S24" t="b">
        <f t="shared" si="0"/>
        <v>0</v>
      </c>
      <c r="T24">
        <v>1.4339999999999999</v>
      </c>
      <c r="U24">
        <f t="shared" ref="U24:U34" si="12">H24/T24</f>
        <v>0</v>
      </c>
      <c r="V24">
        <f t="shared" ref="V24:V34" si="13">L24/T24</f>
        <v>-1.986915968334527E-2</v>
      </c>
      <c r="W24">
        <f t="shared" ref="W24:W34" si="14">M24/T24</f>
        <v>1.986915968334527E-2</v>
      </c>
      <c r="Y24">
        <v>-1.7999999999999999E-2</v>
      </c>
      <c r="Z24">
        <v>-3.4000000000000002E-2</v>
      </c>
      <c r="AA24">
        <v>-3.0000000000000001E-3</v>
      </c>
    </row>
    <row r="25" spans="1:27" x14ac:dyDescent="0.35">
      <c r="A25">
        <v>398</v>
      </c>
      <c r="B25" t="s">
        <v>14</v>
      </c>
      <c r="D25">
        <v>17</v>
      </c>
      <c r="E25">
        <v>1.6</v>
      </c>
      <c r="F25">
        <f t="shared" si="11"/>
        <v>9.9630959215104183E-3</v>
      </c>
      <c r="H25">
        <f>D25-D23</f>
        <v>0</v>
      </c>
      <c r="I25">
        <f>(F25*F25)+(F23*F23)</f>
        <v>2.113222179139201E-4</v>
      </c>
      <c r="J25">
        <f t="shared" si="4"/>
        <v>1.4536926013223019E-2</v>
      </c>
      <c r="K25">
        <f t="shared" si="5"/>
        <v>2.8492374985917116E-2</v>
      </c>
      <c r="L25">
        <f t="shared" si="6"/>
        <v>-2.8492374985917116E-2</v>
      </c>
      <c r="M25">
        <f t="shared" si="7"/>
        <v>2.8492374985917116E-2</v>
      </c>
      <c r="O25" t="s">
        <v>16</v>
      </c>
      <c r="P25">
        <v>5</v>
      </c>
      <c r="R25">
        <v>160.59265238484605</v>
      </c>
      <c r="S25" t="b">
        <f t="shared" si="0"/>
        <v>0</v>
      </c>
      <c r="T25">
        <v>1.4339999999999999</v>
      </c>
      <c r="U25">
        <f t="shared" si="12"/>
        <v>0</v>
      </c>
      <c r="V25">
        <f t="shared" si="13"/>
        <v>-1.986915968334527E-2</v>
      </c>
      <c r="W25">
        <f t="shared" si="14"/>
        <v>1.986915968334527E-2</v>
      </c>
      <c r="Y25">
        <v>-2.5000000000000001E-2</v>
      </c>
      <c r="Z25">
        <v>-6.6000000000000003E-2</v>
      </c>
      <c r="AA25">
        <v>1.6E-2</v>
      </c>
    </row>
    <row r="26" spans="1:27" x14ac:dyDescent="0.35">
      <c r="A26">
        <v>398</v>
      </c>
      <c r="B26" t="s">
        <v>12</v>
      </c>
      <c r="D26">
        <v>16.5</v>
      </c>
      <c r="E26">
        <v>1.7</v>
      </c>
      <c r="F26">
        <f t="shared" si="11"/>
        <v>1.0780458304556602E-2</v>
      </c>
      <c r="H26">
        <f>D26-D26</f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O26" t="s">
        <v>17</v>
      </c>
      <c r="P26">
        <v>5</v>
      </c>
      <c r="Q26">
        <v>24867</v>
      </c>
      <c r="R26">
        <f t="shared" ref="R26:R32" si="15">SQRT(Q26)</f>
        <v>157.69273921141709</v>
      </c>
      <c r="S26" t="b">
        <f t="shared" si="0"/>
        <v>0</v>
      </c>
      <c r="T26">
        <v>1.532</v>
      </c>
      <c r="U26">
        <f t="shared" si="12"/>
        <v>0</v>
      </c>
      <c r="V26">
        <f t="shared" si="13"/>
        <v>0</v>
      </c>
      <c r="W26">
        <f t="shared" si="14"/>
        <v>0</v>
      </c>
      <c r="Y26">
        <v>0</v>
      </c>
      <c r="Z26">
        <v>0</v>
      </c>
      <c r="AA26">
        <v>0</v>
      </c>
    </row>
    <row r="27" spans="1:27" x14ac:dyDescent="0.35">
      <c r="A27">
        <v>398</v>
      </c>
      <c r="B27" t="s">
        <v>13</v>
      </c>
      <c r="D27">
        <v>16.5</v>
      </c>
      <c r="E27">
        <v>1.6</v>
      </c>
      <c r="F27">
        <f t="shared" si="11"/>
        <v>1.0146313698406215E-2</v>
      </c>
      <c r="H27">
        <f>D27-D26</f>
        <v>0</v>
      </c>
      <c r="I27">
        <f>(F26*F26)+(F27*F27)</f>
        <v>2.1916596292274903E-4</v>
      </c>
      <c r="J27">
        <f t="shared" si="4"/>
        <v>1.4804254892521577E-2</v>
      </c>
      <c r="K27">
        <f t="shared" si="5"/>
        <v>2.9016339589342289E-2</v>
      </c>
      <c r="L27">
        <f t="shared" si="6"/>
        <v>-2.9016339589342289E-2</v>
      </c>
      <c r="M27">
        <f t="shared" si="7"/>
        <v>2.9016339589342289E-2</v>
      </c>
      <c r="O27" t="s">
        <v>17</v>
      </c>
      <c r="P27">
        <v>5</v>
      </c>
      <c r="R27">
        <v>157.69273921141709</v>
      </c>
      <c r="S27" t="b">
        <f t="shared" si="0"/>
        <v>0</v>
      </c>
      <c r="T27">
        <v>1.532</v>
      </c>
      <c r="U27">
        <f t="shared" si="12"/>
        <v>0</v>
      </c>
      <c r="V27">
        <f t="shared" si="13"/>
        <v>-1.8940169444740397E-2</v>
      </c>
      <c r="W27">
        <f t="shared" si="14"/>
        <v>1.8940169444740397E-2</v>
      </c>
      <c r="Y27">
        <v>6.0000000000000001E-3</v>
      </c>
      <c r="Z27">
        <v>-0.01</v>
      </c>
      <c r="AA27">
        <v>2.3E-2</v>
      </c>
    </row>
    <row r="28" spans="1:27" x14ac:dyDescent="0.35">
      <c r="A28">
        <v>398</v>
      </c>
      <c r="B28" t="s">
        <v>14</v>
      </c>
      <c r="D28">
        <v>16.399999999999999</v>
      </c>
      <c r="E28">
        <v>1.6</v>
      </c>
      <c r="F28">
        <f t="shared" si="11"/>
        <v>1.0146313698406215E-2</v>
      </c>
      <c r="H28">
        <f>D28-D26</f>
        <v>-0.10000000000000142</v>
      </c>
      <c r="I28">
        <f>(F28*F28)+(F26*F26)</f>
        <v>2.1916596292274903E-4</v>
      </c>
      <c r="J28">
        <f t="shared" si="4"/>
        <v>1.4804254892521577E-2</v>
      </c>
      <c r="K28">
        <f t="shared" si="5"/>
        <v>2.9016339589342289E-2</v>
      </c>
      <c r="L28">
        <f t="shared" si="6"/>
        <v>-0.12901633958934372</v>
      </c>
      <c r="M28">
        <f t="shared" si="7"/>
        <v>-7.0983660410659136E-2</v>
      </c>
      <c r="O28" t="s">
        <v>17</v>
      </c>
      <c r="P28">
        <v>5</v>
      </c>
      <c r="R28">
        <v>157.69273921141709</v>
      </c>
      <c r="S28" t="b">
        <f t="shared" si="0"/>
        <v>0</v>
      </c>
      <c r="T28">
        <v>1.532</v>
      </c>
      <c r="U28">
        <f t="shared" si="12"/>
        <v>-6.5274151436032254E-2</v>
      </c>
      <c r="V28">
        <f t="shared" si="13"/>
        <v>-8.4214320880772658E-2</v>
      </c>
      <c r="W28">
        <f t="shared" si="14"/>
        <v>-4.6333981991291864E-2</v>
      </c>
      <c r="Y28">
        <v>-3.0000000000000001E-3</v>
      </c>
      <c r="Z28">
        <v>-4.4999999999999998E-2</v>
      </c>
      <c r="AA28">
        <v>0.04</v>
      </c>
    </row>
    <row r="29" spans="1:27" x14ac:dyDescent="0.35">
      <c r="A29">
        <v>398</v>
      </c>
      <c r="B29" t="s">
        <v>12</v>
      </c>
      <c r="D29">
        <v>17.3</v>
      </c>
      <c r="E29">
        <v>1.6</v>
      </c>
      <c r="F29">
        <f t="shared" si="11"/>
        <v>1.0353872708653592E-2</v>
      </c>
      <c r="H29">
        <f>D29-D29</f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O29" t="s">
        <v>16</v>
      </c>
      <c r="P29">
        <v>12</v>
      </c>
      <c r="Q29">
        <v>23880</v>
      </c>
      <c r="R29">
        <f t="shared" si="15"/>
        <v>154.53155017665486</v>
      </c>
      <c r="S29" t="b">
        <f t="shared" si="0"/>
        <v>0</v>
      </c>
      <c r="T29">
        <v>1.345</v>
      </c>
      <c r="U29">
        <f t="shared" si="12"/>
        <v>0</v>
      </c>
      <c r="V29">
        <f t="shared" si="13"/>
        <v>0</v>
      </c>
      <c r="W29">
        <f t="shared" si="14"/>
        <v>0</v>
      </c>
      <c r="Y29">
        <v>0</v>
      </c>
      <c r="Z29">
        <v>0</v>
      </c>
      <c r="AA29">
        <v>0</v>
      </c>
    </row>
    <row r="30" spans="1:27" x14ac:dyDescent="0.35">
      <c r="A30">
        <v>398</v>
      </c>
      <c r="B30" t="s">
        <v>13</v>
      </c>
      <c r="D30">
        <v>17.3</v>
      </c>
      <c r="E30">
        <v>1.6</v>
      </c>
      <c r="F30">
        <f t="shared" si="11"/>
        <v>1.0353872708653592E-2</v>
      </c>
      <c r="H30">
        <f>D30-D29</f>
        <v>0</v>
      </c>
      <c r="I30">
        <f>(F29*F29)+(F30*F30)</f>
        <v>2.1440536013400335E-4</v>
      </c>
      <c r="J30">
        <f t="shared" si="4"/>
        <v>1.4642587207662563E-2</v>
      </c>
      <c r="K30">
        <f t="shared" si="5"/>
        <v>2.8699470927018623E-2</v>
      </c>
      <c r="L30">
        <f t="shared" si="6"/>
        <v>-2.8699470927018623E-2</v>
      </c>
      <c r="M30">
        <f t="shared" si="7"/>
        <v>2.8699470927018623E-2</v>
      </c>
      <c r="O30" t="s">
        <v>16</v>
      </c>
      <c r="P30">
        <v>12</v>
      </c>
      <c r="R30">
        <v>154.53155017665486</v>
      </c>
      <c r="S30" t="b">
        <f t="shared" si="0"/>
        <v>0</v>
      </c>
      <c r="T30">
        <v>1.345</v>
      </c>
      <c r="U30">
        <f t="shared" si="12"/>
        <v>0</v>
      </c>
      <c r="V30">
        <f t="shared" si="13"/>
        <v>-2.1337896600013846E-2</v>
      </c>
      <c r="W30">
        <f t="shared" si="14"/>
        <v>2.1337896600013846E-2</v>
      </c>
      <c r="Y30">
        <v>2.7E-2</v>
      </c>
      <c r="Z30">
        <v>1.2E-2</v>
      </c>
      <c r="AA30">
        <v>4.3999999999999997E-2</v>
      </c>
    </row>
    <row r="31" spans="1:27" x14ac:dyDescent="0.35">
      <c r="A31">
        <v>398</v>
      </c>
      <c r="B31" t="s">
        <v>14</v>
      </c>
      <c r="D31">
        <v>17.2</v>
      </c>
      <c r="E31">
        <v>1.6</v>
      </c>
      <c r="F31">
        <f t="shared" si="11"/>
        <v>1.0353872708653592E-2</v>
      </c>
      <c r="H31">
        <f>D31-D29</f>
        <v>-0.10000000000000142</v>
      </c>
      <c r="I31">
        <f>(F31*F31)+(F29*F29)</f>
        <v>2.1440536013400335E-4</v>
      </c>
      <c r="J31">
        <f t="shared" si="4"/>
        <v>1.4642587207662563E-2</v>
      </c>
      <c r="K31">
        <f t="shared" si="5"/>
        <v>2.8699470927018623E-2</v>
      </c>
      <c r="L31">
        <f t="shared" si="6"/>
        <v>-0.12869947092702005</v>
      </c>
      <c r="M31">
        <f t="shared" si="7"/>
        <v>-7.1300529072982802E-2</v>
      </c>
      <c r="O31" t="s">
        <v>16</v>
      </c>
      <c r="P31">
        <v>12</v>
      </c>
      <c r="R31">
        <v>154.53155017665486</v>
      </c>
      <c r="S31" t="b">
        <f t="shared" si="0"/>
        <v>0</v>
      </c>
      <c r="T31">
        <v>1.345</v>
      </c>
      <c r="U31">
        <f t="shared" si="12"/>
        <v>-7.4349442379183214E-2</v>
      </c>
      <c r="V31">
        <f t="shared" si="13"/>
        <v>-9.5687338979197067E-2</v>
      </c>
      <c r="W31">
        <f t="shared" si="14"/>
        <v>-5.3011545779169368E-2</v>
      </c>
      <c r="Y31">
        <v>-2E-3</v>
      </c>
      <c r="Z31">
        <v>-4.3999999999999997E-2</v>
      </c>
      <c r="AA31">
        <v>4.1000000000000002E-2</v>
      </c>
    </row>
    <row r="32" spans="1:27" x14ac:dyDescent="0.35">
      <c r="A32">
        <v>398</v>
      </c>
      <c r="B32" t="s">
        <v>12</v>
      </c>
      <c r="D32">
        <v>16.899999999999999</v>
      </c>
      <c r="E32">
        <v>1.7</v>
      </c>
      <c r="F32">
        <f t="shared" si="11"/>
        <v>1.1144486477123941E-2</v>
      </c>
      <c r="H32">
        <f>D32-D32</f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O32" t="s">
        <v>17</v>
      </c>
      <c r="P32">
        <v>12</v>
      </c>
      <c r="Q32">
        <v>23269</v>
      </c>
      <c r="R32">
        <f t="shared" si="15"/>
        <v>152.5417975507041</v>
      </c>
      <c r="S32" t="b">
        <f t="shared" si="0"/>
        <v>0</v>
      </c>
      <c r="T32">
        <v>1.4390000000000001</v>
      </c>
      <c r="U32">
        <f t="shared" si="12"/>
        <v>0</v>
      </c>
      <c r="V32">
        <f t="shared" si="13"/>
        <v>0</v>
      </c>
      <c r="W32">
        <f t="shared" si="14"/>
        <v>0</v>
      </c>
      <c r="Y32">
        <v>0</v>
      </c>
      <c r="Z32">
        <v>0</v>
      </c>
      <c r="AA32">
        <v>0</v>
      </c>
    </row>
    <row r="33" spans="1:27" x14ac:dyDescent="0.35">
      <c r="A33">
        <v>398</v>
      </c>
      <c r="B33" t="s">
        <v>13</v>
      </c>
      <c r="D33">
        <v>16.8</v>
      </c>
      <c r="E33">
        <v>1.6</v>
      </c>
      <c r="F33">
        <f t="shared" si="11"/>
        <v>1.0488928449057829E-2</v>
      </c>
      <c r="H33">
        <f>D33-D32</f>
        <v>-9.9999999999997868E-2</v>
      </c>
      <c r="I33">
        <f>(F32*F32)+(F33*F33)</f>
        <v>2.3421719884825307E-4</v>
      </c>
      <c r="J33">
        <f t="shared" si="4"/>
        <v>1.53041562605801E-2</v>
      </c>
      <c r="K33">
        <f t="shared" si="5"/>
        <v>2.9996146270736997E-2</v>
      </c>
      <c r="L33">
        <f t="shared" si="6"/>
        <v>-0.12999614627073486</v>
      </c>
      <c r="M33">
        <f t="shared" si="7"/>
        <v>-7.0003853729260879E-2</v>
      </c>
      <c r="O33" t="s">
        <v>17</v>
      </c>
      <c r="P33">
        <v>12</v>
      </c>
      <c r="R33">
        <v>152.5417975507041</v>
      </c>
      <c r="S33" t="b">
        <f t="shared" si="0"/>
        <v>0</v>
      </c>
      <c r="T33">
        <v>1.4390000000000001</v>
      </c>
      <c r="U33">
        <f t="shared" si="12"/>
        <v>-6.9492703266155573E-2</v>
      </c>
      <c r="V33">
        <f t="shared" si="13"/>
        <v>-9.0337836185361259E-2</v>
      </c>
      <c r="W33">
        <f t="shared" si="14"/>
        <v>-4.864757034694988E-2</v>
      </c>
      <c r="Y33">
        <v>-7.0000000000000001E-3</v>
      </c>
      <c r="Z33">
        <v>-2.5000000000000001E-2</v>
      </c>
      <c r="AA33">
        <v>0.01</v>
      </c>
    </row>
    <row r="34" spans="1:27" x14ac:dyDescent="0.35">
      <c r="A34">
        <v>398</v>
      </c>
      <c r="B34" t="s">
        <v>14</v>
      </c>
      <c r="D34">
        <v>17</v>
      </c>
      <c r="E34">
        <v>1.6</v>
      </c>
      <c r="F34">
        <f t="shared" si="11"/>
        <v>1.0488928449057829E-2</v>
      </c>
      <c r="H34">
        <f>D34-D32</f>
        <v>0.10000000000000142</v>
      </c>
      <c r="I34">
        <f>(F34*F34)+(F32*F32)</f>
        <v>2.3421719884825307E-4</v>
      </c>
      <c r="J34">
        <f t="shared" si="4"/>
        <v>1.53041562605801E-2</v>
      </c>
      <c r="K34">
        <f t="shared" si="5"/>
        <v>2.9996146270736997E-2</v>
      </c>
      <c r="L34">
        <f t="shared" si="6"/>
        <v>7.0003853729264431E-2</v>
      </c>
      <c r="M34">
        <f t="shared" si="7"/>
        <v>0.12999614627073841</v>
      </c>
      <c r="O34" t="s">
        <v>17</v>
      </c>
      <c r="P34">
        <v>12</v>
      </c>
      <c r="R34">
        <v>152.5417975507041</v>
      </c>
      <c r="S34" t="b">
        <f t="shared" si="0"/>
        <v>0</v>
      </c>
      <c r="T34">
        <v>1.4390000000000001</v>
      </c>
      <c r="U34">
        <f t="shared" si="12"/>
        <v>6.9492703266158043E-2</v>
      </c>
      <c r="V34">
        <f t="shared" si="13"/>
        <v>4.864757034695235E-2</v>
      </c>
      <c r="W34">
        <f t="shared" si="14"/>
        <v>9.0337836185363729E-2</v>
      </c>
      <c r="Y34">
        <v>-1.7000000000000001E-2</v>
      </c>
      <c r="Z34">
        <v>-6.0999999999999999E-2</v>
      </c>
      <c r="AA34">
        <v>2.7E-2</v>
      </c>
    </row>
    <row r="35" spans="1:27" x14ac:dyDescent="0.35">
      <c r="A35">
        <v>504</v>
      </c>
      <c r="B35" t="s">
        <v>68</v>
      </c>
      <c r="H35">
        <v>0</v>
      </c>
      <c r="L35">
        <v>0</v>
      </c>
      <c r="M35">
        <v>0</v>
      </c>
      <c r="O35" t="s">
        <v>16</v>
      </c>
      <c r="P35">
        <v>24</v>
      </c>
      <c r="S35" t="b">
        <f t="shared" si="0"/>
        <v>0</v>
      </c>
      <c r="T35">
        <v>1.2230000000000001</v>
      </c>
      <c r="U35">
        <f>H35/T35</f>
        <v>0</v>
      </c>
      <c r="V35">
        <f>L35/T35</f>
        <v>0</v>
      </c>
      <c r="W35">
        <f>M35/T35</f>
        <v>0</v>
      </c>
    </row>
    <row r="36" spans="1:27" x14ac:dyDescent="0.35">
      <c r="A36">
        <v>504</v>
      </c>
      <c r="B36" t="s">
        <v>69</v>
      </c>
      <c r="H36">
        <v>0</v>
      </c>
      <c r="L36">
        <v>-2.199999988079071E-2</v>
      </c>
      <c r="M36">
        <v>1.7000000923871994E-2</v>
      </c>
      <c r="O36" t="s">
        <v>16</v>
      </c>
      <c r="P36">
        <v>24</v>
      </c>
      <c r="S36" t="b">
        <f t="shared" si="0"/>
        <v>0</v>
      </c>
      <c r="T36">
        <v>1.2230000000000001</v>
      </c>
      <c r="U36">
        <f t="shared" ref="U36:U99" si="16">H36/T36</f>
        <v>0</v>
      </c>
      <c r="V36">
        <f t="shared" ref="V36:V99" si="17">L36/T36</f>
        <v>-1.7988552641693138E-2</v>
      </c>
      <c r="W36">
        <f t="shared" ref="W36:W99" si="18">M36/T36</f>
        <v>1.3900246053860992E-2</v>
      </c>
    </row>
    <row r="37" spans="1:27" x14ac:dyDescent="0.35">
      <c r="A37">
        <v>504</v>
      </c>
      <c r="B37" t="s">
        <v>70</v>
      </c>
      <c r="H37">
        <v>-0.11599999666213989</v>
      </c>
      <c r="L37">
        <v>-0.21699999272823334</v>
      </c>
      <c r="M37">
        <v>-1.4999999664723873E-2</v>
      </c>
      <c r="O37" t="s">
        <v>16</v>
      </c>
      <c r="P37">
        <v>24</v>
      </c>
      <c r="S37" t="b">
        <f t="shared" si="0"/>
        <v>0</v>
      </c>
      <c r="T37">
        <v>1.2230000000000001</v>
      </c>
      <c r="U37">
        <f t="shared" si="16"/>
        <v>-9.4848729895453704E-2</v>
      </c>
      <c r="V37">
        <f t="shared" si="17"/>
        <v>-0.17743253698138456</v>
      </c>
      <c r="W37">
        <f t="shared" si="18"/>
        <v>-1.2264922048016248E-2</v>
      </c>
    </row>
    <row r="38" spans="1:27" x14ac:dyDescent="0.35">
      <c r="A38">
        <v>504</v>
      </c>
      <c r="B38" t="s">
        <v>71</v>
      </c>
      <c r="H38">
        <v>0</v>
      </c>
      <c r="L38">
        <v>0</v>
      </c>
      <c r="M38">
        <v>0</v>
      </c>
      <c r="O38" t="s">
        <v>17</v>
      </c>
      <c r="P38">
        <v>24</v>
      </c>
      <c r="S38" t="b">
        <f t="shared" si="0"/>
        <v>0</v>
      </c>
      <c r="T38">
        <v>1.3160000000000001</v>
      </c>
      <c r="U38">
        <f t="shared" si="16"/>
        <v>0</v>
      </c>
      <c r="V38">
        <f t="shared" si="17"/>
        <v>0</v>
      </c>
      <c r="W38">
        <f t="shared" si="18"/>
        <v>0</v>
      </c>
    </row>
    <row r="39" spans="1:27" x14ac:dyDescent="0.35">
      <c r="A39">
        <v>504</v>
      </c>
      <c r="B39" t="s">
        <v>72</v>
      </c>
      <c r="H39">
        <v>-6.1999998986721039E-2</v>
      </c>
      <c r="L39">
        <v>-8.9000001549720764E-2</v>
      </c>
      <c r="M39">
        <v>-3.4000001847743988E-2</v>
      </c>
      <c r="O39" t="s">
        <v>17</v>
      </c>
      <c r="P39">
        <v>24</v>
      </c>
      <c r="S39" t="b">
        <f t="shared" si="0"/>
        <v>0</v>
      </c>
      <c r="T39">
        <v>1.3160000000000001</v>
      </c>
      <c r="U39">
        <f t="shared" si="16"/>
        <v>-4.7112461236110209E-2</v>
      </c>
      <c r="V39">
        <f t="shared" si="17"/>
        <v>-6.7629180508906359E-2</v>
      </c>
      <c r="W39">
        <f t="shared" si="18"/>
        <v>-2.5835867665458957E-2</v>
      </c>
    </row>
    <row r="40" spans="1:27" x14ac:dyDescent="0.35">
      <c r="A40">
        <v>504</v>
      </c>
      <c r="B40" t="s">
        <v>73</v>
      </c>
      <c r="H40">
        <v>-0.25099998712539673</v>
      </c>
      <c r="L40">
        <v>-0.36300000548362732</v>
      </c>
      <c r="M40">
        <v>-0.13899999856948853</v>
      </c>
      <c r="O40" t="s">
        <v>17</v>
      </c>
      <c r="P40">
        <v>24</v>
      </c>
      <c r="S40" t="b">
        <f t="shared" si="0"/>
        <v>0</v>
      </c>
      <c r="T40">
        <v>1.3160000000000001</v>
      </c>
      <c r="U40">
        <f t="shared" si="16"/>
        <v>-0.19072947349954159</v>
      </c>
      <c r="V40">
        <f t="shared" si="17"/>
        <v>-0.27583587042828822</v>
      </c>
      <c r="W40">
        <f t="shared" si="18"/>
        <v>-0.10562309921693656</v>
      </c>
    </row>
    <row r="41" spans="1:27" x14ac:dyDescent="0.35">
      <c r="A41">
        <v>504</v>
      </c>
      <c r="B41" t="s">
        <v>74</v>
      </c>
      <c r="H41">
        <v>0</v>
      </c>
      <c r="L41">
        <v>0</v>
      </c>
      <c r="M41">
        <v>0</v>
      </c>
      <c r="O41" t="s">
        <v>16</v>
      </c>
      <c r="P41">
        <v>24</v>
      </c>
      <c r="S41" t="b">
        <f t="shared" si="0"/>
        <v>0</v>
      </c>
      <c r="T41">
        <v>1.2230000000000001</v>
      </c>
      <c r="U41">
        <f t="shared" ref="U41:U43" si="19">H41/T41</f>
        <v>0</v>
      </c>
      <c r="V41">
        <f t="shared" ref="V41:V43" si="20">L41/T41</f>
        <v>0</v>
      </c>
      <c r="W41">
        <f t="shared" ref="W41:W43" si="21">M41/T41</f>
        <v>0</v>
      </c>
    </row>
    <row r="42" spans="1:27" x14ac:dyDescent="0.35">
      <c r="A42">
        <v>504</v>
      </c>
      <c r="B42" t="s">
        <v>74</v>
      </c>
      <c r="H42">
        <v>-4.7677202000000002E-2</v>
      </c>
      <c r="L42">
        <v>-0.10635701600000003</v>
      </c>
      <c r="M42">
        <v>7.3350189999999999E-3</v>
      </c>
      <c r="O42" t="s">
        <v>16</v>
      </c>
      <c r="P42">
        <v>24</v>
      </c>
      <c r="S42" t="b">
        <f t="shared" si="0"/>
        <v>0</v>
      </c>
      <c r="T42">
        <v>1.2230000000000001</v>
      </c>
      <c r="U42">
        <f t="shared" si="19"/>
        <v>-3.8983811937857722E-2</v>
      </c>
      <c r="V42">
        <f t="shared" si="20"/>
        <v>-8.6964035977105489E-2</v>
      </c>
      <c r="W42">
        <f t="shared" si="21"/>
        <v>5.9975625511038428E-3</v>
      </c>
    </row>
    <row r="43" spans="1:27" x14ac:dyDescent="0.35">
      <c r="A43">
        <v>504</v>
      </c>
      <c r="B43" t="s">
        <v>74</v>
      </c>
      <c r="H43">
        <v>-0.160146818</v>
      </c>
      <c r="L43">
        <v>-0.30317859200000002</v>
      </c>
      <c r="M43">
        <v>-9.7800249999999995E-3</v>
      </c>
      <c r="O43" t="s">
        <v>16</v>
      </c>
      <c r="P43">
        <v>24</v>
      </c>
      <c r="S43" t="b">
        <f t="shared" si="0"/>
        <v>0</v>
      </c>
      <c r="T43">
        <v>1.2230000000000001</v>
      </c>
      <c r="U43">
        <f t="shared" si="19"/>
        <v>-0.13094588552739164</v>
      </c>
      <c r="V43">
        <f t="shared" si="20"/>
        <v>-0.24789745870809485</v>
      </c>
      <c r="W43">
        <f t="shared" si="21"/>
        <v>-7.9967497955846269E-3</v>
      </c>
    </row>
    <row r="44" spans="1:27" x14ac:dyDescent="0.35">
      <c r="A44">
        <v>504</v>
      </c>
      <c r="B44" t="s">
        <v>74</v>
      </c>
      <c r="H44">
        <v>0</v>
      </c>
      <c r="L44">
        <v>0</v>
      </c>
      <c r="M44">
        <v>0</v>
      </c>
      <c r="O44" t="s">
        <v>17</v>
      </c>
      <c r="P44">
        <v>24</v>
      </c>
      <c r="S44" t="b">
        <f t="shared" si="0"/>
        <v>0</v>
      </c>
      <c r="T44">
        <v>1.3160000000000001</v>
      </c>
      <c r="U44">
        <f t="shared" ref="U44:U46" si="22">H44/T44</f>
        <v>0</v>
      </c>
      <c r="V44">
        <f t="shared" ref="V44:V46" si="23">L44/T44</f>
        <v>0</v>
      </c>
      <c r="W44">
        <f t="shared" ref="W44:W46" si="24">M44/T44</f>
        <v>0</v>
      </c>
    </row>
    <row r="45" spans="1:27" x14ac:dyDescent="0.35">
      <c r="A45">
        <v>504</v>
      </c>
      <c r="B45" t="s">
        <v>74</v>
      </c>
      <c r="H45">
        <v>-3.7815121201571988E-2</v>
      </c>
      <c r="L45">
        <v>-7.1428434044534E-2</v>
      </c>
      <c r="M45">
        <v>4.2016160209571995E-3</v>
      </c>
      <c r="O45" t="s">
        <v>17</v>
      </c>
      <c r="P45">
        <v>24</v>
      </c>
      <c r="S45" t="b">
        <f t="shared" si="0"/>
        <v>0</v>
      </c>
      <c r="T45">
        <v>1.3160000000000001</v>
      </c>
      <c r="U45">
        <f t="shared" si="22"/>
        <v>-2.8734894530069898E-2</v>
      </c>
      <c r="V45">
        <f t="shared" si="23"/>
        <v>-5.4276925565755314E-2</v>
      </c>
      <c r="W45">
        <f t="shared" si="24"/>
        <v>3.1927173411528871E-3</v>
      </c>
    </row>
    <row r="46" spans="1:27" x14ac:dyDescent="0.35">
      <c r="A46">
        <v>504</v>
      </c>
      <c r="B46" t="s">
        <v>74</v>
      </c>
      <c r="H46">
        <v>-0.163865717544463</v>
      </c>
      <c r="L46">
        <v>-0.310924393992141</v>
      </c>
      <c r="M46">
        <v>-1.2605232738176399E-2</v>
      </c>
      <c r="O46" t="s">
        <v>17</v>
      </c>
      <c r="P46">
        <v>24</v>
      </c>
      <c r="S46" t="b">
        <f t="shared" si="0"/>
        <v>0</v>
      </c>
      <c r="T46">
        <v>1.3160000000000001</v>
      </c>
      <c r="U46">
        <f t="shared" si="22"/>
        <v>-0.12451802245019984</v>
      </c>
      <c r="V46">
        <f t="shared" si="23"/>
        <v>-0.23626473707609497</v>
      </c>
      <c r="W46">
        <f t="shared" si="24"/>
        <v>-9.5784443299212763E-3</v>
      </c>
    </row>
    <row r="47" spans="1:27" x14ac:dyDescent="0.35">
      <c r="A47">
        <v>504</v>
      </c>
      <c r="B47" t="s">
        <v>68</v>
      </c>
      <c r="H47">
        <v>0</v>
      </c>
      <c r="L47">
        <v>0</v>
      </c>
      <c r="M47">
        <v>0</v>
      </c>
      <c r="O47" t="s">
        <v>16</v>
      </c>
      <c r="P47">
        <v>12</v>
      </c>
      <c r="S47" t="b">
        <f t="shared" si="0"/>
        <v>0</v>
      </c>
      <c r="T47">
        <v>1.345</v>
      </c>
      <c r="U47">
        <f t="shared" si="16"/>
        <v>0</v>
      </c>
      <c r="V47">
        <f t="shared" si="17"/>
        <v>0</v>
      </c>
      <c r="W47">
        <f t="shared" si="18"/>
        <v>0</v>
      </c>
    </row>
    <row r="48" spans="1:27" x14ac:dyDescent="0.35">
      <c r="A48">
        <v>504</v>
      </c>
      <c r="B48" t="s">
        <v>69</v>
      </c>
      <c r="H48">
        <v>3.9000000804662704E-2</v>
      </c>
      <c r="L48">
        <v>2.199999988079071E-2</v>
      </c>
      <c r="M48">
        <v>4.5000001788139343E-2</v>
      </c>
      <c r="O48" t="s">
        <v>16</v>
      </c>
      <c r="P48">
        <v>12</v>
      </c>
      <c r="S48" t="b">
        <f t="shared" si="0"/>
        <v>0</v>
      </c>
      <c r="T48">
        <v>1.345</v>
      </c>
      <c r="U48">
        <f t="shared" si="16"/>
        <v>2.8996283126143274E-2</v>
      </c>
      <c r="V48">
        <f t="shared" si="17"/>
        <v>1.6356877234788632E-2</v>
      </c>
      <c r="W48">
        <f t="shared" si="18"/>
        <v>3.3457250400103604E-2</v>
      </c>
    </row>
    <row r="49" spans="1:23" x14ac:dyDescent="0.35">
      <c r="A49">
        <v>504</v>
      </c>
      <c r="B49" t="s">
        <v>70</v>
      </c>
      <c r="H49">
        <v>-5.4999999701976776E-2</v>
      </c>
      <c r="L49">
        <v>-0.16099999845027924</v>
      </c>
      <c r="M49">
        <v>4.6000000089406967E-2</v>
      </c>
      <c r="O49" t="s">
        <v>16</v>
      </c>
      <c r="P49">
        <v>12</v>
      </c>
      <c r="S49" t="b">
        <f t="shared" si="0"/>
        <v>0</v>
      </c>
      <c r="T49">
        <v>1.345</v>
      </c>
      <c r="U49">
        <f t="shared" si="16"/>
        <v>-4.0892193086971583E-2</v>
      </c>
      <c r="V49">
        <f t="shared" si="17"/>
        <v>-0.11970260107827453</v>
      </c>
      <c r="W49">
        <f t="shared" si="18"/>
        <v>3.4200743560897376E-2</v>
      </c>
    </row>
    <row r="50" spans="1:23" x14ac:dyDescent="0.35">
      <c r="A50">
        <v>504</v>
      </c>
      <c r="B50" t="s">
        <v>71</v>
      </c>
      <c r="H50">
        <v>0</v>
      </c>
      <c r="L50">
        <v>0</v>
      </c>
      <c r="M50">
        <v>0</v>
      </c>
      <c r="O50" t="s">
        <v>17</v>
      </c>
      <c r="P50">
        <v>12</v>
      </c>
      <c r="S50" t="b">
        <f t="shared" si="0"/>
        <v>0</v>
      </c>
      <c r="T50">
        <v>1.4390000000000001</v>
      </c>
      <c r="U50">
        <f t="shared" si="16"/>
        <v>0</v>
      </c>
      <c r="V50">
        <f t="shared" si="17"/>
        <v>0</v>
      </c>
      <c r="W50">
        <f t="shared" si="18"/>
        <v>0</v>
      </c>
    </row>
    <row r="51" spans="1:23" x14ac:dyDescent="0.35">
      <c r="A51">
        <v>504</v>
      </c>
      <c r="B51" t="s">
        <v>72</v>
      </c>
      <c r="H51">
        <v>-3.9000000804662704E-2</v>
      </c>
      <c r="L51">
        <v>-6.1999998986721039E-2</v>
      </c>
      <c r="M51">
        <v>0</v>
      </c>
      <c r="O51" t="s">
        <v>17</v>
      </c>
      <c r="P51">
        <v>12</v>
      </c>
      <c r="S51" t="b">
        <f t="shared" si="0"/>
        <v>0</v>
      </c>
      <c r="T51">
        <v>1.4390000000000001</v>
      </c>
      <c r="U51">
        <f t="shared" si="16"/>
        <v>-2.7102154832983116E-2</v>
      </c>
      <c r="V51">
        <f t="shared" si="17"/>
        <v>-4.3085475320862432E-2</v>
      </c>
      <c r="W51">
        <f t="shared" si="18"/>
        <v>0</v>
      </c>
    </row>
    <row r="52" spans="1:23" x14ac:dyDescent="0.35">
      <c r="A52">
        <v>504</v>
      </c>
      <c r="B52" t="s">
        <v>73</v>
      </c>
      <c r="H52">
        <v>-0.16699999570846558</v>
      </c>
      <c r="L52">
        <v>-0.2669999897480011</v>
      </c>
      <c r="M52">
        <v>-5.9999998658895493E-2</v>
      </c>
      <c r="O52" t="s">
        <v>17</v>
      </c>
      <c r="P52">
        <v>12</v>
      </c>
      <c r="S52" t="b">
        <f t="shared" si="0"/>
        <v>0</v>
      </c>
      <c r="T52">
        <v>1.4390000000000001</v>
      </c>
      <c r="U52">
        <f t="shared" si="16"/>
        <v>-0.116052811472179</v>
      </c>
      <c r="V52">
        <f t="shared" si="17"/>
        <v>-0.18554551059624816</v>
      </c>
      <c r="W52">
        <f t="shared" si="18"/>
        <v>-4.1695621027724457E-2</v>
      </c>
    </row>
    <row r="53" spans="1:23" x14ac:dyDescent="0.35">
      <c r="A53">
        <v>504</v>
      </c>
      <c r="B53" t="s">
        <v>74</v>
      </c>
      <c r="H53">
        <v>0</v>
      </c>
      <c r="L53">
        <v>0</v>
      </c>
      <c r="M53">
        <v>0</v>
      </c>
      <c r="O53" t="s">
        <v>16</v>
      </c>
      <c r="P53">
        <v>12</v>
      </c>
      <c r="S53" t="b">
        <f t="shared" si="0"/>
        <v>0</v>
      </c>
      <c r="T53">
        <v>1.345</v>
      </c>
      <c r="U53">
        <f t="shared" ref="U53:U55" si="25">H53/T53</f>
        <v>0</v>
      </c>
      <c r="V53">
        <f t="shared" ref="V53:V55" si="26">L53/T53</f>
        <v>0</v>
      </c>
      <c r="W53">
        <f t="shared" ref="W53:W55" si="27">M53/T53</f>
        <v>0</v>
      </c>
    </row>
    <row r="54" spans="1:23" x14ac:dyDescent="0.35">
      <c r="A54">
        <v>504</v>
      </c>
      <c r="B54" t="s">
        <v>74</v>
      </c>
      <c r="H54">
        <v>0</v>
      </c>
      <c r="L54">
        <v>-5.1344795999999998E-2</v>
      </c>
      <c r="M54">
        <v>4.4009776E-2</v>
      </c>
      <c r="O54" t="s">
        <v>16</v>
      </c>
      <c r="P54">
        <v>12</v>
      </c>
      <c r="S54" t="b">
        <f t="shared" si="0"/>
        <v>0</v>
      </c>
      <c r="T54">
        <v>1.345</v>
      </c>
      <c r="U54">
        <f t="shared" si="25"/>
        <v>0</v>
      </c>
      <c r="V54">
        <f t="shared" si="26"/>
        <v>-3.8174569516728624E-2</v>
      </c>
      <c r="W54">
        <f t="shared" si="27"/>
        <v>3.2721023048327136E-2</v>
      </c>
    </row>
    <row r="55" spans="1:23" x14ac:dyDescent="0.35">
      <c r="A55">
        <v>504</v>
      </c>
      <c r="B55" t="s">
        <v>74</v>
      </c>
      <c r="H55">
        <v>-9.4132152999999996E-2</v>
      </c>
      <c r="L55">
        <v>-0.24449894599999999</v>
      </c>
      <c r="M55">
        <v>5.9902064999999997E-2</v>
      </c>
      <c r="O55" t="s">
        <v>16</v>
      </c>
      <c r="P55">
        <v>12</v>
      </c>
      <c r="S55" t="b">
        <f t="shared" si="0"/>
        <v>0</v>
      </c>
      <c r="T55">
        <v>1.345</v>
      </c>
      <c r="U55">
        <f t="shared" si="25"/>
        <v>-6.9986730855018581E-2</v>
      </c>
      <c r="V55">
        <f t="shared" si="26"/>
        <v>-0.18178360297397769</v>
      </c>
      <c r="W55">
        <f t="shared" si="27"/>
        <v>4.4536851301115239E-2</v>
      </c>
    </row>
    <row r="56" spans="1:23" x14ac:dyDescent="0.35">
      <c r="A56">
        <v>504</v>
      </c>
      <c r="B56" t="s">
        <v>74</v>
      </c>
      <c r="H56">
        <v>0</v>
      </c>
      <c r="L56">
        <v>0</v>
      </c>
      <c r="M56">
        <v>0</v>
      </c>
      <c r="O56" t="s">
        <v>17</v>
      </c>
      <c r="P56">
        <v>12</v>
      </c>
      <c r="S56" t="b">
        <f t="shared" si="0"/>
        <v>0</v>
      </c>
      <c r="T56">
        <v>1.4390000000000001</v>
      </c>
      <c r="U56">
        <f t="shared" ref="U56:U58" si="28">H56/T56</f>
        <v>0</v>
      </c>
      <c r="V56">
        <f t="shared" ref="V56:V58" si="29">L56/T56</f>
        <v>0</v>
      </c>
      <c r="W56">
        <f t="shared" ref="W56:W58" si="30">M56/T56</f>
        <v>0</v>
      </c>
    </row>
    <row r="57" spans="1:23" x14ac:dyDescent="0.35">
      <c r="A57">
        <v>504</v>
      </c>
      <c r="B57" t="s">
        <v>74</v>
      </c>
      <c r="H57">
        <v>5.8823585981661597E-2</v>
      </c>
      <c r="L57">
        <v>1.2605040400523987E-2</v>
      </c>
      <c r="M57">
        <v>9.6638707183233696E-2</v>
      </c>
      <c r="O57" t="s">
        <v>17</v>
      </c>
      <c r="P57">
        <v>12</v>
      </c>
      <c r="S57" t="b">
        <f t="shared" si="0"/>
        <v>0</v>
      </c>
      <c r="T57">
        <v>1.4390000000000001</v>
      </c>
      <c r="U57">
        <f t="shared" si="28"/>
        <v>4.0878100056748849E-2</v>
      </c>
      <c r="V57">
        <f t="shared" si="29"/>
        <v>8.7595833221153479E-3</v>
      </c>
      <c r="W57">
        <f t="shared" si="30"/>
        <v>6.7156850023094988E-2</v>
      </c>
    </row>
    <row r="58" spans="1:23" x14ac:dyDescent="0.35">
      <c r="A58">
        <v>504</v>
      </c>
      <c r="B58" t="s">
        <v>74</v>
      </c>
      <c r="H58">
        <v>-5.4621969960705397E-2</v>
      </c>
      <c r="L58">
        <v>-0.218487495167516</v>
      </c>
      <c r="M58">
        <v>0.109243555246105</v>
      </c>
      <c r="O58" t="s">
        <v>17</v>
      </c>
      <c r="P58">
        <v>12</v>
      </c>
      <c r="S58" t="b">
        <f t="shared" si="0"/>
        <v>0</v>
      </c>
      <c r="T58">
        <v>1.4390000000000001</v>
      </c>
      <c r="U58">
        <f t="shared" si="28"/>
        <v>-3.7958283502922442E-2</v>
      </c>
      <c r="V58">
        <f t="shared" si="29"/>
        <v>-0.15183286669042112</v>
      </c>
      <c r="W58">
        <f t="shared" si="30"/>
        <v>7.5916299684576097E-2</v>
      </c>
    </row>
    <row r="59" spans="1:23" x14ac:dyDescent="0.35">
      <c r="A59">
        <v>134</v>
      </c>
      <c r="H59">
        <v>0</v>
      </c>
      <c r="L59">
        <v>0</v>
      </c>
      <c r="M59">
        <v>0</v>
      </c>
      <c r="O59" t="s">
        <v>15</v>
      </c>
      <c r="P59">
        <v>14</v>
      </c>
      <c r="S59" t="b">
        <f t="shared" si="0"/>
        <v>0</v>
      </c>
      <c r="T59">
        <v>1.365</v>
      </c>
      <c r="U59">
        <f t="shared" si="16"/>
        <v>0</v>
      </c>
      <c r="V59">
        <f t="shared" si="17"/>
        <v>0</v>
      </c>
      <c r="W59">
        <f t="shared" si="18"/>
        <v>0</v>
      </c>
    </row>
    <row r="60" spans="1:23" x14ac:dyDescent="0.35">
      <c r="A60">
        <v>134</v>
      </c>
      <c r="H60">
        <v>-0.224</v>
      </c>
      <c r="L60">
        <v>-0.255</v>
      </c>
      <c r="M60">
        <v>-0.193</v>
      </c>
      <c r="O60" t="s">
        <v>15</v>
      </c>
      <c r="P60">
        <v>14</v>
      </c>
      <c r="S60" t="b">
        <f t="shared" si="0"/>
        <v>0</v>
      </c>
      <c r="T60">
        <v>1.365</v>
      </c>
      <c r="U60">
        <f t="shared" si="16"/>
        <v>-0.1641025641025641</v>
      </c>
      <c r="V60">
        <f t="shared" si="17"/>
        <v>-0.18681318681318682</v>
      </c>
      <c r="W60">
        <f t="shared" si="18"/>
        <v>-0.14139194139194139</v>
      </c>
    </row>
    <row r="61" spans="1:23" x14ac:dyDescent="0.35">
      <c r="A61">
        <v>134</v>
      </c>
      <c r="H61">
        <v>-0.18</v>
      </c>
      <c r="L61">
        <v>-0.32</v>
      </c>
      <c r="M61">
        <v>-4.2999999999999997E-2</v>
      </c>
      <c r="O61" t="s">
        <v>15</v>
      </c>
      <c r="P61">
        <v>14</v>
      </c>
      <c r="S61" t="b">
        <f t="shared" si="0"/>
        <v>0</v>
      </c>
      <c r="T61">
        <v>1.365</v>
      </c>
      <c r="U61">
        <f t="shared" si="16"/>
        <v>-0.13186813186813187</v>
      </c>
      <c r="V61">
        <f t="shared" si="17"/>
        <v>-0.23443223443223443</v>
      </c>
      <c r="W61">
        <f t="shared" si="18"/>
        <v>-3.1501831501831501E-2</v>
      </c>
    </row>
    <row r="62" spans="1:23" x14ac:dyDescent="0.35">
      <c r="A62">
        <v>214</v>
      </c>
      <c r="B62" t="s">
        <v>24</v>
      </c>
      <c r="D62">
        <v>15.7</v>
      </c>
      <c r="E62">
        <v>1.4</v>
      </c>
      <c r="F62">
        <f t="shared" ref="F62:F73" si="31">E62/R62</f>
        <v>6.8723297114334239E-2</v>
      </c>
      <c r="H62">
        <f>D62-D62</f>
        <v>0</v>
      </c>
      <c r="J62">
        <f>SQRT(I62)</f>
        <v>0</v>
      </c>
      <c r="L62">
        <f t="shared" ref="L62:L73" si="32">H62-K62</f>
        <v>0</v>
      </c>
      <c r="M62">
        <f t="shared" ref="M62:M73" si="33">H62+K62</f>
        <v>0</v>
      </c>
      <c r="O62" t="s">
        <v>15</v>
      </c>
      <c r="P62">
        <v>2</v>
      </c>
      <c r="Q62">
        <v>415</v>
      </c>
      <c r="R62">
        <f t="shared" ref="R62:R73" si="34">SQRT(Q62)</f>
        <v>20.371548787463361</v>
      </c>
      <c r="S62" t="b">
        <f t="shared" si="0"/>
        <v>0</v>
      </c>
      <c r="T62">
        <v>1.448</v>
      </c>
      <c r="U62">
        <f t="shared" si="16"/>
        <v>0</v>
      </c>
      <c r="V62">
        <f t="shared" si="17"/>
        <v>0</v>
      </c>
      <c r="W62">
        <f t="shared" si="18"/>
        <v>0</v>
      </c>
    </row>
    <row r="63" spans="1:23" x14ac:dyDescent="0.35">
      <c r="A63">
        <v>214</v>
      </c>
      <c r="B63" t="s">
        <v>25</v>
      </c>
      <c r="D63">
        <v>15.8</v>
      </c>
      <c r="E63">
        <v>1.5</v>
      </c>
      <c r="F63">
        <f t="shared" si="31"/>
        <v>5.5328333517248814E-2</v>
      </c>
      <c r="H63">
        <f>D63-D62</f>
        <v>0.10000000000000142</v>
      </c>
      <c r="I63">
        <f>(F62*F62)+(F63*F63)</f>
        <v>7.7841160560609794E-3</v>
      </c>
      <c r="J63">
        <f t="shared" ref="J63:J73" si="35">SQRT(I63)</f>
        <v>8.8227637710985893E-2</v>
      </c>
      <c r="K63">
        <f t="shared" ref="K63:K73" si="36">1.96*J63</f>
        <v>0.17292616991353235</v>
      </c>
      <c r="L63">
        <f t="shared" si="32"/>
        <v>-7.292616991353093E-2</v>
      </c>
      <c r="M63">
        <f t="shared" si="33"/>
        <v>0.2729261699135338</v>
      </c>
      <c r="O63" t="s">
        <v>15</v>
      </c>
      <c r="P63">
        <v>2</v>
      </c>
      <c r="Q63">
        <v>735</v>
      </c>
      <c r="R63">
        <f t="shared" si="34"/>
        <v>27.110883423451916</v>
      </c>
      <c r="S63" t="b">
        <f t="shared" si="0"/>
        <v>0</v>
      </c>
      <c r="T63">
        <v>1.448</v>
      </c>
      <c r="U63">
        <f t="shared" si="16"/>
        <v>6.9060773480663973E-2</v>
      </c>
      <c r="V63">
        <f t="shared" si="17"/>
        <v>-5.0363377012106997E-2</v>
      </c>
      <c r="W63">
        <f t="shared" si="18"/>
        <v>0.18848492397343494</v>
      </c>
    </row>
    <row r="64" spans="1:23" x14ac:dyDescent="0.35">
      <c r="A64">
        <v>214</v>
      </c>
      <c r="B64" t="s">
        <v>26</v>
      </c>
      <c r="D64">
        <v>15.8</v>
      </c>
      <c r="E64">
        <v>1.5</v>
      </c>
      <c r="F64">
        <f t="shared" si="31"/>
        <v>5.3266561817132622E-2</v>
      </c>
      <c r="H64">
        <f>D64-D62</f>
        <v>0.10000000000000142</v>
      </c>
      <c r="I64">
        <f>(F64*F64)+(F62*F62)</f>
        <v>7.5602181740834721E-3</v>
      </c>
      <c r="J64">
        <f t="shared" si="35"/>
        <v>8.694951508825953E-2</v>
      </c>
      <c r="K64">
        <f t="shared" si="36"/>
        <v>0.17042104957298868</v>
      </c>
      <c r="L64">
        <f t="shared" si="32"/>
        <v>-7.0421049572987254E-2</v>
      </c>
      <c r="M64">
        <f t="shared" si="33"/>
        <v>0.27042104957299007</v>
      </c>
      <c r="O64" t="s">
        <v>15</v>
      </c>
      <c r="P64">
        <v>2</v>
      </c>
      <c r="Q64">
        <v>793</v>
      </c>
      <c r="R64">
        <f t="shared" si="34"/>
        <v>28.160255680657446</v>
      </c>
      <c r="S64" t="b">
        <f t="shared" si="0"/>
        <v>0</v>
      </c>
      <c r="T64">
        <v>1.448</v>
      </c>
      <c r="U64">
        <f t="shared" si="16"/>
        <v>6.9060773480663973E-2</v>
      </c>
      <c r="V64">
        <f t="shared" si="17"/>
        <v>-4.8633321528306114E-2</v>
      </c>
      <c r="W64">
        <f t="shared" si="18"/>
        <v>0.18675486848963402</v>
      </c>
    </row>
    <row r="65" spans="1:23" x14ac:dyDescent="0.35">
      <c r="A65">
        <v>214</v>
      </c>
      <c r="B65" t="s">
        <v>27</v>
      </c>
      <c r="D65">
        <v>15.8</v>
      </c>
      <c r="E65">
        <v>1.4</v>
      </c>
      <c r="F65">
        <f t="shared" si="31"/>
        <v>4.364357804719847E-2</v>
      </c>
      <c r="H65">
        <f>D65-D62</f>
        <v>0.10000000000000142</v>
      </c>
      <c r="I65">
        <f>(F65*F65)+(F62*F62)</f>
        <v>6.6276534710269647E-3</v>
      </c>
      <c r="J65">
        <f t="shared" si="35"/>
        <v>8.1410401491621237E-2</v>
      </c>
      <c r="K65">
        <f t="shared" si="36"/>
        <v>0.15956438692357763</v>
      </c>
      <c r="L65">
        <f t="shared" si="32"/>
        <v>-5.9564386923576212E-2</v>
      </c>
      <c r="M65">
        <f t="shared" si="33"/>
        <v>0.25956438692357908</v>
      </c>
      <c r="O65" t="s">
        <v>15</v>
      </c>
      <c r="P65">
        <v>2</v>
      </c>
      <c r="Q65">
        <v>1029</v>
      </c>
      <c r="R65">
        <f t="shared" si="34"/>
        <v>32.078029864690883</v>
      </c>
      <c r="S65" t="b">
        <f t="shared" si="0"/>
        <v>0</v>
      </c>
      <c r="T65">
        <v>1.448</v>
      </c>
      <c r="U65">
        <f t="shared" si="16"/>
        <v>6.9060773480663973E-2</v>
      </c>
      <c r="V65">
        <f t="shared" si="17"/>
        <v>-4.1135626328436613E-2</v>
      </c>
      <c r="W65">
        <f t="shared" si="18"/>
        <v>0.17925717328976457</v>
      </c>
    </row>
    <row r="66" spans="1:23" x14ac:dyDescent="0.35">
      <c r="A66">
        <v>214</v>
      </c>
      <c r="B66" t="s">
        <v>24</v>
      </c>
      <c r="D66">
        <v>17.2</v>
      </c>
      <c r="E66">
        <v>1.4</v>
      </c>
      <c r="F66">
        <f t="shared" si="31"/>
        <v>6.8723297114334239E-2</v>
      </c>
      <c r="H66">
        <f>D66-D66</f>
        <v>0</v>
      </c>
      <c r="J66">
        <f t="shared" si="35"/>
        <v>0</v>
      </c>
      <c r="K66">
        <f t="shared" si="36"/>
        <v>0</v>
      </c>
      <c r="L66">
        <f t="shared" si="32"/>
        <v>0</v>
      </c>
      <c r="M66">
        <f t="shared" si="33"/>
        <v>0</v>
      </c>
      <c r="O66" t="s">
        <v>15</v>
      </c>
      <c r="P66">
        <v>6</v>
      </c>
      <c r="Q66">
        <v>415</v>
      </c>
      <c r="R66">
        <f t="shared" si="34"/>
        <v>20.371548787463361</v>
      </c>
      <c r="S66" t="b">
        <f t="shared" si="0"/>
        <v>0</v>
      </c>
      <c r="T66">
        <v>1.482</v>
      </c>
      <c r="U66">
        <f t="shared" si="16"/>
        <v>0</v>
      </c>
      <c r="V66">
        <f t="shared" si="17"/>
        <v>0</v>
      </c>
      <c r="W66">
        <f t="shared" si="18"/>
        <v>0</v>
      </c>
    </row>
    <row r="67" spans="1:23" x14ac:dyDescent="0.35">
      <c r="A67">
        <v>214</v>
      </c>
      <c r="B67" t="s">
        <v>25</v>
      </c>
      <c r="D67">
        <v>17.2</v>
      </c>
      <c r="E67">
        <v>1.4</v>
      </c>
      <c r="F67">
        <f t="shared" si="31"/>
        <v>5.1639777949432225E-2</v>
      </c>
      <c r="H67">
        <f>D67-D66</f>
        <v>0</v>
      </c>
      <c r="I67">
        <f>(F66*F66)+(F67*F67)</f>
        <v>7.3895582329317269E-3</v>
      </c>
      <c r="J67">
        <f t="shared" si="35"/>
        <v>8.5962539707315114E-2</v>
      </c>
      <c r="K67">
        <f t="shared" si="36"/>
        <v>0.16848657782633761</v>
      </c>
      <c r="L67">
        <f t="shared" si="32"/>
        <v>-0.16848657782633761</v>
      </c>
      <c r="M67">
        <f t="shared" si="33"/>
        <v>0.16848657782633761</v>
      </c>
      <c r="O67" t="s">
        <v>15</v>
      </c>
      <c r="P67">
        <v>6</v>
      </c>
      <c r="Q67">
        <v>735</v>
      </c>
      <c r="R67">
        <f t="shared" si="34"/>
        <v>27.110883423451916</v>
      </c>
      <c r="S67" t="b">
        <f t="shared" ref="S67:S103" si="37">L67&gt;M67</f>
        <v>0</v>
      </c>
      <c r="T67">
        <v>1.482</v>
      </c>
      <c r="U67">
        <f t="shared" si="16"/>
        <v>0</v>
      </c>
      <c r="V67">
        <f t="shared" si="17"/>
        <v>-0.11368864900562592</v>
      </c>
      <c r="W67">
        <f t="shared" si="18"/>
        <v>0.11368864900562592</v>
      </c>
    </row>
    <row r="68" spans="1:23" x14ac:dyDescent="0.35">
      <c r="A68">
        <v>214</v>
      </c>
      <c r="B68" t="s">
        <v>26</v>
      </c>
      <c r="D68">
        <v>17.100000000000001</v>
      </c>
      <c r="E68">
        <v>1.3</v>
      </c>
      <c r="F68">
        <f t="shared" si="31"/>
        <v>4.6164353574848278E-2</v>
      </c>
      <c r="H68">
        <f>D68-D66</f>
        <v>-9.9999999999997868E-2</v>
      </c>
      <c r="I68">
        <f>(F68*F68)+(F66*F66)</f>
        <v>6.8540391072486676E-3</v>
      </c>
      <c r="J68">
        <f t="shared" si="35"/>
        <v>8.2789124329519681E-2</v>
      </c>
      <c r="K68">
        <f t="shared" si="36"/>
        <v>0.16226668368585856</v>
      </c>
      <c r="L68">
        <f t="shared" si="32"/>
        <v>-0.26226668368585643</v>
      </c>
      <c r="M68">
        <f t="shared" si="33"/>
        <v>6.2266683685860691E-2</v>
      </c>
      <c r="O68" t="s">
        <v>15</v>
      </c>
      <c r="P68">
        <v>6</v>
      </c>
      <c r="Q68">
        <v>793</v>
      </c>
      <c r="R68">
        <f t="shared" si="34"/>
        <v>28.160255680657446</v>
      </c>
      <c r="S68" t="b">
        <f t="shared" si="37"/>
        <v>0</v>
      </c>
      <c r="T68">
        <v>1.482</v>
      </c>
      <c r="U68">
        <f t="shared" si="16"/>
        <v>-6.7476383265855519E-2</v>
      </c>
      <c r="V68">
        <f t="shared" si="17"/>
        <v>-0.17696807266252121</v>
      </c>
      <c r="W68">
        <f t="shared" si="18"/>
        <v>4.2015306130810184E-2</v>
      </c>
    </row>
    <row r="69" spans="1:23" x14ac:dyDescent="0.35">
      <c r="A69">
        <v>214</v>
      </c>
      <c r="B69" t="s">
        <v>27</v>
      </c>
      <c r="D69">
        <v>17.100000000000001</v>
      </c>
      <c r="E69">
        <v>1.3</v>
      </c>
      <c r="F69">
        <f t="shared" si="31"/>
        <v>4.0526179615255724E-2</v>
      </c>
      <c r="H69">
        <f>D69-D66</f>
        <v>-9.9999999999997868E-2</v>
      </c>
      <c r="I69">
        <f>(F69*F69)+(F66*F66)</f>
        <v>6.3652628004730299E-3</v>
      </c>
      <c r="J69">
        <f t="shared" si="35"/>
        <v>7.9782597102833336E-2</v>
      </c>
      <c r="K69">
        <f t="shared" si="36"/>
        <v>0.15637389032155333</v>
      </c>
      <c r="L69">
        <f t="shared" si="32"/>
        <v>-0.25637389032155122</v>
      </c>
      <c r="M69">
        <f t="shared" si="33"/>
        <v>5.6373890321555459E-2</v>
      </c>
      <c r="O69" t="s">
        <v>15</v>
      </c>
      <c r="P69">
        <v>6</v>
      </c>
      <c r="Q69">
        <v>1029</v>
      </c>
      <c r="R69">
        <f t="shared" si="34"/>
        <v>32.078029864690883</v>
      </c>
      <c r="S69" t="b">
        <f t="shared" si="37"/>
        <v>0</v>
      </c>
      <c r="T69">
        <v>1.482</v>
      </c>
      <c r="U69">
        <f t="shared" si="16"/>
        <v>-6.7476383265855519E-2</v>
      </c>
      <c r="V69">
        <f t="shared" si="17"/>
        <v>-0.17299182882695766</v>
      </c>
      <c r="W69">
        <f t="shared" si="18"/>
        <v>3.8039062295246596E-2</v>
      </c>
    </row>
    <row r="70" spans="1:23" x14ac:dyDescent="0.35">
      <c r="A70">
        <v>214</v>
      </c>
      <c r="B70" t="s">
        <v>24</v>
      </c>
      <c r="D70">
        <v>17</v>
      </c>
      <c r="E70">
        <v>1.3</v>
      </c>
      <c r="F70">
        <f t="shared" si="31"/>
        <v>6.3814490177596078E-2</v>
      </c>
      <c r="H70">
        <f>D70-D70</f>
        <v>0</v>
      </c>
      <c r="J70">
        <f t="shared" si="35"/>
        <v>0</v>
      </c>
      <c r="K70">
        <f t="shared" si="36"/>
        <v>0</v>
      </c>
      <c r="L70">
        <f t="shared" si="32"/>
        <v>0</v>
      </c>
      <c r="M70">
        <f t="shared" si="33"/>
        <v>0</v>
      </c>
      <c r="O70" t="s">
        <v>15</v>
      </c>
      <c r="P70">
        <v>14</v>
      </c>
      <c r="Q70">
        <v>415</v>
      </c>
      <c r="R70">
        <f t="shared" si="34"/>
        <v>20.371548787463361</v>
      </c>
      <c r="S70" t="b">
        <f t="shared" si="37"/>
        <v>0</v>
      </c>
      <c r="T70">
        <v>1.365</v>
      </c>
      <c r="U70">
        <f t="shared" si="16"/>
        <v>0</v>
      </c>
      <c r="V70">
        <f t="shared" si="17"/>
        <v>0</v>
      </c>
      <c r="W70">
        <f t="shared" si="18"/>
        <v>0</v>
      </c>
    </row>
    <row r="71" spans="1:23" x14ac:dyDescent="0.35">
      <c r="A71">
        <v>214</v>
      </c>
      <c r="B71" t="s">
        <v>25</v>
      </c>
      <c r="D71">
        <v>17.100000000000001</v>
      </c>
      <c r="E71">
        <v>1.4</v>
      </c>
      <c r="F71">
        <f t="shared" si="31"/>
        <v>5.1639777949432225E-2</v>
      </c>
      <c r="H71">
        <f>D71-D70</f>
        <v>0.10000000000000142</v>
      </c>
      <c r="I71">
        <f>(F70*F70)+(F71*F71)</f>
        <v>6.7389558232931728E-3</v>
      </c>
      <c r="J71">
        <f t="shared" si="35"/>
        <v>8.2091143391313376E-2</v>
      </c>
      <c r="K71">
        <f t="shared" si="36"/>
        <v>0.16089864104697421</v>
      </c>
      <c r="L71">
        <f t="shared" si="32"/>
        <v>-6.089864104697279E-2</v>
      </c>
      <c r="M71">
        <f t="shared" si="33"/>
        <v>0.26089864104697563</v>
      </c>
      <c r="O71" t="s">
        <v>15</v>
      </c>
      <c r="P71">
        <v>14</v>
      </c>
      <c r="Q71">
        <v>735</v>
      </c>
      <c r="R71">
        <f t="shared" si="34"/>
        <v>27.110883423451916</v>
      </c>
      <c r="S71" t="b">
        <f t="shared" si="37"/>
        <v>0</v>
      </c>
      <c r="T71">
        <v>1.365</v>
      </c>
      <c r="U71">
        <f t="shared" si="16"/>
        <v>7.3260073260074304E-2</v>
      </c>
      <c r="V71">
        <f t="shared" si="17"/>
        <v>-4.4614389045401312E-2</v>
      </c>
      <c r="W71">
        <f t="shared" si="18"/>
        <v>0.19113453556554991</v>
      </c>
    </row>
    <row r="72" spans="1:23" x14ac:dyDescent="0.35">
      <c r="A72">
        <v>214</v>
      </c>
      <c r="B72" t="s">
        <v>26</v>
      </c>
      <c r="D72">
        <v>17.100000000000001</v>
      </c>
      <c r="E72">
        <v>1.3</v>
      </c>
      <c r="F72">
        <f t="shared" si="31"/>
        <v>4.6164353574848278E-2</v>
      </c>
      <c r="H72">
        <f>D72-D70</f>
        <v>0.10000000000000142</v>
      </c>
      <c r="I72">
        <f>(F72*F72)+(F70*F70)</f>
        <v>6.2034366976101134E-3</v>
      </c>
      <c r="J72">
        <f t="shared" si="35"/>
        <v>7.876189876844078E-2</v>
      </c>
      <c r="K72">
        <f t="shared" si="36"/>
        <v>0.15437332158614392</v>
      </c>
      <c r="L72">
        <f t="shared" si="32"/>
        <v>-5.4373321586142498E-2</v>
      </c>
      <c r="M72">
        <f t="shared" si="33"/>
        <v>0.25437332158614534</v>
      </c>
      <c r="O72" t="s">
        <v>15</v>
      </c>
      <c r="P72">
        <v>14</v>
      </c>
      <c r="Q72">
        <v>793</v>
      </c>
      <c r="R72">
        <f t="shared" si="34"/>
        <v>28.160255680657446</v>
      </c>
      <c r="S72" t="b">
        <f t="shared" si="37"/>
        <v>0</v>
      </c>
      <c r="T72">
        <v>1.365</v>
      </c>
      <c r="U72">
        <f t="shared" si="16"/>
        <v>7.3260073260074304E-2</v>
      </c>
      <c r="V72">
        <f t="shared" si="17"/>
        <v>-3.9833935227943221E-2</v>
      </c>
      <c r="W72">
        <f t="shared" si="18"/>
        <v>0.18635408174809182</v>
      </c>
    </row>
    <row r="73" spans="1:23" x14ac:dyDescent="0.35">
      <c r="A73">
        <v>214</v>
      </c>
      <c r="B73" t="s">
        <v>27</v>
      </c>
      <c r="D73">
        <v>17.100000000000001</v>
      </c>
      <c r="E73">
        <v>1.3</v>
      </c>
      <c r="F73">
        <f t="shared" si="31"/>
        <v>4.0526179615255724E-2</v>
      </c>
      <c r="H73">
        <f>D73-D70</f>
        <v>0.10000000000000142</v>
      </c>
      <c r="I73">
        <f>(F73*F73)+(F70*F70)</f>
        <v>5.7146603908344758E-3</v>
      </c>
      <c r="J73">
        <f t="shared" si="35"/>
        <v>7.5595372813648296E-2</v>
      </c>
      <c r="K73">
        <f t="shared" si="36"/>
        <v>0.14816693071475065</v>
      </c>
      <c r="L73">
        <f t="shared" si="32"/>
        <v>-4.8166930714749229E-2</v>
      </c>
      <c r="M73">
        <f t="shared" si="33"/>
        <v>0.24816693071475207</v>
      </c>
      <c r="O73" t="s">
        <v>15</v>
      </c>
      <c r="P73">
        <v>14</v>
      </c>
      <c r="Q73">
        <v>1029</v>
      </c>
      <c r="R73">
        <f t="shared" si="34"/>
        <v>32.078029864690883</v>
      </c>
      <c r="S73" t="b">
        <f t="shared" si="37"/>
        <v>0</v>
      </c>
      <c r="T73">
        <v>1.365</v>
      </c>
      <c r="U73">
        <f t="shared" si="16"/>
        <v>7.3260073260074304E-2</v>
      </c>
      <c r="V73">
        <f t="shared" si="17"/>
        <v>-3.5287128728754016E-2</v>
      </c>
      <c r="W73">
        <f t="shared" si="18"/>
        <v>0.18180727524890261</v>
      </c>
    </row>
    <row r="74" spans="1:23" x14ac:dyDescent="0.35">
      <c r="A74">
        <v>479</v>
      </c>
      <c r="B74" t="s">
        <v>28</v>
      </c>
      <c r="H74">
        <v>0</v>
      </c>
      <c r="L74">
        <v>0</v>
      </c>
      <c r="M74">
        <v>0</v>
      </c>
      <c r="O74" t="s">
        <v>16</v>
      </c>
      <c r="P74">
        <v>1</v>
      </c>
      <c r="S74" t="b">
        <f t="shared" si="37"/>
        <v>0</v>
      </c>
      <c r="T74">
        <v>1.349</v>
      </c>
      <c r="U74">
        <f t="shared" si="16"/>
        <v>0</v>
      </c>
      <c r="V74">
        <f t="shared" si="17"/>
        <v>0</v>
      </c>
      <c r="W74">
        <f t="shared" si="18"/>
        <v>0</v>
      </c>
    </row>
    <row r="75" spans="1:23" x14ac:dyDescent="0.35">
      <c r="A75">
        <v>479</v>
      </c>
      <c r="B75" t="s">
        <v>29</v>
      </c>
      <c r="H75">
        <v>3.9622641509434002E-2</v>
      </c>
      <c r="L75">
        <v>-0.118867924528301</v>
      </c>
      <c r="M75">
        <v>0.20188679245283001</v>
      </c>
      <c r="O75" t="s">
        <v>16</v>
      </c>
      <c r="P75">
        <v>1</v>
      </c>
      <c r="S75" t="b">
        <f t="shared" si="37"/>
        <v>0</v>
      </c>
      <c r="T75">
        <v>1.349</v>
      </c>
      <c r="U75">
        <f t="shared" si="16"/>
        <v>2.9371861756437363E-2</v>
      </c>
      <c r="V75">
        <f t="shared" si="17"/>
        <v>-8.8115585269311347E-2</v>
      </c>
      <c r="W75">
        <f t="shared" si="18"/>
        <v>0.14965662894946627</v>
      </c>
    </row>
    <row r="76" spans="1:23" x14ac:dyDescent="0.35">
      <c r="A76">
        <v>479</v>
      </c>
      <c r="B76" t="s">
        <v>30</v>
      </c>
      <c r="H76">
        <v>-6.0377358490566004E-2</v>
      </c>
      <c r="L76">
        <v>-7.1698113207546293E-2</v>
      </c>
      <c r="M76">
        <v>-5.2830188679245021E-2</v>
      </c>
      <c r="O76" t="s">
        <v>16</v>
      </c>
      <c r="P76">
        <v>1</v>
      </c>
      <c r="S76" t="b">
        <f t="shared" si="37"/>
        <v>0</v>
      </c>
      <c r="T76">
        <v>1.349</v>
      </c>
      <c r="U76">
        <f t="shared" si="16"/>
        <v>-4.4757122676475913E-2</v>
      </c>
      <c r="V76">
        <f t="shared" si="17"/>
        <v>-5.3149083178314523E-2</v>
      </c>
      <c r="W76">
        <f t="shared" si="18"/>
        <v>-3.9162482341916251E-2</v>
      </c>
    </row>
    <row r="77" spans="1:23" x14ac:dyDescent="0.35">
      <c r="A77">
        <v>479</v>
      </c>
      <c r="B77" t="s">
        <v>28</v>
      </c>
      <c r="H77">
        <v>0</v>
      </c>
      <c r="L77">
        <v>0</v>
      </c>
      <c r="M77">
        <v>0</v>
      </c>
      <c r="O77" t="s">
        <v>16</v>
      </c>
      <c r="P77">
        <v>6</v>
      </c>
      <c r="S77" t="b">
        <f t="shared" si="37"/>
        <v>0</v>
      </c>
      <c r="T77">
        <v>1.43</v>
      </c>
      <c r="U77">
        <f t="shared" si="16"/>
        <v>0</v>
      </c>
      <c r="V77">
        <f t="shared" si="17"/>
        <v>0</v>
      </c>
      <c r="W77">
        <f t="shared" si="18"/>
        <v>0</v>
      </c>
    </row>
    <row r="78" spans="1:23" x14ac:dyDescent="0.35">
      <c r="A78">
        <v>479</v>
      </c>
      <c r="B78" t="s">
        <v>29</v>
      </c>
      <c r="H78">
        <v>0.10377358490565999</v>
      </c>
      <c r="L78">
        <v>-9.2452830188679294E-2</v>
      </c>
      <c r="M78">
        <v>0.30754716981132002</v>
      </c>
      <c r="O78" t="s">
        <v>16</v>
      </c>
      <c r="P78">
        <v>6</v>
      </c>
      <c r="S78" t="b">
        <f t="shared" si="37"/>
        <v>0</v>
      </c>
      <c r="T78">
        <v>1.43</v>
      </c>
      <c r="U78">
        <f t="shared" si="16"/>
        <v>7.2568940493468528E-2</v>
      </c>
      <c r="V78">
        <f t="shared" si="17"/>
        <v>-6.4652328803272235E-2</v>
      </c>
      <c r="W78">
        <f t="shared" si="18"/>
        <v>0.21506795091700701</v>
      </c>
    </row>
    <row r="79" spans="1:23" x14ac:dyDescent="0.35">
      <c r="A79">
        <v>479</v>
      </c>
      <c r="B79" t="s">
        <v>30</v>
      </c>
      <c r="H79">
        <v>7.9245283018867491E-2</v>
      </c>
      <c r="L79">
        <v>7.1698113207546696E-2</v>
      </c>
      <c r="M79">
        <v>9.0566037735849009E-2</v>
      </c>
      <c r="O79" t="s">
        <v>16</v>
      </c>
      <c r="P79">
        <v>6</v>
      </c>
      <c r="S79" t="b">
        <f t="shared" si="37"/>
        <v>0</v>
      </c>
      <c r="T79">
        <v>1.43</v>
      </c>
      <c r="U79">
        <f t="shared" si="16"/>
        <v>5.5416281831375869E-2</v>
      </c>
      <c r="V79">
        <f t="shared" si="17"/>
        <v>5.0138540704578113E-2</v>
      </c>
      <c r="W79">
        <f t="shared" si="18"/>
        <v>6.3332893521572731E-2</v>
      </c>
    </row>
    <row r="80" spans="1:23" x14ac:dyDescent="0.35">
      <c r="A80">
        <v>479</v>
      </c>
      <c r="B80" t="s">
        <v>28</v>
      </c>
      <c r="H80">
        <v>0</v>
      </c>
      <c r="L80">
        <v>0</v>
      </c>
      <c r="M80">
        <v>0</v>
      </c>
      <c r="O80" t="s">
        <v>17</v>
      </c>
      <c r="P80">
        <v>1</v>
      </c>
      <c r="S80" t="b">
        <f t="shared" si="37"/>
        <v>0</v>
      </c>
      <c r="T80">
        <v>1.3919999999999999</v>
      </c>
      <c r="U80">
        <f t="shared" si="16"/>
        <v>0</v>
      </c>
      <c r="V80">
        <f t="shared" si="17"/>
        <v>0</v>
      </c>
      <c r="W80">
        <f t="shared" si="18"/>
        <v>0</v>
      </c>
    </row>
    <row r="81" spans="1:23" x14ac:dyDescent="0.35">
      <c r="A81">
        <v>479</v>
      </c>
      <c r="B81" t="s">
        <v>29</v>
      </c>
      <c r="H81">
        <v>-0.13849765258215899</v>
      </c>
      <c r="L81">
        <v>-0.30281690140845002</v>
      </c>
      <c r="M81">
        <v>2.5821596244131401E-2</v>
      </c>
      <c r="O81" t="s">
        <v>17</v>
      </c>
      <c r="P81">
        <v>1</v>
      </c>
      <c r="S81" t="b">
        <f t="shared" si="37"/>
        <v>0</v>
      </c>
      <c r="T81">
        <v>1.3919999999999999</v>
      </c>
      <c r="U81">
        <f t="shared" si="16"/>
        <v>-9.949544007339009E-2</v>
      </c>
      <c r="V81">
        <f t="shared" si="17"/>
        <v>-0.21754087744859918</v>
      </c>
      <c r="W81">
        <f t="shared" si="18"/>
        <v>1.8549997301818538E-2</v>
      </c>
    </row>
    <row r="82" spans="1:23" x14ac:dyDescent="0.35">
      <c r="A82">
        <v>479</v>
      </c>
      <c r="B82" t="s">
        <v>30</v>
      </c>
      <c r="H82">
        <v>-0.309859154929576</v>
      </c>
      <c r="L82">
        <v>-0.31924882629107915</v>
      </c>
      <c r="M82">
        <v>-0.30046948356807462</v>
      </c>
      <c r="O82" t="s">
        <v>17</v>
      </c>
      <c r="P82">
        <v>1</v>
      </c>
      <c r="S82" t="b">
        <f t="shared" si="37"/>
        <v>0</v>
      </c>
      <c r="T82">
        <v>1.3919999999999999</v>
      </c>
      <c r="U82">
        <f t="shared" si="16"/>
        <v>-0.22259996762182185</v>
      </c>
      <c r="V82">
        <f t="shared" si="17"/>
        <v>-0.22934542118612009</v>
      </c>
      <c r="W82">
        <f t="shared" si="18"/>
        <v>-0.2158545140575249</v>
      </c>
    </row>
    <row r="83" spans="1:23" x14ac:dyDescent="0.35">
      <c r="A83">
        <v>479</v>
      </c>
      <c r="B83" t="s">
        <v>28</v>
      </c>
      <c r="H83">
        <v>0</v>
      </c>
      <c r="L83">
        <v>0</v>
      </c>
      <c r="M83">
        <v>0</v>
      </c>
      <c r="O83" t="s">
        <v>17</v>
      </c>
      <c r="P83">
        <v>6</v>
      </c>
      <c r="S83" t="b">
        <f t="shared" si="37"/>
        <v>0</v>
      </c>
      <c r="T83">
        <v>1.528</v>
      </c>
      <c r="U83">
        <f t="shared" si="16"/>
        <v>0</v>
      </c>
      <c r="V83">
        <f t="shared" si="17"/>
        <v>0</v>
      </c>
      <c r="W83">
        <f t="shared" si="18"/>
        <v>0</v>
      </c>
    </row>
    <row r="84" spans="1:23" x14ac:dyDescent="0.35">
      <c r="A84">
        <v>479</v>
      </c>
      <c r="B84" t="s">
        <v>29</v>
      </c>
      <c r="H84">
        <v>-0.24178403755868499</v>
      </c>
      <c r="L84">
        <v>-0.46244131455399001</v>
      </c>
      <c r="M84">
        <v>-2.5821596244131401E-2</v>
      </c>
      <c r="O84" t="s">
        <v>17</v>
      </c>
      <c r="P84">
        <v>6</v>
      </c>
      <c r="S84" t="b">
        <f t="shared" si="37"/>
        <v>0</v>
      </c>
      <c r="T84">
        <v>1.528</v>
      </c>
      <c r="U84">
        <f t="shared" si="16"/>
        <v>-0.15823562667453206</v>
      </c>
      <c r="V84">
        <f t="shared" si="17"/>
        <v>-0.30264483936779452</v>
      </c>
      <c r="W84">
        <f t="shared" si="18"/>
        <v>-1.6898950421551963E-2</v>
      </c>
    </row>
    <row r="85" spans="1:23" x14ac:dyDescent="0.35">
      <c r="A85">
        <v>479</v>
      </c>
      <c r="B85" t="s">
        <v>30</v>
      </c>
      <c r="H85">
        <v>-0.417840375586854</v>
      </c>
      <c r="L85">
        <v>-0.43661971830985863</v>
      </c>
      <c r="M85">
        <v>-0.40375586854460038</v>
      </c>
      <c r="O85" t="s">
        <v>17</v>
      </c>
      <c r="P85">
        <v>6</v>
      </c>
      <c r="S85" t="b">
        <f t="shared" si="37"/>
        <v>0</v>
      </c>
      <c r="T85">
        <v>1.528</v>
      </c>
      <c r="U85">
        <f t="shared" si="16"/>
        <v>-0.27345574318511384</v>
      </c>
      <c r="V85">
        <f t="shared" si="17"/>
        <v>-0.28574588894624253</v>
      </c>
      <c r="W85">
        <f t="shared" si="18"/>
        <v>-0.26423813386426726</v>
      </c>
    </row>
    <row r="86" spans="1:23" x14ac:dyDescent="0.35">
      <c r="A86">
        <v>479</v>
      </c>
      <c r="B86" t="s">
        <v>28</v>
      </c>
      <c r="H86">
        <v>0</v>
      </c>
      <c r="L86">
        <v>0</v>
      </c>
      <c r="M86">
        <v>0</v>
      </c>
      <c r="O86" t="s">
        <v>16</v>
      </c>
      <c r="P86">
        <v>12</v>
      </c>
      <c r="S86" t="b">
        <f t="shared" si="37"/>
        <v>0</v>
      </c>
      <c r="T86">
        <v>1.345</v>
      </c>
      <c r="U86">
        <f t="shared" si="16"/>
        <v>0</v>
      </c>
      <c r="V86">
        <f t="shared" si="17"/>
        <v>0</v>
      </c>
      <c r="W86">
        <f t="shared" si="18"/>
        <v>0</v>
      </c>
    </row>
    <row r="87" spans="1:23" x14ac:dyDescent="0.35">
      <c r="A87">
        <v>479</v>
      </c>
      <c r="B87" t="s">
        <v>29</v>
      </c>
      <c r="H87">
        <v>7.3999999999999996E-2</v>
      </c>
      <c r="L87">
        <v>-0.11899999999999999</v>
      </c>
      <c r="M87">
        <v>0.26600000000000001</v>
      </c>
      <c r="O87" t="s">
        <v>16</v>
      </c>
      <c r="P87">
        <v>12</v>
      </c>
      <c r="S87" t="b">
        <f t="shared" si="37"/>
        <v>0</v>
      </c>
      <c r="T87">
        <v>1.345</v>
      </c>
      <c r="U87">
        <f t="shared" si="16"/>
        <v>5.5018587360594791E-2</v>
      </c>
      <c r="V87">
        <f t="shared" si="17"/>
        <v>-8.8475836431226765E-2</v>
      </c>
      <c r="W87">
        <f t="shared" si="18"/>
        <v>0.19776951672862456</v>
      </c>
    </row>
    <row r="88" spans="1:23" x14ac:dyDescent="0.35">
      <c r="A88">
        <v>479</v>
      </c>
      <c r="B88" t="s">
        <v>30</v>
      </c>
      <c r="H88">
        <v>0.16600000000000001</v>
      </c>
      <c r="L88">
        <v>0.154</v>
      </c>
      <c r="M88">
        <v>0.17399999999999999</v>
      </c>
      <c r="O88" t="s">
        <v>16</v>
      </c>
      <c r="P88">
        <v>12</v>
      </c>
      <c r="S88" t="b">
        <f t="shared" si="37"/>
        <v>0</v>
      </c>
      <c r="T88">
        <v>1.345</v>
      </c>
      <c r="U88">
        <f t="shared" si="16"/>
        <v>0.12342007434944238</v>
      </c>
      <c r="V88">
        <f t="shared" si="17"/>
        <v>0.11449814126394052</v>
      </c>
      <c r="W88">
        <f t="shared" si="18"/>
        <v>0.12936802973977696</v>
      </c>
    </row>
    <row r="89" spans="1:23" x14ac:dyDescent="0.35">
      <c r="A89">
        <v>479</v>
      </c>
      <c r="B89" t="s">
        <v>28</v>
      </c>
      <c r="H89">
        <v>0</v>
      </c>
      <c r="L89">
        <v>0</v>
      </c>
      <c r="M89">
        <v>0</v>
      </c>
      <c r="O89" t="s">
        <v>17</v>
      </c>
      <c r="P89">
        <v>12</v>
      </c>
      <c r="S89" t="b">
        <f t="shared" si="37"/>
        <v>0</v>
      </c>
      <c r="T89">
        <v>1.4390000000000001</v>
      </c>
      <c r="U89">
        <f t="shared" si="16"/>
        <v>0</v>
      </c>
      <c r="V89">
        <f t="shared" si="17"/>
        <v>0</v>
      </c>
      <c r="W89">
        <f t="shared" si="18"/>
        <v>0</v>
      </c>
    </row>
    <row r="90" spans="1:23" x14ac:dyDescent="0.35">
      <c r="A90">
        <v>479</v>
      </c>
      <c r="B90" t="s">
        <v>29</v>
      </c>
      <c r="H90">
        <v>-0.29799999999999999</v>
      </c>
      <c r="L90">
        <v>-0.50800000000000001</v>
      </c>
      <c r="M90">
        <v>-9.1999999999999998E-2</v>
      </c>
      <c r="O90" t="s">
        <v>17</v>
      </c>
      <c r="P90">
        <v>12</v>
      </c>
      <c r="S90" t="b">
        <f t="shared" si="37"/>
        <v>0</v>
      </c>
      <c r="T90">
        <v>1.4390000000000001</v>
      </c>
      <c r="U90">
        <f t="shared" si="16"/>
        <v>-0.20708825573314801</v>
      </c>
      <c r="V90">
        <f t="shared" si="17"/>
        <v>-0.35302293259207784</v>
      </c>
      <c r="W90">
        <f t="shared" si="18"/>
        <v>-6.3933287004864489E-2</v>
      </c>
    </row>
    <row r="91" spans="1:23" x14ac:dyDescent="0.35">
      <c r="A91">
        <v>479</v>
      </c>
      <c r="B91" t="s">
        <v>30</v>
      </c>
      <c r="H91">
        <v>-0.37</v>
      </c>
      <c r="L91">
        <v>-0.38700000000000001</v>
      </c>
      <c r="M91">
        <v>-0.36099999999999999</v>
      </c>
      <c r="O91" t="s">
        <v>17</v>
      </c>
      <c r="P91">
        <v>12</v>
      </c>
      <c r="S91" t="b">
        <f t="shared" si="37"/>
        <v>0</v>
      </c>
      <c r="T91">
        <v>1.4390000000000001</v>
      </c>
      <c r="U91">
        <f t="shared" si="16"/>
        <v>-0.25712300208478106</v>
      </c>
      <c r="V91">
        <f t="shared" si="17"/>
        <v>-0.26893676164002778</v>
      </c>
      <c r="W91">
        <f t="shared" si="18"/>
        <v>-0.25086865879082693</v>
      </c>
    </row>
    <row r="92" spans="1:23" x14ac:dyDescent="0.35">
      <c r="A92">
        <v>600</v>
      </c>
      <c r="B92" t="s">
        <v>32</v>
      </c>
      <c r="H92">
        <v>0</v>
      </c>
      <c r="L92">
        <v>0</v>
      </c>
      <c r="M92">
        <v>0</v>
      </c>
      <c r="O92" t="s">
        <v>15</v>
      </c>
      <c r="P92">
        <v>12</v>
      </c>
      <c r="S92" t="b">
        <f t="shared" si="37"/>
        <v>0</v>
      </c>
      <c r="T92">
        <v>1.395</v>
      </c>
      <c r="U92">
        <f t="shared" si="16"/>
        <v>0</v>
      </c>
      <c r="V92">
        <f t="shared" si="17"/>
        <v>0</v>
      </c>
      <c r="W92">
        <f t="shared" si="18"/>
        <v>0</v>
      </c>
    </row>
    <row r="93" spans="1:23" x14ac:dyDescent="0.35">
      <c r="A93">
        <v>600</v>
      </c>
      <c r="B93" t="s">
        <v>33</v>
      </c>
      <c r="H93">
        <v>-4.9999999999999996E-2</v>
      </c>
      <c r="L93">
        <v>-0.05</v>
      </c>
      <c r="M93">
        <v>-0.05</v>
      </c>
      <c r="O93" t="s">
        <v>15</v>
      </c>
      <c r="P93">
        <v>12</v>
      </c>
      <c r="S93" t="b">
        <f t="shared" si="37"/>
        <v>0</v>
      </c>
      <c r="T93">
        <v>1.395</v>
      </c>
      <c r="U93">
        <f t="shared" si="16"/>
        <v>-3.5842293906810034E-2</v>
      </c>
      <c r="V93">
        <f t="shared" si="17"/>
        <v>-3.5842293906810034E-2</v>
      </c>
      <c r="W93">
        <f t="shared" si="18"/>
        <v>-3.5842293906810034E-2</v>
      </c>
    </row>
    <row r="94" spans="1:23" x14ac:dyDescent="0.35">
      <c r="A94">
        <v>600</v>
      </c>
      <c r="B94" t="s">
        <v>34</v>
      </c>
      <c r="H94">
        <v>-0.06</v>
      </c>
      <c r="L94">
        <v>-0.08</v>
      </c>
      <c r="M94">
        <v>-0.04</v>
      </c>
      <c r="O94" t="s">
        <v>15</v>
      </c>
      <c r="P94">
        <v>12</v>
      </c>
      <c r="S94" t="b">
        <f t="shared" si="37"/>
        <v>0</v>
      </c>
      <c r="T94">
        <v>1.395</v>
      </c>
      <c r="U94">
        <f t="shared" si="16"/>
        <v>-4.301075268817204E-2</v>
      </c>
      <c r="V94">
        <f t="shared" si="17"/>
        <v>-5.7347670250896057E-2</v>
      </c>
      <c r="W94">
        <f t="shared" si="18"/>
        <v>-2.8673835125448029E-2</v>
      </c>
    </row>
    <row r="95" spans="1:23" x14ac:dyDescent="0.35">
      <c r="A95">
        <v>600</v>
      </c>
      <c r="B95" t="s">
        <v>32</v>
      </c>
      <c r="H95">
        <v>0</v>
      </c>
      <c r="L95">
        <v>0</v>
      </c>
      <c r="M95">
        <v>0</v>
      </c>
      <c r="O95" t="s">
        <v>15</v>
      </c>
      <c r="P95">
        <v>24</v>
      </c>
      <c r="S95" t="b">
        <f t="shared" si="37"/>
        <v>0</v>
      </c>
      <c r="T95">
        <v>1.2709999999999999</v>
      </c>
      <c r="U95">
        <f t="shared" si="16"/>
        <v>0</v>
      </c>
      <c r="V95">
        <f t="shared" si="17"/>
        <v>0</v>
      </c>
      <c r="W95">
        <f t="shared" si="18"/>
        <v>0</v>
      </c>
    </row>
    <row r="96" spans="1:23" x14ac:dyDescent="0.35">
      <c r="A96">
        <v>600</v>
      </c>
      <c r="B96" t="s">
        <v>33</v>
      </c>
      <c r="H96">
        <v>-0.05</v>
      </c>
      <c r="L96">
        <v>-6.0000000000000005E-2</v>
      </c>
      <c r="M96">
        <v>-0.05</v>
      </c>
      <c r="O96" t="s">
        <v>15</v>
      </c>
      <c r="P96">
        <v>24</v>
      </c>
      <c r="S96" t="b">
        <f t="shared" si="37"/>
        <v>0</v>
      </c>
      <c r="T96">
        <v>1.2709999999999999</v>
      </c>
      <c r="U96">
        <f t="shared" si="16"/>
        <v>-3.9339103068450045E-2</v>
      </c>
      <c r="V96">
        <f t="shared" si="17"/>
        <v>-4.7206923682140058E-2</v>
      </c>
      <c r="W96">
        <f t="shared" si="18"/>
        <v>-3.9339103068450045E-2</v>
      </c>
    </row>
    <row r="97" spans="1:23" x14ac:dyDescent="0.35">
      <c r="A97">
        <v>600</v>
      </c>
      <c r="B97" t="s">
        <v>34</v>
      </c>
      <c r="H97">
        <v>-7.0000000000000007E-2</v>
      </c>
      <c r="L97">
        <v>-0.1</v>
      </c>
      <c r="M97">
        <v>-0.05</v>
      </c>
      <c r="O97" t="s">
        <v>15</v>
      </c>
      <c r="P97">
        <v>24</v>
      </c>
      <c r="S97" t="b">
        <f t="shared" si="37"/>
        <v>0</v>
      </c>
      <c r="T97">
        <v>1.2709999999999999</v>
      </c>
      <c r="U97">
        <f t="shared" si="16"/>
        <v>-5.5074744295830064E-2</v>
      </c>
      <c r="V97">
        <f t="shared" si="17"/>
        <v>-7.8678206136900089E-2</v>
      </c>
      <c r="W97">
        <f t="shared" si="18"/>
        <v>-3.9339103068450045E-2</v>
      </c>
    </row>
    <row r="98" spans="1:23" x14ac:dyDescent="0.35">
      <c r="A98">
        <v>600</v>
      </c>
      <c r="B98" t="s">
        <v>32</v>
      </c>
      <c r="H98">
        <v>0</v>
      </c>
      <c r="L98">
        <v>0</v>
      </c>
      <c r="M98">
        <v>0</v>
      </c>
      <c r="O98" t="s">
        <v>15</v>
      </c>
      <c r="P98">
        <v>6</v>
      </c>
      <c r="S98" t="b">
        <f t="shared" si="37"/>
        <v>0</v>
      </c>
      <c r="T98">
        <v>1.448</v>
      </c>
      <c r="U98">
        <f t="shared" si="16"/>
        <v>0</v>
      </c>
      <c r="V98">
        <f t="shared" si="17"/>
        <v>0</v>
      </c>
      <c r="W98">
        <f t="shared" si="18"/>
        <v>0</v>
      </c>
    </row>
    <row r="99" spans="1:23" x14ac:dyDescent="0.35">
      <c r="A99">
        <v>600</v>
      </c>
      <c r="B99" t="s">
        <v>33</v>
      </c>
      <c r="H99">
        <v>-0.04</v>
      </c>
      <c r="L99">
        <v>-0.04</v>
      </c>
      <c r="M99">
        <v>-4.0000000000000008E-2</v>
      </c>
      <c r="O99" t="s">
        <v>15</v>
      </c>
      <c r="P99">
        <v>6</v>
      </c>
      <c r="S99" t="b">
        <f t="shared" si="37"/>
        <v>0</v>
      </c>
      <c r="T99">
        <v>1.448</v>
      </c>
      <c r="U99">
        <f t="shared" si="16"/>
        <v>-2.7624309392265196E-2</v>
      </c>
      <c r="V99">
        <f t="shared" si="17"/>
        <v>-2.7624309392265196E-2</v>
      </c>
      <c r="W99">
        <f t="shared" si="18"/>
        <v>-2.7624309392265199E-2</v>
      </c>
    </row>
    <row r="100" spans="1:23" x14ac:dyDescent="0.35">
      <c r="A100">
        <v>600</v>
      </c>
      <c r="B100" t="s">
        <v>34</v>
      </c>
      <c r="H100">
        <v>-0.05</v>
      </c>
      <c r="L100">
        <v>-7.0000000000000007E-2</v>
      </c>
      <c r="M100">
        <v>-0.03</v>
      </c>
      <c r="O100" t="s">
        <v>15</v>
      </c>
      <c r="P100">
        <v>6</v>
      </c>
      <c r="S100" t="b">
        <f t="shared" si="37"/>
        <v>0</v>
      </c>
      <c r="T100">
        <v>1.448</v>
      </c>
      <c r="U100">
        <f t="shared" ref="U100" si="38">H100/T100</f>
        <v>-3.4530386740331494E-2</v>
      </c>
      <c r="V100">
        <f t="shared" ref="V100" si="39">L100/T100</f>
        <v>-4.8342541436464097E-2</v>
      </c>
      <c r="W100">
        <f t="shared" ref="W100" si="40">M100/T100</f>
        <v>-2.0718232044198894E-2</v>
      </c>
    </row>
    <row r="101" spans="1:23" x14ac:dyDescent="0.35">
      <c r="A101">
        <v>514</v>
      </c>
      <c r="B101" t="s">
        <v>35</v>
      </c>
      <c r="C101" t="s">
        <v>41</v>
      </c>
      <c r="D101">
        <v>0.32</v>
      </c>
      <c r="E101">
        <v>1.02</v>
      </c>
      <c r="F101">
        <f t="shared" ref="F101:F103" si="41">E101/R101</f>
        <v>6.7849390734249407E-2</v>
      </c>
      <c r="H101">
        <f>D101-D101</f>
        <v>0</v>
      </c>
      <c r="J101">
        <f t="shared" ref="J101:J103" si="42">SQRT(I101)</f>
        <v>0</v>
      </c>
      <c r="K101">
        <f t="shared" ref="K101:K103" si="43">1.96*J101</f>
        <v>0</v>
      </c>
      <c r="L101">
        <v>0</v>
      </c>
      <c r="M101">
        <v>0</v>
      </c>
      <c r="O101" t="s">
        <v>15</v>
      </c>
      <c r="P101" t="s">
        <v>38</v>
      </c>
      <c r="Q101">
        <v>226</v>
      </c>
      <c r="R101">
        <f t="shared" ref="R101:R103" si="44">SQRT(Q101)</f>
        <v>15.033296378372908</v>
      </c>
      <c r="S101" t="b">
        <f t="shared" si="37"/>
        <v>0</v>
      </c>
      <c r="U101">
        <v>0</v>
      </c>
      <c r="V101">
        <v>0</v>
      </c>
      <c r="W101">
        <v>0</v>
      </c>
    </row>
    <row r="102" spans="1:23" x14ac:dyDescent="0.35">
      <c r="A102">
        <v>514</v>
      </c>
      <c r="B102" t="s">
        <v>36</v>
      </c>
      <c r="C102" t="s">
        <v>41</v>
      </c>
      <c r="D102">
        <v>0.41</v>
      </c>
      <c r="E102">
        <v>1.08</v>
      </c>
      <c r="F102">
        <f t="shared" si="41"/>
        <v>6.027972179608234E-2</v>
      </c>
      <c r="H102">
        <f>D102-D101</f>
        <v>8.9999999999999969E-2</v>
      </c>
      <c r="I102">
        <f>(F101*F101)+(F102*F102)</f>
        <v>8.2371846828219342E-3</v>
      </c>
      <c r="J102">
        <f t="shared" si="42"/>
        <v>9.0758937206326593E-2</v>
      </c>
      <c r="K102">
        <f t="shared" si="43"/>
        <v>0.17788751692440011</v>
      </c>
      <c r="L102">
        <v>-0.118867924528301</v>
      </c>
      <c r="M102">
        <v>0.20188679245283001</v>
      </c>
      <c r="O102" t="s">
        <v>15</v>
      </c>
      <c r="P102" t="s">
        <v>39</v>
      </c>
      <c r="Q102">
        <v>321</v>
      </c>
      <c r="R102">
        <f t="shared" si="44"/>
        <v>17.916472867168917</v>
      </c>
      <c r="S102" t="b">
        <f t="shared" si="37"/>
        <v>0</v>
      </c>
      <c r="U102">
        <v>8.9999999999999969E-2</v>
      </c>
      <c r="V102">
        <v>-0.118867924528301</v>
      </c>
      <c r="W102">
        <v>0.20188679245283001</v>
      </c>
    </row>
    <row r="103" spans="1:23" x14ac:dyDescent="0.35">
      <c r="A103">
        <v>514</v>
      </c>
      <c r="B103" t="s">
        <v>37</v>
      </c>
      <c r="C103" t="s">
        <v>41</v>
      </c>
      <c r="D103">
        <v>0.43</v>
      </c>
      <c r="E103">
        <v>1.0900000000000001</v>
      </c>
      <c r="F103">
        <f t="shared" si="41"/>
        <v>7.486150735203552E-2</v>
      </c>
      <c r="H103">
        <f>D103-D101</f>
        <v>0.10999999999999999</v>
      </c>
      <c r="I103">
        <f>(F103*F103)+(F101*F101)</f>
        <v>1.0207785106027718E-2</v>
      </c>
      <c r="J103">
        <f t="shared" si="42"/>
        <v>0.10103358405019451</v>
      </c>
      <c r="K103">
        <f t="shared" si="43"/>
        <v>0.19802582473838123</v>
      </c>
      <c r="L103">
        <v>-7.1698113207546293E-2</v>
      </c>
      <c r="M103">
        <v>-5.2830188679245021E-2</v>
      </c>
      <c r="O103" t="s">
        <v>15</v>
      </c>
      <c r="P103" t="s">
        <v>40</v>
      </c>
      <c r="Q103">
        <v>212</v>
      </c>
      <c r="R103">
        <f t="shared" si="44"/>
        <v>14.560219778561036</v>
      </c>
      <c r="S103" t="b">
        <f t="shared" si="37"/>
        <v>0</v>
      </c>
      <c r="U103">
        <v>0.10999999999999999</v>
      </c>
      <c r="V103">
        <v>-7.1698113207546293E-2</v>
      </c>
      <c r="W103">
        <v>-5.2830188679245021E-2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Height</vt:lpstr>
      <vt:lpstr>BMI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Golnaz</dc:creator>
  <cp:lastModifiedBy>Golnaz</cp:lastModifiedBy>
  <dcterms:created xsi:type="dcterms:W3CDTF">2023-04-13T08:43:01Z</dcterms:created>
  <dcterms:modified xsi:type="dcterms:W3CDTF">2024-03-06T09:08:19Z</dcterms:modified>
</cp:coreProperties>
</file>