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8" i="1"/>
  <c r="E14"/>
  <c r="D10"/>
  <c r="C10"/>
  <c r="B10"/>
  <c r="D14"/>
  <c r="F6"/>
  <c r="G6" s="1"/>
  <c r="F5"/>
  <c r="G5" s="1"/>
  <c r="F14" l="1"/>
  <c r="H5"/>
</calcChain>
</file>

<file path=xl/sharedStrings.xml><?xml version="1.0" encoding="utf-8"?>
<sst xmlns="http://schemas.openxmlformats.org/spreadsheetml/2006/main" count="24" uniqueCount="23">
  <si>
    <t>Расчет кол-ва нейтронов на одно деление</t>
  </si>
  <si>
    <t>Изотоп</t>
  </si>
  <si>
    <t>ню ф</t>
  </si>
  <si>
    <t>Pu239</t>
  </si>
  <si>
    <t>Pu241</t>
  </si>
  <si>
    <t>микро деления, б</t>
  </si>
  <si>
    <t>ню</t>
  </si>
  <si>
    <t>яд концентрация*10^24</t>
  </si>
  <si>
    <t>макро деления 1/см</t>
  </si>
  <si>
    <t>ню ф * макро деления, 1/см</t>
  </si>
  <si>
    <t>Площадь полной поверхности а.з.</t>
  </si>
  <si>
    <t>Hаз, мм</t>
  </si>
  <si>
    <t>Rаз, мм</t>
  </si>
  <si>
    <t>Sпов, м^2</t>
  </si>
  <si>
    <t>kinf в середине компании топлива</t>
  </si>
  <si>
    <t>D</t>
  </si>
  <si>
    <t>Sa</t>
  </si>
  <si>
    <t>L^2</t>
  </si>
  <si>
    <t>alpha^2</t>
  </si>
  <si>
    <t>kinf</t>
  </si>
  <si>
    <t>gamma</t>
  </si>
  <si>
    <t>1 group</t>
  </si>
  <si>
    <t>2 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</si>
</sst>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tabSelected="1" workbookViewId="0">
      <selection activeCell="F11" sqref="F11"/>
    </sheetView>
  </sheetViews>
  <sheetFormatPr defaultRowHeight="14.4"/>
  <cols>
    <col min="3" max="3" width="21.21875" customWidth="1"/>
    <col min="4" max="4" width="16.88671875" customWidth="1"/>
    <col min="5" max="5" width="11" bestFit="1" customWidth="1"/>
    <col min="6" max="6" width="19.88671875" customWidth="1"/>
    <col min="7" max="7" width="25.109375" customWidth="1"/>
  </cols>
  <sheetData>
    <row r="3" spans="2:8">
      <c r="B3" s="2" t="s">
        <v>0</v>
      </c>
      <c r="C3" s="2"/>
      <c r="D3" s="2"/>
      <c r="E3" s="2"/>
      <c r="F3" s="2"/>
    </row>
    <row r="4" spans="2:8">
      <c r="B4" t="s">
        <v>1</v>
      </c>
      <c r="C4" t="s">
        <v>7</v>
      </c>
      <c r="D4" t="s">
        <v>5</v>
      </c>
      <c r="E4" t="s">
        <v>2</v>
      </c>
      <c r="F4" t="s">
        <v>8</v>
      </c>
      <c r="G4" t="s">
        <v>9</v>
      </c>
      <c r="H4" t="s">
        <v>6</v>
      </c>
    </row>
    <row r="5" spans="2:8">
      <c r="B5" t="s">
        <v>3</v>
      </c>
      <c r="C5" s="1">
        <v>2.7943E-3</v>
      </c>
      <c r="D5">
        <v>236.37</v>
      </c>
      <c r="E5">
        <v>2.89</v>
      </c>
      <c r="F5">
        <f>C5*D5</f>
        <v>0.66048869099999996</v>
      </c>
      <c r="G5">
        <f>F5*E5</f>
        <v>1.90881231699</v>
      </c>
      <c r="H5" s="3">
        <f>(G5+G6)/(F5+F6)</f>
        <v>2.9220405883685618</v>
      </c>
    </row>
    <row r="6" spans="2:8">
      <c r="B6" t="s">
        <v>4</v>
      </c>
      <c r="C6" s="1">
        <v>1.4698999999999999E-3</v>
      </c>
      <c r="D6">
        <v>211.85</v>
      </c>
      <c r="E6">
        <v>2.99</v>
      </c>
      <c r="F6">
        <f>C6*D6</f>
        <v>0.31139831499999998</v>
      </c>
      <c r="G6">
        <f>E6*F6</f>
        <v>0.93108096185</v>
      </c>
    </row>
    <row r="8" spans="2:8">
      <c r="B8" s="2" t="s">
        <v>10</v>
      </c>
      <c r="C8" s="2"/>
    </row>
    <row r="9" spans="2:8">
      <c r="B9" t="s">
        <v>11</v>
      </c>
      <c r="C9" t="s">
        <v>12</v>
      </c>
      <c r="D9" t="s">
        <v>13</v>
      </c>
    </row>
    <row r="10" spans="2:8">
      <c r="B10">
        <f>1300*0.001</f>
        <v>1.3</v>
      </c>
      <c r="C10">
        <f>566*0.001</f>
        <v>0.56600000000000006</v>
      </c>
      <c r="D10" s="3">
        <f>(B10*2*C10*PI() + 2 * PI() *C10^2)</f>
        <v>6.6360238612895639</v>
      </c>
    </row>
    <row r="12" spans="2:8">
      <c r="B12" s="2" t="s">
        <v>14</v>
      </c>
      <c r="C12" s="2"/>
    </row>
    <row r="13" spans="2:8">
      <c r="B13" t="s">
        <v>15</v>
      </c>
      <c r="C13" t="s">
        <v>16</v>
      </c>
      <c r="D13" t="s">
        <v>17</v>
      </c>
      <c r="E13" t="s">
        <v>18</v>
      </c>
      <c r="F13" t="s">
        <v>19</v>
      </c>
    </row>
    <row r="14" spans="2:8">
      <c r="B14">
        <v>0.38512930000000001</v>
      </c>
      <c r="C14" s="1">
        <v>1.459797E-2</v>
      </c>
      <c r="D14">
        <f>B14/C14</f>
        <v>26.38238741414046</v>
      </c>
      <c r="E14">
        <f>(2.405/(C10*100))^2+(PI()/(B10*100))^2</f>
        <v>2.3894994550654443E-3</v>
      </c>
      <c r="F14" s="3">
        <f>1+E14*D14</f>
        <v>1.063040700349414</v>
      </c>
    </row>
    <row r="16" spans="2:8">
      <c r="B16" s="5" t="s">
        <v>20</v>
      </c>
    </row>
    <row r="17" spans="2:4">
      <c r="B17" s="4" t="s">
        <v>21</v>
      </c>
      <c r="C17" s="4" t="s">
        <v>22</v>
      </c>
      <c r="D17" s="4" t="s">
        <v>20</v>
      </c>
    </row>
    <row r="18" spans="2:4">
      <c r="B18">
        <v>0.37260199999999999</v>
      </c>
      <c r="C18" s="1">
        <v>9.8850370000000007E-2</v>
      </c>
      <c r="D18" s="6">
        <f>B18/(C18+B18)</f>
        <v>0.79032798159440787</v>
      </c>
    </row>
  </sheetData>
  <mergeCells count="3">
    <mergeCell ref="B3:F3"/>
    <mergeCell ref="B8:C8"/>
    <mergeCell ref="B12:C1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2018-03-21T16:38:19Z</dcterms:modified>
</cp:coreProperties>
</file>