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consolidated" sheetId="3" r:id="rId3"/>
  </sheets>
  <calcPr calcId="152511"/>
</workbook>
</file>

<file path=xl/calcChain.xml><?xml version="1.0" encoding="utf-8"?>
<calcChain xmlns="http://schemas.openxmlformats.org/spreadsheetml/2006/main">
  <c r="L9" i="2" l="1"/>
  <c r="E51" i="1" l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50" i="1"/>
  <c r="E28" i="2" l="1"/>
  <c r="E27" i="2"/>
  <c r="B31" i="2" l="1"/>
  <c r="B30" i="2" l="1"/>
  <c r="B28" i="2" l="1"/>
  <c r="F16" i="2"/>
  <c r="F17" i="2"/>
  <c r="F18" i="2"/>
  <c r="B27" i="2" s="1"/>
  <c r="F19" i="2"/>
  <c r="F20" i="2"/>
  <c r="F21" i="2"/>
  <c r="F22" i="2"/>
  <c r="F23" i="2"/>
  <c r="F24" i="2"/>
  <c r="F15" i="2"/>
  <c r="E16" i="2"/>
  <c r="E17" i="2"/>
  <c r="E18" i="2"/>
  <c r="E19" i="2"/>
  <c r="E20" i="2"/>
  <c r="E21" i="2"/>
  <c r="E22" i="2"/>
  <c r="E23" i="2"/>
  <c r="E24" i="2"/>
  <c r="E15" i="2"/>
  <c r="AN9" i="1" l="1"/>
  <c r="AJ12" i="1"/>
  <c r="AF10" i="1"/>
  <c r="AB12" i="1"/>
  <c r="X12" i="1"/>
  <c r="S11" i="1"/>
  <c r="C7" i="1"/>
  <c r="G12" i="1"/>
  <c r="K16" i="1"/>
  <c r="C9" i="2"/>
  <c r="D9" i="2"/>
  <c r="E9" i="2"/>
  <c r="F9" i="2"/>
  <c r="G9" i="2"/>
  <c r="H9" i="2"/>
  <c r="I9" i="2"/>
  <c r="J9" i="2"/>
  <c r="K9" i="2"/>
  <c r="B9" i="2"/>
  <c r="O13" i="1"/>
  <c r="AN27" i="1"/>
  <c r="AJ33" i="1"/>
  <c r="AF31" i="1"/>
  <c r="AB26" i="1"/>
  <c r="X27" i="1"/>
  <c r="S31" i="1"/>
  <c r="O37" i="1"/>
  <c r="K31" i="1"/>
  <c r="G46" i="1"/>
  <c r="C24" i="1"/>
</calcChain>
</file>

<file path=xl/sharedStrings.xml><?xml version="1.0" encoding="utf-8"?>
<sst xmlns="http://schemas.openxmlformats.org/spreadsheetml/2006/main" count="511" uniqueCount="128">
  <si>
    <t>SRX5883436</t>
  </si>
  <si>
    <t>ARG</t>
  </si>
  <si>
    <t>cfxA6</t>
  </si>
  <si>
    <t>Beta-lactam resistance</t>
  </si>
  <si>
    <t>IS613</t>
  </si>
  <si>
    <t>IS942</t>
  </si>
  <si>
    <t>ISBad2</t>
  </si>
  <si>
    <t>IS150</t>
  </si>
  <si>
    <t>ISBlo12</t>
  </si>
  <si>
    <t>ISBlo2</t>
  </si>
  <si>
    <t>IS4351</t>
  </si>
  <si>
    <t>IS1249</t>
  </si>
  <si>
    <t>mef(A)</t>
  </si>
  <si>
    <t>Macrolide resistance</t>
  </si>
  <si>
    <t>erm(F)</t>
  </si>
  <si>
    <t>tet(Q)</t>
  </si>
  <si>
    <t>Tetracycline resistance</t>
  </si>
  <si>
    <t>tet(40)</t>
  </si>
  <si>
    <t>aph(6)-Id</t>
  </si>
  <si>
    <t>blaTEM-116</t>
  </si>
  <si>
    <t>IS15DI</t>
  </si>
  <si>
    <t>ISEc17</t>
  </si>
  <si>
    <t>IS200C</t>
  </si>
  <si>
    <t>ISBlo1</t>
  </si>
  <si>
    <t>ISDsu1</t>
  </si>
  <si>
    <t>ISBlo9</t>
  </si>
  <si>
    <t>IS5</t>
  </si>
  <si>
    <t>IS621</t>
  </si>
  <si>
    <t>IS629</t>
  </si>
  <si>
    <t>IS3411</t>
  </si>
  <si>
    <t>ISBlo3</t>
  </si>
  <si>
    <t>IS186B</t>
  </si>
  <si>
    <t>ISBad1</t>
  </si>
  <si>
    <t>IS102</t>
  </si>
  <si>
    <t>IS609</t>
  </si>
  <si>
    <t>IS30D</t>
  </si>
  <si>
    <t>IS30</t>
  </si>
  <si>
    <t>IS1R</t>
  </si>
  <si>
    <t>ISCx1</t>
  </si>
  <si>
    <t>erm(X)</t>
  </si>
  <si>
    <t>tet(W)</t>
  </si>
  <si>
    <t>SRX5883437</t>
  </si>
  <si>
    <t>aadA5</t>
  </si>
  <si>
    <t>Aminoglycoside resistance</t>
  </si>
  <si>
    <t>blaTEM-1C</t>
  </si>
  <si>
    <t>blaACI-1</t>
  </si>
  <si>
    <t>ISBfi1</t>
  </si>
  <si>
    <t>IS1182</t>
  </si>
  <si>
    <t>IS26</t>
  </si>
  <si>
    <t>erm(B)</t>
  </si>
  <si>
    <t>mph(A)</t>
  </si>
  <si>
    <t>cat</t>
  </si>
  <si>
    <t>Phenicol resistance</t>
  </si>
  <si>
    <t>tet(O)</t>
  </si>
  <si>
    <t>tet(M)</t>
  </si>
  <si>
    <t>dfrA17</t>
  </si>
  <si>
    <t>Trimethoprim resistance</t>
  </si>
  <si>
    <t>SRX5883456</t>
  </si>
  <si>
    <t>Insertion sequence</t>
  </si>
  <si>
    <t>SRX5883457</t>
  </si>
  <si>
    <t>ant(6)-Ia</t>
  </si>
  <si>
    <t>blaTEM-181</t>
  </si>
  <si>
    <t>ISBlo10</t>
  </si>
  <si>
    <t>ISBlo11</t>
  </si>
  <si>
    <t>ISBf6</t>
  </si>
  <si>
    <t>IS1216E</t>
  </si>
  <si>
    <t>ISBvu4</t>
  </si>
  <si>
    <t>ISClsp2</t>
  </si>
  <si>
    <t>ISBf5</t>
  </si>
  <si>
    <t>ISBlo7</t>
  </si>
  <si>
    <t>IS1187</t>
  </si>
  <si>
    <t>IS1191</t>
  </si>
  <si>
    <t>ISBthe6</t>
  </si>
  <si>
    <t>cat(pC194)</t>
  </si>
  <si>
    <t>tet(L)</t>
  </si>
  <si>
    <t>SRX5883460</t>
  </si>
  <si>
    <t>aph(3'')-Ib</t>
  </si>
  <si>
    <t>IS1B</t>
  </si>
  <si>
    <t>nimJ</t>
  </si>
  <si>
    <t>metronidazole (5-nitroimidazole)</t>
  </si>
  <si>
    <t>catS</t>
  </si>
  <si>
    <t>tet(A)</t>
  </si>
  <si>
    <t>SRX5883461</t>
  </si>
  <si>
    <t>ISBf8</t>
  </si>
  <si>
    <t>SRX5883462</t>
  </si>
  <si>
    <t>ISBf3</t>
  </si>
  <si>
    <t>IS1216V</t>
  </si>
  <si>
    <t>SRX5883463</t>
  </si>
  <si>
    <t>IS1X2</t>
  </si>
  <si>
    <t>IS1139</t>
  </si>
  <si>
    <t>ISBlo4</t>
  </si>
  <si>
    <t>IS614</t>
  </si>
  <si>
    <t>SRX5883464</t>
  </si>
  <si>
    <t>ISClsp3</t>
  </si>
  <si>
    <t>IS1F</t>
  </si>
  <si>
    <t>ISBlo8</t>
  </si>
  <si>
    <t>ISAco1</t>
  </si>
  <si>
    <t>ISEbi1</t>
  </si>
  <si>
    <t>SRX5883465</t>
  </si>
  <si>
    <t>ISBf4</t>
  </si>
  <si>
    <t>tet(32)</t>
  </si>
  <si>
    <t>.</t>
  </si>
  <si>
    <t>Total</t>
  </si>
  <si>
    <t>Resistance phenotype</t>
  </si>
  <si>
    <t>SRX run ID</t>
  </si>
  <si>
    <t>Spearman correlation</t>
  </si>
  <si>
    <t>20_V_M_1</t>
  </si>
  <si>
    <t>20_V_M_2</t>
  </si>
  <si>
    <t>22_NV_M</t>
  </si>
  <si>
    <t>37_V_F</t>
  </si>
  <si>
    <t>32_NV_M</t>
  </si>
  <si>
    <t>35_NV_M</t>
  </si>
  <si>
    <t>58_NV_M</t>
  </si>
  <si>
    <t>55_NV_F</t>
  </si>
  <si>
    <t>18_NV_M</t>
  </si>
  <si>
    <t>ARG rank</t>
  </si>
  <si>
    <t>IS rank</t>
  </si>
  <si>
    <t>ARG total</t>
  </si>
  <si>
    <t>IS total</t>
  </si>
  <si>
    <t>Pearson correlation</t>
  </si>
  <si>
    <t>Sample ID</t>
  </si>
  <si>
    <t>Age</t>
  </si>
  <si>
    <t>Age pearson correlation</t>
  </si>
  <si>
    <t>point biserial correlation (food)</t>
  </si>
  <si>
    <t>v=0,NV=1</t>
  </si>
  <si>
    <t>sample size =</t>
  </si>
  <si>
    <t>t-test statistic</t>
  </si>
  <si>
    <t>p value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</si>
</sst>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" borderId="1" xfId="2" applyFont="1"/>
    <xf numFmtId="0" fontId="2" fillId="2" borderId="0" xfId="1"/>
    <xf numFmtId="0" fontId="2" fillId="2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/>
    <xf numFmtId="0" fontId="2" fillId="2" borderId="2" xfId="1" applyBorder="1"/>
    <xf numFmtId="0" fontId="2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5" borderId="0" xfId="3" applyFont="1" applyFill="1" applyAlignment="1">
      <alignment horizontal="center" vertical="center" wrapText="1"/>
    </xf>
    <xf numFmtId="0" fontId="4" fillId="5" borderId="0" xfId="3" applyFont="1" applyFill="1" applyAlignment="1">
      <alignment horizontal="center"/>
    </xf>
    <xf numFmtId="0" fontId="2" fillId="2" borderId="0" xfId="1" applyBorder="1"/>
  </cellXfs>
  <cellStyles count="4">
    <cellStyle name="60% - Accent1" xfId="3" builtinId="32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"/>
  <sheetViews>
    <sheetView topLeftCell="O1" workbookViewId="0">
      <selection activeCell="C14" sqref="C14"/>
    </sheetView>
  </sheetViews>
  <sheetFormatPr defaultRowHeight="15" x14ac:dyDescent="0.25"/>
  <cols>
    <col min="1" max="1" width="13.28515625" customWidth="1"/>
    <col min="2" max="3" width="20.28515625" customWidth="1"/>
    <col min="5" max="5" width="12.7109375" customWidth="1"/>
    <col min="6" max="7" width="20.140625" customWidth="1"/>
    <col min="9" max="9" width="12.7109375" customWidth="1"/>
    <col min="10" max="11" width="23.42578125" style="1" customWidth="1"/>
    <col min="14" max="15" width="19.5703125" customWidth="1"/>
    <col min="18" max="19" width="21.28515625" customWidth="1"/>
    <col min="23" max="23" width="11.28515625" customWidth="1"/>
    <col min="27" max="28" width="20.140625" customWidth="1"/>
    <col min="31" max="32" width="18.5703125" customWidth="1"/>
    <col min="35" max="36" width="18.7109375" customWidth="1"/>
    <col min="39" max="39" width="19.28515625" customWidth="1"/>
  </cols>
  <sheetData>
    <row r="1" spans="1:40" x14ac:dyDescent="0.25">
      <c r="A1" s="3" t="s">
        <v>1</v>
      </c>
      <c r="B1" s="3" t="s">
        <v>0</v>
      </c>
      <c r="C1" s="3"/>
      <c r="D1" s="3"/>
      <c r="E1" s="3" t="s">
        <v>1</v>
      </c>
      <c r="F1" s="3" t="s">
        <v>41</v>
      </c>
      <c r="G1" s="3"/>
      <c r="H1" s="3"/>
      <c r="I1" s="3" t="s">
        <v>1</v>
      </c>
      <c r="J1" s="4" t="s">
        <v>57</v>
      </c>
      <c r="K1" s="4"/>
      <c r="L1" s="3"/>
      <c r="M1" s="3" t="s">
        <v>1</v>
      </c>
      <c r="N1" s="3" t="s">
        <v>59</v>
      </c>
      <c r="O1" s="3"/>
      <c r="P1" s="3"/>
      <c r="Q1" s="3" t="s">
        <v>1</v>
      </c>
      <c r="R1" s="3" t="s">
        <v>75</v>
      </c>
      <c r="S1" s="3"/>
      <c r="T1" s="3"/>
      <c r="U1" s="3" t="s">
        <v>1</v>
      </c>
      <c r="V1" s="3" t="s">
        <v>82</v>
      </c>
      <c r="W1" s="3"/>
      <c r="X1" s="3"/>
      <c r="Y1" s="3"/>
      <c r="Z1" s="3" t="s">
        <v>1</v>
      </c>
      <c r="AA1" s="3" t="s">
        <v>84</v>
      </c>
      <c r="AB1" s="3"/>
      <c r="AC1" s="3"/>
      <c r="AD1" s="3" t="s">
        <v>1</v>
      </c>
      <c r="AE1" s="3" t="s">
        <v>87</v>
      </c>
      <c r="AF1" s="3"/>
      <c r="AG1" s="3"/>
      <c r="AH1" s="3" t="s">
        <v>1</v>
      </c>
      <c r="AI1" s="3" t="s">
        <v>92</v>
      </c>
      <c r="AJ1" s="3"/>
      <c r="AK1" s="3"/>
      <c r="AL1" s="3" t="s">
        <v>1</v>
      </c>
      <c r="AM1" s="3" t="s">
        <v>98</v>
      </c>
    </row>
    <row r="2" spans="1:40" x14ac:dyDescent="0.25">
      <c r="A2" t="s">
        <v>2</v>
      </c>
      <c r="B2">
        <v>1</v>
      </c>
      <c r="C2">
        <v>1</v>
      </c>
      <c r="E2" t="s">
        <v>18</v>
      </c>
      <c r="F2" s="1">
        <v>1</v>
      </c>
      <c r="G2" s="1">
        <v>1</v>
      </c>
      <c r="I2" t="s">
        <v>42</v>
      </c>
      <c r="J2" s="1">
        <v>1</v>
      </c>
      <c r="K2" s="1">
        <v>1</v>
      </c>
      <c r="M2" t="s">
        <v>60</v>
      </c>
      <c r="N2">
        <v>1</v>
      </c>
      <c r="O2">
        <v>1</v>
      </c>
      <c r="Q2" t="s">
        <v>18</v>
      </c>
      <c r="R2" s="1">
        <v>1</v>
      </c>
      <c r="S2" s="1">
        <v>1</v>
      </c>
      <c r="U2" t="s">
        <v>2</v>
      </c>
      <c r="V2">
        <v>1</v>
      </c>
      <c r="X2">
        <v>1</v>
      </c>
      <c r="Z2" t="s">
        <v>60</v>
      </c>
      <c r="AA2">
        <v>1</v>
      </c>
      <c r="AB2">
        <v>1</v>
      </c>
      <c r="AD2" t="s">
        <v>45</v>
      </c>
      <c r="AE2">
        <v>1</v>
      </c>
      <c r="AF2">
        <v>1</v>
      </c>
      <c r="AH2" t="s">
        <v>45</v>
      </c>
      <c r="AI2">
        <v>1</v>
      </c>
      <c r="AJ2">
        <v>1</v>
      </c>
      <c r="AL2" t="s">
        <v>60</v>
      </c>
      <c r="AM2">
        <v>1</v>
      </c>
      <c r="AN2">
        <v>1</v>
      </c>
    </row>
    <row r="3" spans="1:40" x14ac:dyDescent="0.25">
      <c r="A3" t="s">
        <v>12</v>
      </c>
      <c r="B3">
        <v>1</v>
      </c>
      <c r="C3">
        <v>1</v>
      </c>
      <c r="E3" t="s">
        <v>19</v>
      </c>
      <c r="F3">
        <v>1</v>
      </c>
      <c r="G3">
        <v>1</v>
      </c>
      <c r="I3" t="s">
        <v>44</v>
      </c>
      <c r="J3" s="1">
        <v>1</v>
      </c>
      <c r="K3" s="1">
        <v>1</v>
      </c>
      <c r="M3" t="s">
        <v>2</v>
      </c>
      <c r="N3">
        <v>1</v>
      </c>
      <c r="O3">
        <v>1</v>
      </c>
      <c r="Q3" t="s">
        <v>76</v>
      </c>
      <c r="R3" s="1">
        <v>1</v>
      </c>
      <c r="S3" s="1">
        <v>1</v>
      </c>
      <c r="U3" t="s">
        <v>14</v>
      </c>
      <c r="V3">
        <v>1</v>
      </c>
      <c r="X3">
        <v>1</v>
      </c>
      <c r="Z3" t="s">
        <v>45</v>
      </c>
      <c r="AA3">
        <v>1</v>
      </c>
      <c r="AB3">
        <v>1</v>
      </c>
      <c r="AD3" t="s">
        <v>19</v>
      </c>
      <c r="AE3">
        <v>1</v>
      </c>
      <c r="AF3">
        <v>1</v>
      </c>
      <c r="AH3" t="s">
        <v>2</v>
      </c>
      <c r="AI3">
        <v>1</v>
      </c>
      <c r="AJ3">
        <v>1</v>
      </c>
      <c r="AL3" t="s">
        <v>61</v>
      </c>
      <c r="AM3">
        <v>1</v>
      </c>
      <c r="AN3">
        <v>1</v>
      </c>
    </row>
    <row r="4" spans="1:40" x14ac:dyDescent="0.25">
      <c r="A4" t="s">
        <v>14</v>
      </c>
      <c r="B4">
        <v>1</v>
      </c>
      <c r="C4">
        <v>1</v>
      </c>
      <c r="E4" t="s">
        <v>2</v>
      </c>
      <c r="F4">
        <v>1</v>
      </c>
      <c r="G4">
        <v>1</v>
      </c>
      <c r="I4" t="s">
        <v>2</v>
      </c>
      <c r="J4" s="1">
        <v>1</v>
      </c>
      <c r="K4" s="1">
        <v>1</v>
      </c>
      <c r="M4" t="s">
        <v>61</v>
      </c>
      <c r="N4">
        <v>1</v>
      </c>
      <c r="O4">
        <v>1</v>
      </c>
      <c r="Q4" t="s">
        <v>2</v>
      </c>
      <c r="R4">
        <v>1</v>
      </c>
      <c r="S4">
        <v>1</v>
      </c>
      <c r="U4" t="s">
        <v>49</v>
      </c>
      <c r="V4">
        <v>1</v>
      </c>
      <c r="X4">
        <v>1</v>
      </c>
      <c r="Z4" t="s">
        <v>2</v>
      </c>
      <c r="AA4">
        <v>1</v>
      </c>
      <c r="AB4">
        <v>1</v>
      </c>
      <c r="AD4" t="s">
        <v>14</v>
      </c>
      <c r="AE4">
        <v>1</v>
      </c>
      <c r="AF4">
        <v>1</v>
      </c>
      <c r="AH4" t="s">
        <v>14</v>
      </c>
      <c r="AI4">
        <v>1</v>
      </c>
      <c r="AJ4">
        <v>1</v>
      </c>
      <c r="AL4" t="s">
        <v>2</v>
      </c>
      <c r="AM4">
        <v>1</v>
      </c>
      <c r="AN4">
        <v>1</v>
      </c>
    </row>
    <row r="5" spans="1:40" x14ac:dyDescent="0.25">
      <c r="A5" t="s">
        <v>15</v>
      </c>
      <c r="B5">
        <v>1</v>
      </c>
      <c r="C5">
        <v>1</v>
      </c>
      <c r="E5" t="s">
        <v>14</v>
      </c>
      <c r="F5" s="1">
        <v>1</v>
      </c>
      <c r="G5" s="1">
        <v>1</v>
      </c>
      <c r="I5" t="s">
        <v>45</v>
      </c>
      <c r="J5" s="1">
        <v>1</v>
      </c>
      <c r="K5" s="1">
        <v>1</v>
      </c>
      <c r="M5" t="s">
        <v>14</v>
      </c>
      <c r="N5">
        <v>1</v>
      </c>
      <c r="O5">
        <v>1</v>
      </c>
      <c r="Q5" t="s">
        <v>78</v>
      </c>
      <c r="R5">
        <v>1</v>
      </c>
      <c r="S5">
        <v>1</v>
      </c>
      <c r="U5" t="s">
        <v>49</v>
      </c>
      <c r="V5">
        <v>1</v>
      </c>
      <c r="X5">
        <v>1</v>
      </c>
      <c r="Z5" t="s">
        <v>39</v>
      </c>
      <c r="AA5">
        <v>1</v>
      </c>
      <c r="AB5">
        <v>1</v>
      </c>
      <c r="AD5" t="s">
        <v>49</v>
      </c>
      <c r="AE5">
        <v>1</v>
      </c>
      <c r="AF5">
        <v>1</v>
      </c>
      <c r="AH5" t="s">
        <v>49</v>
      </c>
      <c r="AI5">
        <v>1</v>
      </c>
      <c r="AJ5">
        <v>1</v>
      </c>
      <c r="AL5" t="s">
        <v>17</v>
      </c>
      <c r="AM5">
        <v>1</v>
      </c>
      <c r="AN5">
        <v>1</v>
      </c>
    </row>
    <row r="6" spans="1:40" x14ac:dyDescent="0.25">
      <c r="A6" t="s">
        <v>17</v>
      </c>
      <c r="B6">
        <v>1</v>
      </c>
      <c r="C6">
        <v>1</v>
      </c>
      <c r="E6" t="s">
        <v>39</v>
      </c>
      <c r="F6">
        <v>1</v>
      </c>
      <c r="G6">
        <v>1</v>
      </c>
      <c r="I6" t="s">
        <v>14</v>
      </c>
      <c r="J6" s="1">
        <v>1</v>
      </c>
      <c r="K6" s="1">
        <v>1</v>
      </c>
      <c r="M6" t="s">
        <v>39</v>
      </c>
      <c r="N6">
        <v>1</v>
      </c>
      <c r="O6">
        <v>1</v>
      </c>
      <c r="Q6" t="s">
        <v>80</v>
      </c>
      <c r="R6">
        <v>1</v>
      </c>
      <c r="S6">
        <v>1</v>
      </c>
      <c r="U6" t="s">
        <v>39</v>
      </c>
      <c r="V6">
        <v>1</v>
      </c>
      <c r="X6">
        <v>1</v>
      </c>
      <c r="Z6" t="s">
        <v>39</v>
      </c>
      <c r="AA6">
        <v>1</v>
      </c>
      <c r="AB6">
        <v>1</v>
      </c>
      <c r="AD6" t="s">
        <v>49</v>
      </c>
      <c r="AE6">
        <v>1</v>
      </c>
      <c r="AF6">
        <v>1</v>
      </c>
      <c r="AH6" t="s">
        <v>49</v>
      </c>
      <c r="AI6">
        <v>1</v>
      </c>
      <c r="AJ6">
        <v>1</v>
      </c>
      <c r="AL6" t="s">
        <v>53</v>
      </c>
      <c r="AM6">
        <v>1</v>
      </c>
      <c r="AN6">
        <v>1</v>
      </c>
    </row>
    <row r="7" spans="1:40" x14ac:dyDescent="0.25">
      <c r="C7">
        <f>SUM(C2:C6)</f>
        <v>5</v>
      </c>
      <c r="E7" t="s">
        <v>39</v>
      </c>
      <c r="F7">
        <v>1</v>
      </c>
      <c r="G7">
        <v>1</v>
      </c>
      <c r="I7" t="s">
        <v>49</v>
      </c>
      <c r="J7" s="1">
        <v>1</v>
      </c>
      <c r="K7" s="1">
        <v>1</v>
      </c>
      <c r="M7" t="s">
        <v>39</v>
      </c>
      <c r="N7">
        <v>1</v>
      </c>
      <c r="O7">
        <v>1</v>
      </c>
      <c r="Q7" t="s">
        <v>40</v>
      </c>
      <c r="R7">
        <v>1</v>
      </c>
      <c r="S7">
        <v>1</v>
      </c>
      <c r="U7" t="s">
        <v>39</v>
      </c>
      <c r="V7">
        <v>1</v>
      </c>
      <c r="X7">
        <v>1</v>
      </c>
      <c r="Z7" t="s">
        <v>14</v>
      </c>
      <c r="AA7">
        <v>1</v>
      </c>
      <c r="AB7">
        <v>1</v>
      </c>
      <c r="AD7" t="s">
        <v>80</v>
      </c>
      <c r="AE7">
        <v>1</v>
      </c>
      <c r="AF7">
        <v>1</v>
      </c>
      <c r="AH7" t="s">
        <v>39</v>
      </c>
      <c r="AI7">
        <v>1</v>
      </c>
      <c r="AJ7">
        <v>1</v>
      </c>
      <c r="AL7" t="s">
        <v>100</v>
      </c>
      <c r="AM7">
        <v>1</v>
      </c>
      <c r="AN7">
        <v>1</v>
      </c>
    </row>
    <row r="8" spans="1:40" x14ac:dyDescent="0.25">
      <c r="E8" t="s">
        <v>15</v>
      </c>
      <c r="F8" s="1">
        <v>1</v>
      </c>
      <c r="G8" s="1">
        <v>1</v>
      </c>
      <c r="I8" t="s">
        <v>49</v>
      </c>
      <c r="J8" s="1">
        <v>1</v>
      </c>
      <c r="K8" s="1">
        <v>1</v>
      </c>
      <c r="M8" t="s">
        <v>73</v>
      </c>
      <c r="N8">
        <v>1</v>
      </c>
      <c r="O8">
        <v>1</v>
      </c>
      <c r="Q8" t="s">
        <v>17</v>
      </c>
      <c r="R8">
        <v>1</v>
      </c>
      <c r="S8">
        <v>1</v>
      </c>
      <c r="U8" t="s">
        <v>17</v>
      </c>
      <c r="V8">
        <v>1</v>
      </c>
      <c r="X8">
        <v>1</v>
      </c>
      <c r="Z8" t="s">
        <v>80</v>
      </c>
      <c r="AA8">
        <v>1</v>
      </c>
      <c r="AB8">
        <v>1</v>
      </c>
      <c r="AD8" t="s">
        <v>15</v>
      </c>
      <c r="AE8">
        <v>1</v>
      </c>
      <c r="AF8">
        <v>1</v>
      </c>
      <c r="AH8" t="s">
        <v>39</v>
      </c>
      <c r="AI8">
        <v>1</v>
      </c>
      <c r="AJ8">
        <v>1</v>
      </c>
      <c r="AL8" t="s">
        <v>40</v>
      </c>
      <c r="AM8">
        <v>1</v>
      </c>
      <c r="AN8">
        <v>1</v>
      </c>
    </row>
    <row r="9" spans="1:40" x14ac:dyDescent="0.25">
      <c r="E9" t="s">
        <v>40</v>
      </c>
      <c r="F9">
        <v>1</v>
      </c>
      <c r="G9">
        <v>1</v>
      </c>
      <c r="I9" t="s">
        <v>50</v>
      </c>
      <c r="J9" s="1">
        <v>1</v>
      </c>
      <c r="K9" s="1">
        <v>1</v>
      </c>
      <c r="M9" t="s">
        <v>54</v>
      </c>
      <c r="N9">
        <v>1</v>
      </c>
      <c r="O9">
        <v>1</v>
      </c>
      <c r="Q9" t="s">
        <v>15</v>
      </c>
      <c r="R9">
        <v>1</v>
      </c>
      <c r="S9">
        <v>1</v>
      </c>
      <c r="U9" t="s">
        <v>15</v>
      </c>
      <c r="V9">
        <v>1</v>
      </c>
      <c r="X9">
        <v>1</v>
      </c>
      <c r="Z9" t="s">
        <v>17</v>
      </c>
      <c r="AA9">
        <v>1</v>
      </c>
      <c r="AB9">
        <v>1</v>
      </c>
      <c r="AD9" t="s">
        <v>40</v>
      </c>
      <c r="AE9">
        <v>1</v>
      </c>
      <c r="AF9">
        <v>1</v>
      </c>
      <c r="AH9" t="s">
        <v>12</v>
      </c>
      <c r="AI9">
        <v>1</v>
      </c>
      <c r="AJ9">
        <v>1</v>
      </c>
      <c r="AN9">
        <f>SUM(AN2:AN8)</f>
        <v>7</v>
      </c>
    </row>
    <row r="10" spans="1:40" x14ac:dyDescent="0.25">
      <c r="E10" t="s">
        <v>40</v>
      </c>
      <c r="F10">
        <v>1</v>
      </c>
      <c r="G10">
        <v>1</v>
      </c>
      <c r="I10" t="s">
        <v>51</v>
      </c>
      <c r="J10" s="1">
        <v>1</v>
      </c>
      <c r="K10" s="1">
        <v>1</v>
      </c>
      <c r="M10" t="s">
        <v>15</v>
      </c>
      <c r="N10">
        <v>1</v>
      </c>
      <c r="O10">
        <v>1</v>
      </c>
      <c r="Q10" t="s">
        <v>81</v>
      </c>
      <c r="R10">
        <v>1</v>
      </c>
      <c r="S10">
        <v>1</v>
      </c>
      <c r="U10" t="s">
        <v>40</v>
      </c>
      <c r="V10">
        <v>1</v>
      </c>
      <c r="X10">
        <v>1</v>
      </c>
      <c r="Z10" t="s">
        <v>40</v>
      </c>
      <c r="AA10">
        <v>1</v>
      </c>
      <c r="AB10">
        <v>1</v>
      </c>
      <c r="AF10">
        <f>SUM(AF2:AF9)</f>
        <v>8</v>
      </c>
      <c r="AH10" t="s">
        <v>15</v>
      </c>
      <c r="AI10">
        <v>1</v>
      </c>
      <c r="AJ10">
        <v>1</v>
      </c>
    </row>
    <row r="11" spans="1:40" x14ac:dyDescent="0.25">
      <c r="E11" t="s">
        <v>17</v>
      </c>
      <c r="F11" s="1">
        <v>1</v>
      </c>
      <c r="G11" s="1">
        <v>1</v>
      </c>
      <c r="I11" t="s">
        <v>53</v>
      </c>
      <c r="J11" s="1">
        <v>1</v>
      </c>
      <c r="K11" s="1">
        <v>1</v>
      </c>
      <c r="M11" t="s">
        <v>74</v>
      </c>
      <c r="N11">
        <v>1</v>
      </c>
      <c r="O11">
        <v>1</v>
      </c>
      <c r="S11">
        <f>SUM(S2:S10)</f>
        <v>9</v>
      </c>
      <c r="U11" t="s">
        <v>53</v>
      </c>
      <c r="V11">
        <v>1</v>
      </c>
      <c r="X11">
        <v>1</v>
      </c>
      <c r="Z11" t="s">
        <v>40</v>
      </c>
      <c r="AA11">
        <v>1</v>
      </c>
      <c r="AB11">
        <v>1</v>
      </c>
      <c r="AH11" t="s">
        <v>40</v>
      </c>
      <c r="AI11">
        <v>1</v>
      </c>
      <c r="AJ11">
        <v>1</v>
      </c>
    </row>
    <row r="12" spans="1:40" x14ac:dyDescent="0.25">
      <c r="G12">
        <f>SUM(G2:G11)</f>
        <v>10</v>
      </c>
      <c r="I12" t="s">
        <v>17</v>
      </c>
      <c r="J12" s="1">
        <v>1</v>
      </c>
      <c r="K12" s="1">
        <v>1</v>
      </c>
      <c r="M12" t="s">
        <v>17</v>
      </c>
      <c r="N12">
        <v>1</v>
      </c>
      <c r="O12">
        <v>1</v>
      </c>
      <c r="X12">
        <f>SUM(X2:X11)</f>
        <v>10</v>
      </c>
      <c r="AB12">
        <f>SUM(AB2:AB11)</f>
        <v>10</v>
      </c>
      <c r="AJ12">
        <f>SUM(AJ2:AJ11)</f>
        <v>10</v>
      </c>
    </row>
    <row r="13" spans="1:40" x14ac:dyDescent="0.25">
      <c r="I13" t="s">
        <v>54</v>
      </c>
      <c r="J13" s="1">
        <v>1</v>
      </c>
      <c r="K13" s="1">
        <v>1</v>
      </c>
      <c r="O13">
        <f>SUM(O2:O12)</f>
        <v>11</v>
      </c>
    </row>
    <row r="14" spans="1:40" x14ac:dyDescent="0.25">
      <c r="I14" t="s">
        <v>40</v>
      </c>
      <c r="J14" s="1">
        <v>1</v>
      </c>
      <c r="K14" s="1">
        <v>1</v>
      </c>
    </row>
    <row r="15" spans="1:40" x14ac:dyDescent="0.25">
      <c r="I15" t="s">
        <v>55</v>
      </c>
      <c r="J15" s="1">
        <v>1</v>
      </c>
      <c r="K15" s="1">
        <v>1</v>
      </c>
    </row>
    <row r="16" spans="1:40" x14ac:dyDescent="0.25">
      <c r="K16" s="1">
        <f>SUM(K2:K15)</f>
        <v>14</v>
      </c>
    </row>
    <row r="17" spans="1:40" s="2" customFormat="1" x14ac:dyDescent="0.25">
      <c r="A17" s="2" t="s">
        <v>58</v>
      </c>
    </row>
    <row r="18" spans="1:40" x14ac:dyDescent="0.25">
      <c r="A18" t="s">
        <v>4</v>
      </c>
      <c r="B18" t="s">
        <v>58</v>
      </c>
      <c r="C18">
        <v>1</v>
      </c>
      <c r="E18" t="s">
        <v>10</v>
      </c>
      <c r="F18" t="s">
        <v>58</v>
      </c>
      <c r="G18">
        <v>1</v>
      </c>
      <c r="I18" t="s">
        <v>25</v>
      </c>
      <c r="J18" t="s">
        <v>58</v>
      </c>
      <c r="K18" s="5">
        <v>1</v>
      </c>
      <c r="M18" t="s">
        <v>62</v>
      </c>
      <c r="N18" t="s">
        <v>58</v>
      </c>
      <c r="O18">
        <v>1</v>
      </c>
      <c r="Q18" t="s">
        <v>37</v>
      </c>
      <c r="R18" t="s">
        <v>58</v>
      </c>
      <c r="S18">
        <v>1</v>
      </c>
      <c r="U18" t="s">
        <v>62</v>
      </c>
      <c r="V18" t="s">
        <v>58</v>
      </c>
      <c r="X18">
        <v>1</v>
      </c>
      <c r="Z18" t="s">
        <v>11</v>
      </c>
      <c r="AA18" t="s">
        <v>58</v>
      </c>
      <c r="AB18">
        <v>1</v>
      </c>
      <c r="AD18" t="s">
        <v>10</v>
      </c>
      <c r="AE18" t="s">
        <v>58</v>
      </c>
      <c r="AF18">
        <v>1</v>
      </c>
      <c r="AH18" t="s">
        <v>10</v>
      </c>
      <c r="AI18" t="s">
        <v>58</v>
      </c>
      <c r="AJ18">
        <v>1</v>
      </c>
      <c r="AL18" t="s">
        <v>94</v>
      </c>
      <c r="AM18" t="s">
        <v>58</v>
      </c>
      <c r="AN18">
        <v>1</v>
      </c>
    </row>
    <row r="19" spans="1:40" x14ac:dyDescent="0.25">
      <c r="A19" t="s">
        <v>6</v>
      </c>
      <c r="B19" t="s">
        <v>58</v>
      </c>
      <c r="C19">
        <v>1</v>
      </c>
      <c r="E19" t="s">
        <v>20</v>
      </c>
      <c r="F19" t="s">
        <v>58</v>
      </c>
      <c r="G19">
        <v>1</v>
      </c>
      <c r="I19" t="s">
        <v>46</v>
      </c>
      <c r="J19" s="1" t="s">
        <v>58</v>
      </c>
      <c r="K19" s="1">
        <v>1</v>
      </c>
      <c r="M19" t="s">
        <v>63</v>
      </c>
      <c r="N19" t="s">
        <v>58</v>
      </c>
      <c r="O19">
        <v>1</v>
      </c>
      <c r="Q19" t="s">
        <v>77</v>
      </c>
      <c r="R19" t="s">
        <v>58</v>
      </c>
      <c r="S19">
        <v>1</v>
      </c>
      <c r="U19" t="s">
        <v>83</v>
      </c>
      <c r="V19" t="s">
        <v>58</v>
      </c>
      <c r="X19">
        <v>1</v>
      </c>
      <c r="Z19" t="s">
        <v>38</v>
      </c>
      <c r="AA19" t="s">
        <v>58</v>
      </c>
      <c r="AB19">
        <v>1</v>
      </c>
      <c r="AD19" t="s">
        <v>88</v>
      </c>
      <c r="AE19" t="s">
        <v>58</v>
      </c>
      <c r="AF19">
        <v>1</v>
      </c>
      <c r="AH19" t="s">
        <v>93</v>
      </c>
      <c r="AI19" t="s">
        <v>58</v>
      </c>
      <c r="AJ19">
        <v>1</v>
      </c>
      <c r="AL19" t="s">
        <v>46</v>
      </c>
      <c r="AM19" t="s">
        <v>58</v>
      </c>
      <c r="AN19">
        <v>1</v>
      </c>
    </row>
    <row r="20" spans="1:40" x14ac:dyDescent="0.25">
      <c r="A20" t="s">
        <v>8</v>
      </c>
      <c r="B20" t="s">
        <v>58</v>
      </c>
      <c r="C20">
        <v>1</v>
      </c>
      <c r="E20" t="s">
        <v>21</v>
      </c>
      <c r="F20" t="s">
        <v>58</v>
      </c>
      <c r="G20">
        <v>1</v>
      </c>
      <c r="I20" t="s">
        <v>46</v>
      </c>
      <c r="J20" s="1" t="s">
        <v>58</v>
      </c>
      <c r="K20" s="1">
        <v>1</v>
      </c>
      <c r="M20" t="s">
        <v>63</v>
      </c>
      <c r="N20" t="s">
        <v>58</v>
      </c>
      <c r="O20">
        <v>1</v>
      </c>
      <c r="Q20" t="s">
        <v>26</v>
      </c>
      <c r="R20" t="s">
        <v>58</v>
      </c>
      <c r="S20">
        <v>1</v>
      </c>
      <c r="U20" t="s">
        <v>67</v>
      </c>
      <c r="V20" t="s">
        <v>58</v>
      </c>
      <c r="X20">
        <v>1</v>
      </c>
      <c r="Z20" t="s">
        <v>62</v>
      </c>
      <c r="AA20" t="s">
        <v>58</v>
      </c>
      <c r="AB20">
        <v>1</v>
      </c>
      <c r="AD20" t="s">
        <v>9</v>
      </c>
      <c r="AE20" t="s">
        <v>58</v>
      </c>
      <c r="AF20">
        <v>1</v>
      </c>
      <c r="AH20" t="s">
        <v>94</v>
      </c>
      <c r="AI20" t="s">
        <v>58</v>
      </c>
      <c r="AJ20">
        <v>1</v>
      </c>
      <c r="AL20" t="s">
        <v>46</v>
      </c>
      <c r="AM20" t="s">
        <v>58</v>
      </c>
      <c r="AN20">
        <v>1</v>
      </c>
    </row>
    <row r="21" spans="1:40" x14ac:dyDescent="0.25">
      <c r="A21" t="s">
        <v>9</v>
      </c>
      <c r="B21" t="s">
        <v>58</v>
      </c>
      <c r="C21">
        <v>1</v>
      </c>
      <c r="E21" t="s">
        <v>9</v>
      </c>
      <c r="F21" t="s">
        <v>58</v>
      </c>
      <c r="G21">
        <v>1</v>
      </c>
      <c r="I21" t="s">
        <v>46</v>
      </c>
      <c r="J21" s="1" t="s">
        <v>58</v>
      </c>
      <c r="K21" s="5">
        <v>1</v>
      </c>
      <c r="M21" t="s">
        <v>30</v>
      </c>
      <c r="N21" t="s">
        <v>58</v>
      </c>
      <c r="O21">
        <v>1</v>
      </c>
      <c r="Q21" t="s">
        <v>70</v>
      </c>
      <c r="R21" t="s">
        <v>58</v>
      </c>
      <c r="S21">
        <v>1</v>
      </c>
      <c r="U21" t="s">
        <v>70</v>
      </c>
      <c r="V21" t="s">
        <v>58</v>
      </c>
      <c r="X21">
        <v>1</v>
      </c>
      <c r="Z21" t="s">
        <v>10</v>
      </c>
      <c r="AA21" t="s">
        <v>58</v>
      </c>
      <c r="AB21">
        <v>1</v>
      </c>
      <c r="AD21" t="s">
        <v>11</v>
      </c>
      <c r="AE21" t="s">
        <v>58</v>
      </c>
      <c r="AF21">
        <v>1</v>
      </c>
      <c r="AH21" t="s">
        <v>91</v>
      </c>
      <c r="AI21" t="s">
        <v>58</v>
      </c>
      <c r="AJ21">
        <v>1</v>
      </c>
      <c r="AL21" t="s">
        <v>6</v>
      </c>
      <c r="AM21" t="s">
        <v>58</v>
      </c>
      <c r="AN21">
        <v>1</v>
      </c>
    </row>
    <row r="22" spans="1:40" x14ac:dyDescent="0.25">
      <c r="A22" t="s">
        <v>10</v>
      </c>
      <c r="B22" t="s">
        <v>58</v>
      </c>
      <c r="C22">
        <v>1</v>
      </c>
      <c r="E22" t="s">
        <v>9</v>
      </c>
      <c r="F22" t="s">
        <v>58</v>
      </c>
      <c r="G22">
        <v>1</v>
      </c>
      <c r="I22" t="s">
        <v>11</v>
      </c>
      <c r="J22" s="1" t="s">
        <v>58</v>
      </c>
      <c r="K22" s="1">
        <v>1</v>
      </c>
      <c r="M22" t="s">
        <v>9</v>
      </c>
      <c r="N22" t="s">
        <v>58</v>
      </c>
      <c r="O22">
        <v>1</v>
      </c>
      <c r="Q22" t="s">
        <v>11</v>
      </c>
      <c r="R22" t="s">
        <v>58</v>
      </c>
      <c r="S22">
        <v>1</v>
      </c>
      <c r="U22" t="s">
        <v>70</v>
      </c>
      <c r="V22" t="s">
        <v>58</v>
      </c>
      <c r="X22">
        <v>1</v>
      </c>
      <c r="Z22" t="s">
        <v>9</v>
      </c>
      <c r="AA22" t="s">
        <v>58</v>
      </c>
      <c r="AB22">
        <v>1</v>
      </c>
      <c r="AD22" t="s">
        <v>65</v>
      </c>
      <c r="AE22" t="s">
        <v>58</v>
      </c>
      <c r="AF22">
        <v>1</v>
      </c>
      <c r="AH22" t="s">
        <v>65</v>
      </c>
      <c r="AI22" t="s">
        <v>58</v>
      </c>
      <c r="AJ22">
        <v>1</v>
      </c>
      <c r="AL22" t="s">
        <v>99</v>
      </c>
      <c r="AM22" t="s">
        <v>58</v>
      </c>
      <c r="AN22">
        <v>1</v>
      </c>
    </row>
    <row r="23" spans="1:40" x14ac:dyDescent="0.25">
      <c r="A23" t="s">
        <v>11</v>
      </c>
      <c r="B23" t="s">
        <v>58</v>
      </c>
      <c r="C23">
        <v>1</v>
      </c>
      <c r="E23" t="s">
        <v>22</v>
      </c>
      <c r="F23" t="s">
        <v>58</v>
      </c>
      <c r="G23">
        <v>1</v>
      </c>
      <c r="I23" t="s">
        <v>38</v>
      </c>
      <c r="J23" s="1" t="s">
        <v>58</v>
      </c>
      <c r="K23" s="1">
        <v>1</v>
      </c>
      <c r="M23" t="s">
        <v>64</v>
      </c>
      <c r="N23" t="s">
        <v>58</v>
      </c>
      <c r="O23">
        <v>1</v>
      </c>
      <c r="Q23" t="s">
        <v>70</v>
      </c>
      <c r="R23" t="s">
        <v>58</v>
      </c>
      <c r="S23">
        <v>1</v>
      </c>
      <c r="U23" t="s">
        <v>70</v>
      </c>
      <c r="V23" t="s">
        <v>58</v>
      </c>
      <c r="X23">
        <v>1</v>
      </c>
      <c r="Z23" t="s">
        <v>85</v>
      </c>
      <c r="AA23" t="s">
        <v>58</v>
      </c>
      <c r="AB23">
        <v>1</v>
      </c>
      <c r="AD23" t="s">
        <v>23</v>
      </c>
      <c r="AE23" t="s">
        <v>58</v>
      </c>
      <c r="AF23">
        <v>1</v>
      </c>
      <c r="AH23" t="s">
        <v>62</v>
      </c>
      <c r="AI23" t="s">
        <v>58</v>
      </c>
      <c r="AJ23">
        <v>1</v>
      </c>
      <c r="AL23" t="s">
        <v>5</v>
      </c>
      <c r="AM23" t="s">
        <v>58</v>
      </c>
      <c r="AN23">
        <v>1</v>
      </c>
    </row>
    <row r="24" spans="1:40" x14ac:dyDescent="0.25">
      <c r="C24">
        <f>SUM(C18:C23)</f>
        <v>6</v>
      </c>
      <c r="E24" t="s">
        <v>11</v>
      </c>
      <c r="F24" t="s">
        <v>58</v>
      </c>
      <c r="G24">
        <v>1</v>
      </c>
      <c r="I24" t="s">
        <v>46</v>
      </c>
      <c r="J24" s="1" t="s">
        <v>58</v>
      </c>
      <c r="K24" s="5">
        <v>1</v>
      </c>
      <c r="M24" t="s">
        <v>6</v>
      </c>
      <c r="N24" t="s">
        <v>58</v>
      </c>
      <c r="O24">
        <v>1</v>
      </c>
      <c r="Q24" t="s">
        <v>70</v>
      </c>
      <c r="R24" t="s">
        <v>58</v>
      </c>
      <c r="S24">
        <v>1</v>
      </c>
      <c r="U24" t="s">
        <v>11</v>
      </c>
      <c r="V24" t="s">
        <v>58</v>
      </c>
      <c r="X24">
        <v>1</v>
      </c>
      <c r="Z24" t="s">
        <v>25</v>
      </c>
      <c r="AA24" t="s">
        <v>58</v>
      </c>
      <c r="AB24">
        <v>1</v>
      </c>
      <c r="AD24" t="s">
        <v>89</v>
      </c>
      <c r="AE24" t="s">
        <v>58</v>
      </c>
      <c r="AF24">
        <v>1</v>
      </c>
      <c r="AH24" t="s">
        <v>47</v>
      </c>
      <c r="AI24" t="s">
        <v>58</v>
      </c>
      <c r="AJ24">
        <v>1</v>
      </c>
      <c r="AL24" t="s">
        <v>22</v>
      </c>
      <c r="AM24" t="s">
        <v>58</v>
      </c>
      <c r="AN24">
        <v>1</v>
      </c>
    </row>
    <row r="25" spans="1:40" x14ac:dyDescent="0.25">
      <c r="E25" t="s">
        <v>23</v>
      </c>
      <c r="F25" t="s">
        <v>58</v>
      </c>
      <c r="G25">
        <v>1</v>
      </c>
      <c r="I25" t="s">
        <v>46</v>
      </c>
      <c r="J25" s="1" t="s">
        <v>58</v>
      </c>
      <c r="K25" s="1">
        <v>1</v>
      </c>
      <c r="M25" t="s">
        <v>65</v>
      </c>
      <c r="N25" t="s">
        <v>58</v>
      </c>
      <c r="O25">
        <v>1</v>
      </c>
      <c r="Q25" t="s">
        <v>70</v>
      </c>
      <c r="R25" t="s">
        <v>58</v>
      </c>
      <c r="S25">
        <v>1</v>
      </c>
      <c r="U25" t="s">
        <v>38</v>
      </c>
      <c r="V25" t="s">
        <v>58</v>
      </c>
      <c r="X25">
        <v>1</v>
      </c>
      <c r="Z25" t="s">
        <v>86</v>
      </c>
      <c r="AA25" t="s">
        <v>58</v>
      </c>
      <c r="AB25">
        <v>1</v>
      </c>
      <c r="AD25" t="s">
        <v>47</v>
      </c>
      <c r="AE25" t="s">
        <v>58</v>
      </c>
      <c r="AF25">
        <v>1</v>
      </c>
      <c r="AH25" t="s">
        <v>95</v>
      </c>
      <c r="AI25" t="s">
        <v>58</v>
      </c>
      <c r="AJ25">
        <v>1</v>
      </c>
      <c r="AL25" t="s">
        <v>23</v>
      </c>
      <c r="AM25" t="s">
        <v>58</v>
      </c>
      <c r="AN25">
        <v>1</v>
      </c>
    </row>
    <row r="26" spans="1:40" x14ac:dyDescent="0.25">
      <c r="E26" t="s">
        <v>5</v>
      </c>
      <c r="F26" t="s">
        <v>58</v>
      </c>
      <c r="G26">
        <v>1</v>
      </c>
      <c r="I26" t="s">
        <v>10</v>
      </c>
      <c r="J26" s="1" t="s">
        <v>58</v>
      </c>
      <c r="K26" s="1">
        <v>1</v>
      </c>
      <c r="M26" t="s">
        <v>10</v>
      </c>
      <c r="N26" t="s">
        <v>58</v>
      </c>
      <c r="O26">
        <v>1</v>
      </c>
      <c r="Q26" t="s">
        <v>70</v>
      </c>
      <c r="R26" t="s">
        <v>58</v>
      </c>
      <c r="S26">
        <v>1</v>
      </c>
      <c r="U26" t="s">
        <v>5</v>
      </c>
      <c r="V26" t="s">
        <v>58</v>
      </c>
      <c r="X26">
        <v>1</v>
      </c>
      <c r="AB26">
        <f>SUM(AB18:AB25)</f>
        <v>8</v>
      </c>
      <c r="AD26" t="s">
        <v>90</v>
      </c>
      <c r="AE26" t="s">
        <v>58</v>
      </c>
      <c r="AF26">
        <v>1</v>
      </c>
      <c r="AH26" t="s">
        <v>11</v>
      </c>
      <c r="AI26" t="s">
        <v>58</v>
      </c>
      <c r="AJ26">
        <v>1</v>
      </c>
      <c r="AL26" t="s">
        <v>95</v>
      </c>
      <c r="AM26" t="s">
        <v>58</v>
      </c>
      <c r="AN26">
        <v>1</v>
      </c>
    </row>
    <row r="27" spans="1:40" x14ac:dyDescent="0.25">
      <c r="E27" t="s">
        <v>24</v>
      </c>
      <c r="F27" t="s">
        <v>58</v>
      </c>
      <c r="G27">
        <v>1</v>
      </c>
      <c r="I27" t="s">
        <v>37</v>
      </c>
      <c r="J27" s="1" t="s">
        <v>58</v>
      </c>
      <c r="K27" s="5">
        <v>1</v>
      </c>
      <c r="M27" t="s">
        <v>66</v>
      </c>
      <c r="N27" t="s">
        <v>58</v>
      </c>
      <c r="O27">
        <v>1</v>
      </c>
      <c r="Q27" t="s">
        <v>9</v>
      </c>
      <c r="R27" t="s">
        <v>58</v>
      </c>
      <c r="S27">
        <v>1</v>
      </c>
      <c r="X27">
        <f>SUM(X18:X26)</f>
        <v>9</v>
      </c>
      <c r="AD27" t="s">
        <v>5</v>
      </c>
      <c r="AE27" t="s">
        <v>58</v>
      </c>
      <c r="AF27">
        <v>1</v>
      </c>
      <c r="AH27" t="s">
        <v>11</v>
      </c>
      <c r="AI27" t="s">
        <v>58</v>
      </c>
      <c r="AJ27">
        <v>1</v>
      </c>
      <c r="AN27">
        <f>SUM(AN18:AN26)</f>
        <v>9</v>
      </c>
    </row>
    <row r="28" spans="1:40" x14ac:dyDescent="0.25">
      <c r="E28" t="s">
        <v>25</v>
      </c>
      <c r="F28" t="s">
        <v>58</v>
      </c>
      <c r="G28">
        <v>1</v>
      </c>
      <c r="I28" t="s">
        <v>47</v>
      </c>
      <c r="J28" s="1" t="s">
        <v>58</v>
      </c>
      <c r="K28" s="1">
        <v>1</v>
      </c>
      <c r="M28" t="s">
        <v>67</v>
      </c>
      <c r="N28" t="s">
        <v>58</v>
      </c>
      <c r="O28">
        <v>1</v>
      </c>
      <c r="Q28" t="s">
        <v>70</v>
      </c>
      <c r="R28" t="s">
        <v>58</v>
      </c>
      <c r="S28">
        <v>1</v>
      </c>
      <c r="AD28" t="s">
        <v>91</v>
      </c>
      <c r="AE28" t="s">
        <v>58</v>
      </c>
      <c r="AF28">
        <v>1</v>
      </c>
      <c r="AH28" t="s">
        <v>38</v>
      </c>
      <c r="AI28" t="s">
        <v>58</v>
      </c>
      <c r="AJ28">
        <v>1</v>
      </c>
    </row>
    <row r="29" spans="1:40" x14ac:dyDescent="0.25">
      <c r="E29" t="s">
        <v>26</v>
      </c>
      <c r="F29" t="s">
        <v>58</v>
      </c>
      <c r="G29">
        <v>1</v>
      </c>
      <c r="I29" t="s">
        <v>48</v>
      </c>
      <c r="J29" s="1" t="s">
        <v>58</v>
      </c>
      <c r="K29" s="1">
        <v>1</v>
      </c>
      <c r="M29" t="s">
        <v>68</v>
      </c>
      <c r="N29" t="s">
        <v>58</v>
      </c>
      <c r="O29">
        <v>1</v>
      </c>
      <c r="Q29" t="s">
        <v>31</v>
      </c>
      <c r="R29" t="s">
        <v>58</v>
      </c>
      <c r="S29">
        <v>1</v>
      </c>
      <c r="AD29" t="s">
        <v>46</v>
      </c>
      <c r="AE29" t="s">
        <v>58</v>
      </c>
      <c r="AF29">
        <v>1</v>
      </c>
      <c r="AH29" t="s">
        <v>96</v>
      </c>
      <c r="AI29" t="s">
        <v>58</v>
      </c>
      <c r="AJ29">
        <v>1</v>
      </c>
    </row>
    <row r="30" spans="1:40" x14ac:dyDescent="0.25">
      <c r="E30" t="s">
        <v>27</v>
      </c>
      <c r="F30" t="s">
        <v>58</v>
      </c>
      <c r="G30">
        <v>1</v>
      </c>
      <c r="I30" t="s">
        <v>5</v>
      </c>
      <c r="J30" s="1" t="s">
        <v>58</v>
      </c>
      <c r="K30" s="5">
        <v>1</v>
      </c>
      <c r="M30" t="s">
        <v>69</v>
      </c>
      <c r="N30" t="s">
        <v>58</v>
      </c>
      <c r="O30">
        <v>1</v>
      </c>
      <c r="Q30" t="s">
        <v>30</v>
      </c>
      <c r="R30" t="s">
        <v>58</v>
      </c>
      <c r="S30">
        <v>1</v>
      </c>
      <c r="AD30" t="s">
        <v>46</v>
      </c>
      <c r="AE30" t="s">
        <v>58</v>
      </c>
      <c r="AF30">
        <v>1</v>
      </c>
      <c r="AH30" t="s">
        <v>97</v>
      </c>
      <c r="AI30" t="s">
        <v>58</v>
      </c>
      <c r="AJ30">
        <v>1</v>
      </c>
    </row>
    <row r="31" spans="1:40" x14ac:dyDescent="0.25">
      <c r="E31" t="s">
        <v>28</v>
      </c>
      <c r="F31" t="s">
        <v>58</v>
      </c>
      <c r="G31">
        <v>1</v>
      </c>
      <c r="K31" s="1">
        <f>SUM(K18:K30)</f>
        <v>13</v>
      </c>
      <c r="M31" t="s">
        <v>63</v>
      </c>
      <c r="N31" t="s">
        <v>58</v>
      </c>
      <c r="O31">
        <v>1</v>
      </c>
      <c r="S31">
        <f>SUM(S18:S30)</f>
        <v>13</v>
      </c>
      <c r="AF31">
        <f>SUM(AF18:AF30)</f>
        <v>13</v>
      </c>
      <c r="AH31" t="s">
        <v>6</v>
      </c>
      <c r="AI31" t="s">
        <v>58</v>
      </c>
      <c r="AJ31">
        <v>1</v>
      </c>
    </row>
    <row r="32" spans="1:40" x14ac:dyDescent="0.25">
      <c r="E32" t="s">
        <v>29</v>
      </c>
      <c r="F32" t="s">
        <v>58</v>
      </c>
      <c r="G32">
        <v>1</v>
      </c>
      <c r="M32" t="s">
        <v>70</v>
      </c>
      <c r="N32" t="s">
        <v>58</v>
      </c>
      <c r="O32">
        <v>1</v>
      </c>
      <c r="AH32" t="s">
        <v>9</v>
      </c>
      <c r="AI32" t="s">
        <v>58</v>
      </c>
      <c r="AJ32">
        <v>1</v>
      </c>
    </row>
    <row r="33" spans="5:36" x14ac:dyDescent="0.25">
      <c r="E33" t="s">
        <v>30</v>
      </c>
      <c r="F33" t="s">
        <v>58</v>
      </c>
      <c r="G33">
        <v>1</v>
      </c>
      <c r="M33" t="s">
        <v>71</v>
      </c>
      <c r="N33" t="s">
        <v>58</v>
      </c>
      <c r="O33">
        <v>1</v>
      </c>
      <c r="AJ33">
        <f>SUM(AJ18:AJ32)</f>
        <v>15</v>
      </c>
    </row>
    <row r="34" spans="5:36" x14ac:dyDescent="0.25">
      <c r="E34" t="s">
        <v>7</v>
      </c>
      <c r="F34" t="s">
        <v>58</v>
      </c>
      <c r="G34">
        <v>1</v>
      </c>
      <c r="M34" t="s">
        <v>11</v>
      </c>
      <c r="N34" t="s">
        <v>58</v>
      </c>
      <c r="O34">
        <v>1</v>
      </c>
      <c r="AJ34" t="s">
        <v>101</v>
      </c>
    </row>
    <row r="35" spans="5:36" x14ac:dyDescent="0.25">
      <c r="E35" t="s">
        <v>31</v>
      </c>
      <c r="F35" t="s">
        <v>58</v>
      </c>
      <c r="G35">
        <v>1</v>
      </c>
      <c r="M35" t="s">
        <v>72</v>
      </c>
      <c r="N35" t="s">
        <v>58</v>
      </c>
      <c r="O35">
        <v>1</v>
      </c>
    </row>
    <row r="36" spans="5:36" x14ac:dyDescent="0.25">
      <c r="E36" t="s">
        <v>32</v>
      </c>
      <c r="F36" t="s">
        <v>58</v>
      </c>
      <c r="G36">
        <v>1</v>
      </c>
      <c r="M36" t="s">
        <v>38</v>
      </c>
      <c r="N36" t="s">
        <v>58</v>
      </c>
      <c r="O36">
        <v>1</v>
      </c>
    </row>
    <row r="37" spans="5:36" x14ac:dyDescent="0.25">
      <c r="E37" t="s">
        <v>33</v>
      </c>
      <c r="F37" t="s">
        <v>58</v>
      </c>
      <c r="G37">
        <v>1</v>
      </c>
      <c r="O37">
        <f>SUM(O18:O36)</f>
        <v>19</v>
      </c>
    </row>
    <row r="38" spans="5:36" x14ac:dyDescent="0.25">
      <c r="E38" t="s">
        <v>34</v>
      </c>
      <c r="F38" t="s">
        <v>58</v>
      </c>
      <c r="G38">
        <v>1</v>
      </c>
    </row>
    <row r="39" spans="5:36" x14ac:dyDescent="0.25">
      <c r="E39" t="s">
        <v>5</v>
      </c>
      <c r="F39" t="s">
        <v>58</v>
      </c>
      <c r="G39">
        <v>1</v>
      </c>
    </row>
    <row r="40" spans="5:36" x14ac:dyDescent="0.25">
      <c r="E40" t="s">
        <v>5</v>
      </c>
      <c r="F40" t="s">
        <v>58</v>
      </c>
      <c r="G40">
        <v>1</v>
      </c>
    </row>
    <row r="41" spans="5:36" x14ac:dyDescent="0.25">
      <c r="E41" t="s">
        <v>35</v>
      </c>
      <c r="F41" t="s">
        <v>58</v>
      </c>
      <c r="G41">
        <v>1</v>
      </c>
    </row>
    <row r="42" spans="5:36" x14ac:dyDescent="0.25">
      <c r="E42" t="s">
        <v>36</v>
      </c>
      <c r="F42" t="s">
        <v>58</v>
      </c>
      <c r="G42">
        <v>1</v>
      </c>
    </row>
    <row r="43" spans="5:36" x14ac:dyDescent="0.25">
      <c r="E43" t="s">
        <v>37</v>
      </c>
      <c r="F43" t="s">
        <v>58</v>
      </c>
      <c r="G43">
        <v>1</v>
      </c>
    </row>
    <row r="44" spans="5:36" x14ac:dyDescent="0.25">
      <c r="E44" t="s">
        <v>38</v>
      </c>
      <c r="F44" t="s">
        <v>58</v>
      </c>
      <c r="G44">
        <v>1</v>
      </c>
    </row>
    <row r="45" spans="5:36" x14ac:dyDescent="0.25">
      <c r="E45" t="s">
        <v>5</v>
      </c>
      <c r="F45" t="s">
        <v>58</v>
      </c>
      <c r="G45">
        <v>1</v>
      </c>
    </row>
    <row r="46" spans="5:36" x14ac:dyDescent="0.25">
      <c r="G46">
        <f>SUM(G18:G45)</f>
        <v>28</v>
      </c>
    </row>
    <row r="49" spans="1:11" x14ac:dyDescent="0.25">
      <c r="A49" t="s">
        <v>1</v>
      </c>
      <c r="B49" t="s">
        <v>106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110</v>
      </c>
      <c r="K49" t="s">
        <v>114</v>
      </c>
    </row>
    <row r="50" spans="1:11" x14ac:dyDescent="0.25">
      <c r="A50" t="s">
        <v>2</v>
      </c>
      <c r="B50">
        <f>INDEX(A2:C6,MATCH(A50,A2:A6,0),2)</f>
        <v>1</v>
      </c>
      <c r="C50">
        <f>INDEX($E$2:$F$11,MATCH(A50,$E2:$E11,0),2)</f>
        <v>1</v>
      </c>
      <c r="D50">
        <f>INDEX($I$2:$J$15,MATCH(A50,$I$2:$I$15,0),2)</f>
        <v>1</v>
      </c>
      <c r="E50">
        <f>INDEX($M$2:$N$15,MATCH(A50,$M$2:$M$15,0),2)</f>
        <v>1</v>
      </c>
      <c r="F50">
        <f>INDEX($Q$2:$R$10,MATCH(A50,$Q$2:$Q$10,0),2)</f>
        <v>1</v>
      </c>
      <c r="G50">
        <f>INDEX($U$2:$V$11,MATCH(A50,$U$2:$U$11,0),2)</f>
        <v>1</v>
      </c>
      <c r="H50">
        <f>INDEX($Z$2:$AA$11,MATCH(A50,$Z$2:$Z$11,0),2)</f>
        <v>1</v>
      </c>
      <c r="I50" t="e">
        <f>INDEX($AD$2:$AE$11,MATCH(A50,$AD$2:$AD$11,0),2)</f>
        <v>#N/A</v>
      </c>
      <c r="J50">
        <f>INDEX($AH$2:$AI$15,MATCH(A50,$AH$2:$AH$15,0),2)</f>
        <v>1</v>
      </c>
      <c r="K50">
        <f>INDEX($AL$2:$AM$15,MATCH(A50,$AL$2:$AL$15,0),2)</f>
        <v>1</v>
      </c>
    </row>
    <row r="51" spans="1:11" x14ac:dyDescent="0.25">
      <c r="A51" t="s">
        <v>12</v>
      </c>
      <c r="B51">
        <f t="shared" ref="B51:B75" si="0">INDEX(A3:C7,MATCH(A51,A3:A7,0),2)</f>
        <v>1</v>
      </c>
      <c r="C51" t="e">
        <f t="shared" ref="C51:C75" si="1">INDEX($E$2:$F$11,MATCH(A51,$E3:$E12,0),2)</f>
        <v>#N/A</v>
      </c>
      <c r="D51" t="e">
        <f t="shared" ref="D51:D75" si="2">INDEX($I$2:$J$15,MATCH(A51,$I$2:$I$15,0),2)</f>
        <v>#N/A</v>
      </c>
      <c r="E51" t="e">
        <f t="shared" ref="E51:E75" si="3">INDEX($M$2:$N$15,MATCH(A51,$M$2:$M$15,0),2)</f>
        <v>#N/A</v>
      </c>
      <c r="F51" t="e">
        <f t="shared" ref="F51:F75" si="4">INDEX($Q$2:$R$10,MATCH(A51,$Q$2:$Q$10,0),2)</f>
        <v>#N/A</v>
      </c>
      <c r="G51" t="e">
        <f t="shared" ref="G51:G75" si="5">INDEX($U$2:$V$11,MATCH(A51,$U$2:$U$11,0),2)</f>
        <v>#N/A</v>
      </c>
      <c r="H51" t="e">
        <f t="shared" ref="H51:H75" si="6">INDEX($Z$2:$AA$11,MATCH(A51,$Z$2:$Z$11,0),2)</f>
        <v>#N/A</v>
      </c>
      <c r="I51" t="e">
        <f t="shared" ref="I51:I75" si="7">INDEX($AD$2:$AE$11,MATCH(A51,$AD$2:$AD$11,0),2)</f>
        <v>#N/A</v>
      </c>
      <c r="J51">
        <f t="shared" ref="J51:J75" si="8">INDEX($AH$2:$AI$15,MATCH(A51,$AH$2:$AH$15,0),2)</f>
        <v>1</v>
      </c>
      <c r="K51" t="e">
        <f t="shared" ref="K51:K75" si="9">INDEX($AL$2:$AM$15,MATCH(A51,$AL$2:$AL$15,0),2)</f>
        <v>#N/A</v>
      </c>
    </row>
    <row r="52" spans="1:11" x14ac:dyDescent="0.25">
      <c r="A52" t="s">
        <v>14</v>
      </c>
      <c r="B52">
        <f t="shared" si="0"/>
        <v>1</v>
      </c>
      <c r="C52">
        <f t="shared" si="1"/>
        <v>1</v>
      </c>
      <c r="D52">
        <f t="shared" si="2"/>
        <v>1</v>
      </c>
      <c r="E52">
        <f t="shared" si="3"/>
        <v>1</v>
      </c>
      <c r="F52" t="e">
        <f t="shared" si="4"/>
        <v>#N/A</v>
      </c>
      <c r="G52">
        <f t="shared" si="5"/>
        <v>1</v>
      </c>
      <c r="H52">
        <f t="shared" si="6"/>
        <v>1</v>
      </c>
      <c r="I52">
        <f t="shared" si="7"/>
        <v>1</v>
      </c>
      <c r="J52">
        <f t="shared" si="8"/>
        <v>1</v>
      </c>
      <c r="K52" t="e">
        <f t="shared" si="9"/>
        <v>#N/A</v>
      </c>
    </row>
    <row r="53" spans="1:11" x14ac:dyDescent="0.25">
      <c r="A53" t="s">
        <v>15</v>
      </c>
      <c r="B53">
        <f t="shared" si="0"/>
        <v>1</v>
      </c>
      <c r="C53">
        <f t="shared" si="1"/>
        <v>1</v>
      </c>
      <c r="D53" t="e">
        <f t="shared" si="2"/>
        <v>#N/A</v>
      </c>
      <c r="E53">
        <f t="shared" si="3"/>
        <v>1</v>
      </c>
      <c r="F53">
        <f t="shared" si="4"/>
        <v>1</v>
      </c>
      <c r="G53">
        <f t="shared" si="5"/>
        <v>1</v>
      </c>
      <c r="H53" t="e">
        <f t="shared" si="6"/>
        <v>#N/A</v>
      </c>
      <c r="I53">
        <f t="shared" si="7"/>
        <v>1</v>
      </c>
      <c r="J53">
        <f t="shared" si="8"/>
        <v>1</v>
      </c>
      <c r="K53" t="e">
        <f t="shared" si="9"/>
        <v>#N/A</v>
      </c>
    </row>
    <row r="54" spans="1:11" x14ac:dyDescent="0.25">
      <c r="A54" t="s">
        <v>17</v>
      </c>
      <c r="B54">
        <f t="shared" si="0"/>
        <v>1</v>
      </c>
      <c r="C54">
        <f t="shared" si="1"/>
        <v>1</v>
      </c>
      <c r="D54">
        <f t="shared" si="2"/>
        <v>1</v>
      </c>
      <c r="E54">
        <f t="shared" si="3"/>
        <v>1</v>
      </c>
      <c r="F54">
        <f t="shared" si="4"/>
        <v>1</v>
      </c>
      <c r="G54">
        <f t="shared" si="5"/>
        <v>1</v>
      </c>
      <c r="H54">
        <f t="shared" si="6"/>
        <v>1</v>
      </c>
      <c r="I54" t="e">
        <f t="shared" si="7"/>
        <v>#N/A</v>
      </c>
      <c r="J54" t="e">
        <f t="shared" si="8"/>
        <v>#N/A</v>
      </c>
      <c r="K54">
        <f t="shared" si="9"/>
        <v>1</v>
      </c>
    </row>
    <row r="55" spans="1:11" x14ac:dyDescent="0.25">
      <c r="A55" t="s">
        <v>18</v>
      </c>
      <c r="B55" t="e">
        <f t="shared" si="0"/>
        <v>#N/A</v>
      </c>
      <c r="C55" t="e">
        <f t="shared" si="1"/>
        <v>#N/A</v>
      </c>
      <c r="D55" t="e">
        <f t="shared" si="2"/>
        <v>#N/A</v>
      </c>
      <c r="E55" t="e">
        <f t="shared" si="3"/>
        <v>#N/A</v>
      </c>
      <c r="F55">
        <f t="shared" si="4"/>
        <v>1</v>
      </c>
      <c r="G55" t="e">
        <f t="shared" si="5"/>
        <v>#N/A</v>
      </c>
      <c r="H55" t="e">
        <f t="shared" si="6"/>
        <v>#N/A</v>
      </c>
      <c r="I55" t="e">
        <f t="shared" si="7"/>
        <v>#N/A</v>
      </c>
      <c r="J55" t="e">
        <f t="shared" si="8"/>
        <v>#N/A</v>
      </c>
      <c r="K55" t="e">
        <f t="shared" si="9"/>
        <v>#N/A</v>
      </c>
    </row>
    <row r="56" spans="1:11" x14ac:dyDescent="0.25">
      <c r="A56" t="s">
        <v>19</v>
      </c>
      <c r="B56" t="e">
        <f t="shared" si="0"/>
        <v>#N/A</v>
      </c>
      <c r="C56" t="e">
        <f t="shared" si="1"/>
        <v>#N/A</v>
      </c>
      <c r="D56" t="e">
        <f t="shared" si="2"/>
        <v>#N/A</v>
      </c>
      <c r="E56" t="e">
        <f t="shared" si="3"/>
        <v>#N/A</v>
      </c>
      <c r="F56" t="e">
        <f t="shared" si="4"/>
        <v>#N/A</v>
      </c>
      <c r="G56" t="e">
        <f t="shared" si="5"/>
        <v>#N/A</v>
      </c>
      <c r="H56" t="e">
        <f t="shared" si="6"/>
        <v>#N/A</v>
      </c>
      <c r="I56">
        <f t="shared" si="7"/>
        <v>1</v>
      </c>
      <c r="J56" t="e">
        <f t="shared" si="8"/>
        <v>#N/A</v>
      </c>
      <c r="K56" t="e">
        <f t="shared" si="9"/>
        <v>#N/A</v>
      </c>
    </row>
    <row r="57" spans="1:11" x14ac:dyDescent="0.25">
      <c r="A57" t="s">
        <v>39</v>
      </c>
      <c r="B57" t="e">
        <f t="shared" si="0"/>
        <v>#N/A</v>
      </c>
      <c r="C57" t="e">
        <f t="shared" si="1"/>
        <v>#N/A</v>
      </c>
      <c r="D57" t="e">
        <f t="shared" si="2"/>
        <v>#N/A</v>
      </c>
      <c r="E57">
        <f t="shared" si="3"/>
        <v>1</v>
      </c>
      <c r="F57" t="e">
        <f t="shared" si="4"/>
        <v>#N/A</v>
      </c>
      <c r="G57">
        <f t="shared" si="5"/>
        <v>1</v>
      </c>
      <c r="H57">
        <f t="shared" si="6"/>
        <v>1</v>
      </c>
      <c r="I57" t="e">
        <f t="shared" si="7"/>
        <v>#N/A</v>
      </c>
      <c r="J57">
        <f t="shared" si="8"/>
        <v>1</v>
      </c>
      <c r="K57" t="e">
        <f t="shared" si="9"/>
        <v>#N/A</v>
      </c>
    </row>
    <row r="58" spans="1:11" x14ac:dyDescent="0.25">
      <c r="A58" t="s">
        <v>40</v>
      </c>
      <c r="B58" t="e">
        <f t="shared" si="0"/>
        <v>#N/A</v>
      </c>
      <c r="C58">
        <f t="shared" si="1"/>
        <v>1</v>
      </c>
      <c r="D58">
        <f t="shared" si="2"/>
        <v>1</v>
      </c>
      <c r="E58" t="e">
        <f t="shared" si="3"/>
        <v>#N/A</v>
      </c>
      <c r="F58">
        <f t="shared" si="4"/>
        <v>1</v>
      </c>
      <c r="G58">
        <f t="shared" si="5"/>
        <v>1</v>
      </c>
      <c r="H58">
        <f t="shared" si="6"/>
        <v>1</v>
      </c>
      <c r="I58">
        <f t="shared" si="7"/>
        <v>1</v>
      </c>
      <c r="J58">
        <f t="shared" si="8"/>
        <v>1</v>
      </c>
      <c r="K58">
        <f t="shared" si="9"/>
        <v>1</v>
      </c>
    </row>
    <row r="59" spans="1:11" x14ac:dyDescent="0.25">
      <c r="A59" t="s">
        <v>42</v>
      </c>
      <c r="B59" t="e">
        <f t="shared" si="0"/>
        <v>#N/A</v>
      </c>
      <c r="C59" t="e">
        <f t="shared" si="1"/>
        <v>#N/A</v>
      </c>
      <c r="D59">
        <f t="shared" si="2"/>
        <v>1</v>
      </c>
      <c r="E59" t="e">
        <f t="shared" si="3"/>
        <v>#N/A</v>
      </c>
      <c r="F59" t="e">
        <f t="shared" si="4"/>
        <v>#N/A</v>
      </c>
      <c r="G59" t="e">
        <f t="shared" si="5"/>
        <v>#N/A</v>
      </c>
      <c r="H59" t="e">
        <f t="shared" si="6"/>
        <v>#N/A</v>
      </c>
      <c r="I59" t="e">
        <f t="shared" si="7"/>
        <v>#N/A</v>
      </c>
      <c r="J59" t="e">
        <f t="shared" si="8"/>
        <v>#N/A</v>
      </c>
      <c r="K59" t="e">
        <f t="shared" si="9"/>
        <v>#N/A</v>
      </c>
    </row>
    <row r="60" spans="1:11" x14ac:dyDescent="0.25">
      <c r="A60" t="s">
        <v>44</v>
      </c>
      <c r="B60" t="e">
        <f t="shared" si="0"/>
        <v>#N/A</v>
      </c>
      <c r="C60" t="e">
        <f t="shared" si="1"/>
        <v>#N/A</v>
      </c>
      <c r="D60">
        <f t="shared" si="2"/>
        <v>1</v>
      </c>
      <c r="E60" t="e">
        <f t="shared" si="3"/>
        <v>#N/A</v>
      </c>
      <c r="F60" t="e">
        <f t="shared" si="4"/>
        <v>#N/A</v>
      </c>
      <c r="G60" t="e">
        <f t="shared" si="5"/>
        <v>#N/A</v>
      </c>
      <c r="H60" t="e">
        <f t="shared" si="6"/>
        <v>#N/A</v>
      </c>
      <c r="I60" t="e">
        <f t="shared" si="7"/>
        <v>#N/A</v>
      </c>
      <c r="J60" t="e">
        <f t="shared" si="8"/>
        <v>#N/A</v>
      </c>
      <c r="K60" t="e">
        <f t="shared" si="9"/>
        <v>#N/A</v>
      </c>
    </row>
    <row r="61" spans="1:11" x14ac:dyDescent="0.25">
      <c r="A61" t="s">
        <v>45</v>
      </c>
      <c r="B61" t="e">
        <f t="shared" si="0"/>
        <v>#N/A</v>
      </c>
      <c r="C61" t="e">
        <f t="shared" si="1"/>
        <v>#N/A</v>
      </c>
      <c r="D61">
        <f t="shared" si="2"/>
        <v>1</v>
      </c>
      <c r="E61" t="e">
        <f t="shared" si="3"/>
        <v>#N/A</v>
      </c>
      <c r="F61" t="e">
        <f t="shared" si="4"/>
        <v>#N/A</v>
      </c>
      <c r="G61" t="e">
        <f t="shared" si="5"/>
        <v>#N/A</v>
      </c>
      <c r="H61">
        <f t="shared" si="6"/>
        <v>1</v>
      </c>
      <c r="I61">
        <f t="shared" si="7"/>
        <v>1</v>
      </c>
      <c r="J61">
        <f t="shared" si="8"/>
        <v>1</v>
      </c>
      <c r="K61" t="e">
        <f t="shared" si="9"/>
        <v>#N/A</v>
      </c>
    </row>
    <row r="62" spans="1:11" x14ac:dyDescent="0.25">
      <c r="A62" t="s">
        <v>49</v>
      </c>
      <c r="B62" t="e">
        <f t="shared" si="0"/>
        <v>#N/A</v>
      </c>
      <c r="C62" t="e">
        <f t="shared" si="1"/>
        <v>#N/A</v>
      </c>
      <c r="D62">
        <f t="shared" si="2"/>
        <v>1</v>
      </c>
      <c r="E62" t="e">
        <f t="shared" si="3"/>
        <v>#N/A</v>
      </c>
      <c r="F62" t="e">
        <f t="shared" si="4"/>
        <v>#N/A</v>
      </c>
      <c r="G62">
        <f t="shared" si="5"/>
        <v>1</v>
      </c>
      <c r="H62" t="e">
        <f t="shared" si="6"/>
        <v>#N/A</v>
      </c>
      <c r="I62">
        <f t="shared" si="7"/>
        <v>1</v>
      </c>
      <c r="J62">
        <f t="shared" si="8"/>
        <v>1</v>
      </c>
      <c r="K62" t="e">
        <f t="shared" si="9"/>
        <v>#N/A</v>
      </c>
    </row>
    <row r="63" spans="1:11" x14ac:dyDescent="0.25">
      <c r="A63" t="s">
        <v>50</v>
      </c>
      <c r="B63" t="e">
        <f t="shared" si="0"/>
        <v>#N/A</v>
      </c>
      <c r="C63" t="e">
        <f t="shared" si="1"/>
        <v>#N/A</v>
      </c>
      <c r="D63">
        <f t="shared" si="2"/>
        <v>1</v>
      </c>
      <c r="E63" t="e">
        <f t="shared" si="3"/>
        <v>#N/A</v>
      </c>
      <c r="F63" t="e">
        <f t="shared" si="4"/>
        <v>#N/A</v>
      </c>
      <c r="G63" t="e">
        <f t="shared" si="5"/>
        <v>#N/A</v>
      </c>
      <c r="H63" t="e">
        <f t="shared" si="6"/>
        <v>#N/A</v>
      </c>
      <c r="I63" t="e">
        <f t="shared" si="7"/>
        <v>#N/A</v>
      </c>
      <c r="J63" t="e">
        <f t="shared" si="8"/>
        <v>#N/A</v>
      </c>
      <c r="K63" t="e">
        <f t="shared" si="9"/>
        <v>#N/A</v>
      </c>
    </row>
    <row r="64" spans="1:11" x14ac:dyDescent="0.25">
      <c r="A64" t="s">
        <v>51</v>
      </c>
      <c r="B64" t="e">
        <f t="shared" si="0"/>
        <v>#N/A</v>
      </c>
      <c r="C64" t="e">
        <f t="shared" si="1"/>
        <v>#N/A</v>
      </c>
      <c r="D64">
        <f t="shared" si="2"/>
        <v>1</v>
      </c>
      <c r="E64" t="e">
        <f t="shared" si="3"/>
        <v>#N/A</v>
      </c>
      <c r="F64" t="e">
        <f t="shared" si="4"/>
        <v>#N/A</v>
      </c>
      <c r="G64" t="e">
        <f t="shared" si="5"/>
        <v>#N/A</v>
      </c>
      <c r="H64" t="e">
        <f t="shared" si="6"/>
        <v>#N/A</v>
      </c>
      <c r="I64" t="e">
        <f t="shared" si="7"/>
        <v>#N/A</v>
      </c>
      <c r="J64" t="e">
        <f t="shared" si="8"/>
        <v>#N/A</v>
      </c>
      <c r="K64" t="e">
        <f t="shared" si="9"/>
        <v>#N/A</v>
      </c>
    </row>
    <row r="65" spans="1:11" x14ac:dyDescent="0.25">
      <c r="A65" t="s">
        <v>53</v>
      </c>
      <c r="B65" t="e">
        <f t="shared" si="0"/>
        <v>#N/A</v>
      </c>
      <c r="C65" t="e">
        <f t="shared" si="1"/>
        <v>#N/A</v>
      </c>
      <c r="D65">
        <f t="shared" si="2"/>
        <v>1</v>
      </c>
      <c r="E65" t="e">
        <f t="shared" si="3"/>
        <v>#N/A</v>
      </c>
      <c r="F65" t="e">
        <f t="shared" si="4"/>
        <v>#N/A</v>
      </c>
      <c r="G65">
        <f t="shared" si="5"/>
        <v>1</v>
      </c>
      <c r="H65" t="e">
        <f t="shared" si="6"/>
        <v>#N/A</v>
      </c>
      <c r="I65" t="e">
        <f t="shared" si="7"/>
        <v>#N/A</v>
      </c>
      <c r="J65" t="e">
        <f t="shared" si="8"/>
        <v>#N/A</v>
      </c>
      <c r="K65">
        <f t="shared" si="9"/>
        <v>1</v>
      </c>
    </row>
    <row r="66" spans="1:11" x14ac:dyDescent="0.25">
      <c r="A66" t="s">
        <v>54</v>
      </c>
      <c r="B66" t="e">
        <f t="shared" si="0"/>
        <v>#N/A</v>
      </c>
      <c r="C66" t="e">
        <f t="shared" si="1"/>
        <v>#N/A</v>
      </c>
      <c r="D66">
        <f t="shared" si="2"/>
        <v>1</v>
      </c>
      <c r="E66">
        <f t="shared" si="3"/>
        <v>1</v>
      </c>
      <c r="F66" t="e">
        <f t="shared" si="4"/>
        <v>#N/A</v>
      </c>
      <c r="G66" t="e">
        <f t="shared" si="5"/>
        <v>#N/A</v>
      </c>
      <c r="H66" t="e">
        <f t="shared" si="6"/>
        <v>#N/A</v>
      </c>
      <c r="I66" t="e">
        <f t="shared" si="7"/>
        <v>#N/A</v>
      </c>
      <c r="J66" t="e">
        <f t="shared" si="8"/>
        <v>#N/A</v>
      </c>
      <c r="K66" t="e">
        <f t="shared" si="9"/>
        <v>#N/A</v>
      </c>
    </row>
    <row r="67" spans="1:11" x14ac:dyDescent="0.25">
      <c r="A67" t="s">
        <v>55</v>
      </c>
      <c r="B67" t="e">
        <f t="shared" si="0"/>
        <v>#N/A</v>
      </c>
      <c r="C67" t="e">
        <f t="shared" si="1"/>
        <v>#N/A</v>
      </c>
      <c r="D67">
        <f t="shared" si="2"/>
        <v>1</v>
      </c>
      <c r="E67" t="e">
        <f t="shared" si="3"/>
        <v>#N/A</v>
      </c>
      <c r="F67" t="e">
        <f t="shared" si="4"/>
        <v>#N/A</v>
      </c>
      <c r="G67" t="e">
        <f t="shared" si="5"/>
        <v>#N/A</v>
      </c>
      <c r="H67" t="e">
        <f t="shared" si="6"/>
        <v>#N/A</v>
      </c>
      <c r="I67" t="e">
        <f t="shared" si="7"/>
        <v>#N/A</v>
      </c>
      <c r="J67" t="e">
        <f t="shared" si="8"/>
        <v>#N/A</v>
      </c>
      <c r="K67" t="e">
        <f t="shared" si="9"/>
        <v>#N/A</v>
      </c>
    </row>
    <row r="68" spans="1:11" x14ac:dyDescent="0.25">
      <c r="A68" t="s">
        <v>60</v>
      </c>
      <c r="B68" t="e">
        <f t="shared" si="0"/>
        <v>#N/A</v>
      </c>
      <c r="C68" t="e">
        <f t="shared" si="1"/>
        <v>#N/A</v>
      </c>
      <c r="D68" t="e">
        <f t="shared" si="2"/>
        <v>#N/A</v>
      </c>
      <c r="E68">
        <f t="shared" si="3"/>
        <v>1</v>
      </c>
      <c r="F68" t="e">
        <f t="shared" si="4"/>
        <v>#N/A</v>
      </c>
      <c r="G68" t="e">
        <f t="shared" si="5"/>
        <v>#N/A</v>
      </c>
      <c r="H68">
        <f t="shared" si="6"/>
        <v>1</v>
      </c>
      <c r="I68" t="e">
        <f t="shared" si="7"/>
        <v>#N/A</v>
      </c>
      <c r="J68" t="e">
        <f t="shared" si="8"/>
        <v>#N/A</v>
      </c>
      <c r="K68">
        <f t="shared" si="9"/>
        <v>1</v>
      </c>
    </row>
    <row r="69" spans="1:11" x14ac:dyDescent="0.25">
      <c r="A69" t="s">
        <v>61</v>
      </c>
      <c r="B69" t="e">
        <f t="shared" si="0"/>
        <v>#N/A</v>
      </c>
      <c r="C69" t="e">
        <f t="shared" si="1"/>
        <v>#N/A</v>
      </c>
      <c r="D69" t="e">
        <f t="shared" si="2"/>
        <v>#N/A</v>
      </c>
      <c r="E69">
        <f t="shared" si="3"/>
        <v>1</v>
      </c>
      <c r="F69" t="e">
        <f t="shared" si="4"/>
        <v>#N/A</v>
      </c>
      <c r="G69" t="e">
        <f t="shared" si="5"/>
        <v>#N/A</v>
      </c>
      <c r="H69" t="e">
        <f t="shared" si="6"/>
        <v>#N/A</v>
      </c>
      <c r="I69" t="e">
        <f t="shared" si="7"/>
        <v>#N/A</v>
      </c>
      <c r="J69" t="e">
        <f t="shared" si="8"/>
        <v>#N/A</v>
      </c>
      <c r="K69">
        <f t="shared" si="9"/>
        <v>1</v>
      </c>
    </row>
    <row r="70" spans="1:11" x14ac:dyDescent="0.25">
      <c r="A70" t="s">
        <v>73</v>
      </c>
      <c r="B70" t="e">
        <f t="shared" si="0"/>
        <v>#N/A</v>
      </c>
      <c r="C70" t="e">
        <f t="shared" si="1"/>
        <v>#N/A</v>
      </c>
      <c r="D70" t="e">
        <f t="shared" si="2"/>
        <v>#N/A</v>
      </c>
      <c r="E70">
        <f t="shared" si="3"/>
        <v>1</v>
      </c>
      <c r="F70" t="e">
        <f t="shared" si="4"/>
        <v>#N/A</v>
      </c>
      <c r="G70" t="e">
        <f t="shared" si="5"/>
        <v>#N/A</v>
      </c>
      <c r="H70" t="e">
        <f t="shared" si="6"/>
        <v>#N/A</v>
      </c>
      <c r="I70" t="e">
        <f t="shared" si="7"/>
        <v>#N/A</v>
      </c>
      <c r="J70" t="e">
        <f t="shared" si="8"/>
        <v>#N/A</v>
      </c>
      <c r="K70" t="e">
        <f t="shared" si="9"/>
        <v>#N/A</v>
      </c>
    </row>
    <row r="71" spans="1:11" x14ac:dyDescent="0.25">
      <c r="A71" t="s">
        <v>74</v>
      </c>
      <c r="B71" t="e">
        <f t="shared" si="0"/>
        <v>#N/A</v>
      </c>
      <c r="C71" t="e">
        <f t="shared" si="1"/>
        <v>#N/A</v>
      </c>
      <c r="D71" t="e">
        <f t="shared" si="2"/>
        <v>#N/A</v>
      </c>
      <c r="E71">
        <f t="shared" si="3"/>
        <v>1</v>
      </c>
      <c r="F71" t="e">
        <f t="shared" si="4"/>
        <v>#N/A</v>
      </c>
      <c r="G71" t="e">
        <f t="shared" si="5"/>
        <v>#N/A</v>
      </c>
      <c r="H71" t="e">
        <f t="shared" si="6"/>
        <v>#N/A</v>
      </c>
      <c r="I71" t="e">
        <f t="shared" si="7"/>
        <v>#N/A</v>
      </c>
      <c r="J71" t="e">
        <f t="shared" si="8"/>
        <v>#N/A</v>
      </c>
      <c r="K71" t="e">
        <f t="shared" si="9"/>
        <v>#N/A</v>
      </c>
    </row>
    <row r="72" spans="1:11" x14ac:dyDescent="0.25">
      <c r="A72" t="s">
        <v>76</v>
      </c>
      <c r="B72" t="e">
        <f t="shared" si="0"/>
        <v>#N/A</v>
      </c>
      <c r="C72" t="e">
        <f t="shared" si="1"/>
        <v>#N/A</v>
      </c>
      <c r="D72" t="e">
        <f t="shared" si="2"/>
        <v>#N/A</v>
      </c>
      <c r="E72" t="e">
        <f t="shared" si="3"/>
        <v>#N/A</v>
      </c>
      <c r="F72">
        <f t="shared" si="4"/>
        <v>1</v>
      </c>
      <c r="G72" t="e">
        <f t="shared" si="5"/>
        <v>#N/A</v>
      </c>
      <c r="H72" t="e">
        <f t="shared" si="6"/>
        <v>#N/A</v>
      </c>
      <c r="I72" t="e">
        <f t="shared" si="7"/>
        <v>#N/A</v>
      </c>
      <c r="J72" t="e">
        <f t="shared" si="8"/>
        <v>#N/A</v>
      </c>
      <c r="K72" t="e">
        <f t="shared" si="9"/>
        <v>#N/A</v>
      </c>
    </row>
    <row r="73" spans="1:11" x14ac:dyDescent="0.25">
      <c r="A73" t="s">
        <v>78</v>
      </c>
      <c r="B73" t="e">
        <f t="shared" si="0"/>
        <v>#N/A</v>
      </c>
      <c r="C73" t="e">
        <f t="shared" si="1"/>
        <v>#N/A</v>
      </c>
      <c r="D73" t="e">
        <f t="shared" si="2"/>
        <v>#N/A</v>
      </c>
      <c r="E73" t="e">
        <f t="shared" si="3"/>
        <v>#N/A</v>
      </c>
      <c r="F73">
        <f t="shared" si="4"/>
        <v>1</v>
      </c>
      <c r="G73" t="e">
        <f t="shared" si="5"/>
        <v>#N/A</v>
      </c>
      <c r="H73" t="e">
        <f t="shared" si="6"/>
        <v>#N/A</v>
      </c>
      <c r="I73" t="e">
        <f t="shared" si="7"/>
        <v>#N/A</v>
      </c>
      <c r="J73" t="e">
        <f t="shared" si="8"/>
        <v>#N/A</v>
      </c>
      <c r="K73" t="e">
        <f t="shared" si="9"/>
        <v>#N/A</v>
      </c>
    </row>
    <row r="74" spans="1:11" x14ac:dyDescent="0.25">
      <c r="A74" t="s">
        <v>80</v>
      </c>
      <c r="B74" t="e">
        <f t="shared" si="0"/>
        <v>#N/A</v>
      </c>
      <c r="C74" t="e">
        <f t="shared" si="1"/>
        <v>#N/A</v>
      </c>
      <c r="D74" t="e">
        <f t="shared" si="2"/>
        <v>#N/A</v>
      </c>
      <c r="E74" t="e">
        <f t="shared" si="3"/>
        <v>#N/A</v>
      </c>
      <c r="F74">
        <f t="shared" si="4"/>
        <v>1</v>
      </c>
      <c r="G74" t="e">
        <f t="shared" si="5"/>
        <v>#N/A</v>
      </c>
      <c r="H74">
        <f t="shared" si="6"/>
        <v>1</v>
      </c>
      <c r="I74">
        <f t="shared" si="7"/>
        <v>1</v>
      </c>
      <c r="J74" t="e">
        <f t="shared" si="8"/>
        <v>#N/A</v>
      </c>
      <c r="K74" t="e">
        <f t="shared" si="9"/>
        <v>#N/A</v>
      </c>
    </row>
    <row r="75" spans="1:11" x14ac:dyDescent="0.25">
      <c r="A75" t="s">
        <v>81</v>
      </c>
      <c r="B75" t="e">
        <f t="shared" si="0"/>
        <v>#N/A</v>
      </c>
      <c r="C75" t="e">
        <f t="shared" si="1"/>
        <v>#N/A</v>
      </c>
      <c r="D75" t="e">
        <f t="shared" si="2"/>
        <v>#N/A</v>
      </c>
      <c r="E75" t="e">
        <f t="shared" si="3"/>
        <v>#N/A</v>
      </c>
      <c r="F75">
        <f t="shared" si="4"/>
        <v>1</v>
      </c>
      <c r="G75" t="e">
        <f t="shared" si="5"/>
        <v>#N/A</v>
      </c>
      <c r="H75" t="e">
        <f t="shared" si="6"/>
        <v>#N/A</v>
      </c>
      <c r="I75" t="e">
        <f t="shared" si="7"/>
        <v>#N/A</v>
      </c>
      <c r="J75" t="e">
        <f t="shared" si="8"/>
        <v>#N/A</v>
      </c>
      <c r="K75" t="e">
        <f t="shared" si="9"/>
        <v>#N/A</v>
      </c>
    </row>
    <row r="77" spans="1:11" x14ac:dyDescent="0.25">
      <c r="A77" t="s">
        <v>1</v>
      </c>
      <c r="B77" t="s">
        <v>106</v>
      </c>
      <c r="C77" t="s">
        <v>107</v>
      </c>
      <c r="D77" t="s">
        <v>108</v>
      </c>
      <c r="E77" t="s">
        <v>109</v>
      </c>
      <c r="F77" t="s">
        <v>110</v>
      </c>
      <c r="G77" t="s">
        <v>111</v>
      </c>
      <c r="H77" t="s">
        <v>112</v>
      </c>
      <c r="I77" t="s">
        <v>113</v>
      </c>
      <c r="J77" s="1" t="s">
        <v>110</v>
      </c>
      <c r="K77" s="1" t="s">
        <v>114</v>
      </c>
    </row>
    <row r="78" spans="1:11" x14ac:dyDescent="0.25">
      <c r="A78" t="s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 s="1">
        <v>1</v>
      </c>
      <c r="K78" s="1">
        <v>1</v>
      </c>
    </row>
    <row r="79" spans="1:11" x14ac:dyDescent="0.25">
      <c r="A79" t="s">
        <v>12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1</v>
      </c>
      <c r="K79" s="1">
        <v>0</v>
      </c>
    </row>
    <row r="80" spans="1:11" x14ac:dyDescent="0.25">
      <c r="A80" t="s">
        <v>14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 s="1">
        <v>1</v>
      </c>
      <c r="K80" s="1">
        <v>0</v>
      </c>
    </row>
    <row r="81" spans="1:11" x14ac:dyDescent="0.25">
      <c r="A81" t="s">
        <v>15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 s="1">
        <v>1</v>
      </c>
      <c r="K81" s="1">
        <v>0</v>
      </c>
    </row>
    <row r="82" spans="1:11" x14ac:dyDescent="0.25">
      <c r="A82" t="s">
        <v>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 s="1">
        <v>0</v>
      </c>
      <c r="K82" s="1">
        <v>1</v>
      </c>
    </row>
    <row r="83" spans="1:11" x14ac:dyDescent="0.25">
      <c r="A83" t="s">
        <v>18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0</v>
      </c>
      <c r="K83" s="1">
        <v>0</v>
      </c>
    </row>
    <row r="84" spans="1:11" x14ac:dyDescent="0.2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s="1">
        <v>0</v>
      </c>
      <c r="K84" s="1">
        <v>0</v>
      </c>
    </row>
    <row r="85" spans="1:11" x14ac:dyDescent="0.25">
      <c r="A85" t="s">
        <v>39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 s="1">
        <v>1</v>
      </c>
      <c r="K85" s="1">
        <v>0</v>
      </c>
    </row>
    <row r="86" spans="1:11" x14ac:dyDescent="0.25">
      <c r="A86" t="s">
        <v>40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 s="1">
        <v>1</v>
      </c>
      <c r="K86" s="1">
        <v>1</v>
      </c>
    </row>
    <row r="87" spans="1:11" x14ac:dyDescent="0.25">
      <c r="A87" t="s">
        <v>42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0</v>
      </c>
      <c r="K87" s="1">
        <v>0</v>
      </c>
    </row>
    <row r="88" spans="1:11" x14ac:dyDescent="0.25">
      <c r="A88" t="s">
        <v>44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0</v>
      </c>
      <c r="K88" s="1">
        <v>0</v>
      </c>
    </row>
    <row r="89" spans="1:11" x14ac:dyDescent="0.25">
      <c r="A89" t="s">
        <v>45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 s="1">
        <v>1</v>
      </c>
      <c r="K89" s="1">
        <v>0</v>
      </c>
    </row>
    <row r="90" spans="1:11" x14ac:dyDescent="0.25">
      <c r="A90" t="s">
        <v>49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 s="1">
        <v>1</v>
      </c>
      <c r="K90" s="1">
        <v>0</v>
      </c>
    </row>
    <row r="91" spans="1:11" x14ac:dyDescent="0.25">
      <c r="A91" t="s">
        <v>50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 s="1">
        <v>0</v>
      </c>
    </row>
    <row r="92" spans="1:11" x14ac:dyDescent="0.25">
      <c r="A92" t="s">
        <v>51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 s="1">
        <v>0</v>
      </c>
    </row>
    <row r="93" spans="1:11" x14ac:dyDescent="0.25">
      <c r="A93" t="s">
        <v>53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0</v>
      </c>
      <c r="K93" s="1">
        <v>1</v>
      </c>
    </row>
    <row r="94" spans="1:11" x14ac:dyDescent="0.25">
      <c r="A94" t="s">
        <v>54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0</v>
      </c>
      <c r="K94" s="1">
        <v>0</v>
      </c>
    </row>
    <row r="95" spans="1:11" x14ac:dyDescent="0.25">
      <c r="A95" t="s">
        <v>55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 s="1">
        <v>0</v>
      </c>
    </row>
    <row r="96" spans="1:11" x14ac:dyDescent="0.25">
      <c r="A96" t="s">
        <v>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 s="1">
        <v>0</v>
      </c>
      <c r="K96" s="1">
        <v>1</v>
      </c>
    </row>
    <row r="97" spans="1:11" x14ac:dyDescent="0.25">
      <c r="A97" t="s">
        <v>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1">
        <v>0</v>
      </c>
      <c r="K97" s="1">
        <v>1</v>
      </c>
    </row>
    <row r="98" spans="1:11" x14ac:dyDescent="0.25">
      <c r="A98" t="s">
        <v>73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1">
        <v>0</v>
      </c>
      <c r="K98" s="1">
        <v>0</v>
      </c>
    </row>
    <row r="99" spans="1:11" x14ac:dyDescent="0.25">
      <c r="A99" t="s">
        <v>74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0</v>
      </c>
    </row>
    <row r="100" spans="1:11" x14ac:dyDescent="0.25">
      <c r="A100" t="s">
        <v>76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0</v>
      </c>
      <c r="K100" s="1">
        <v>0</v>
      </c>
    </row>
    <row r="101" spans="1:11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0</v>
      </c>
      <c r="K101" s="1">
        <v>0</v>
      </c>
    </row>
    <row r="102" spans="1:11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 s="1">
        <v>0</v>
      </c>
      <c r="K102" s="1">
        <v>0</v>
      </c>
    </row>
    <row r="103" spans="1:11" x14ac:dyDescent="0.25">
      <c r="A103" t="s">
        <v>81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10" sqref="L10"/>
    </sheetView>
  </sheetViews>
  <sheetFormatPr defaultRowHeight="15" x14ac:dyDescent="0.25"/>
  <cols>
    <col min="1" max="1" width="31.42578125" customWidth="1"/>
    <col min="2" max="2" width="14.85546875" customWidth="1"/>
    <col min="3" max="3" width="13.28515625" customWidth="1"/>
    <col min="4" max="4" width="14" customWidth="1"/>
    <col min="5" max="5" width="11.85546875" customWidth="1"/>
    <col min="6" max="6" width="11.42578125" customWidth="1"/>
    <col min="7" max="7" width="12.140625" customWidth="1"/>
    <col min="8" max="8" width="11.85546875" customWidth="1"/>
    <col min="9" max="9" width="12.5703125" customWidth="1"/>
    <col min="10" max="10" width="11.7109375" customWidth="1"/>
    <col min="11" max="11" width="11.28515625" customWidth="1"/>
  </cols>
  <sheetData>
    <row r="1" spans="1:12" x14ac:dyDescent="0.25">
      <c r="A1" s="6" t="s">
        <v>103</v>
      </c>
      <c r="B1" s="12" t="s">
        <v>106</v>
      </c>
      <c r="C1" s="12" t="s">
        <v>107</v>
      </c>
      <c r="D1" s="12" t="s">
        <v>108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110</v>
      </c>
      <c r="K1" s="12" t="s">
        <v>114</v>
      </c>
    </row>
    <row r="2" spans="1:12" x14ac:dyDescent="0.25">
      <c r="A2" s="6" t="s">
        <v>3</v>
      </c>
      <c r="B2" s="6">
        <v>1</v>
      </c>
      <c r="C2" s="6">
        <v>2</v>
      </c>
      <c r="D2" s="6">
        <v>3</v>
      </c>
      <c r="E2" s="6">
        <v>2</v>
      </c>
      <c r="F2" s="6">
        <v>1</v>
      </c>
      <c r="G2" s="6">
        <v>1</v>
      </c>
      <c r="H2" s="6">
        <v>2</v>
      </c>
      <c r="I2" s="6">
        <v>2</v>
      </c>
      <c r="J2" s="6">
        <v>2</v>
      </c>
      <c r="K2" s="6">
        <v>2</v>
      </c>
    </row>
    <row r="3" spans="1:12" x14ac:dyDescent="0.25">
      <c r="A3" s="6" t="s">
        <v>13</v>
      </c>
      <c r="B3" s="6">
        <v>2</v>
      </c>
      <c r="C3" s="6">
        <v>3</v>
      </c>
      <c r="D3" s="6">
        <v>4</v>
      </c>
      <c r="E3" s="6">
        <v>3</v>
      </c>
      <c r="F3" s="6"/>
      <c r="G3" s="6">
        <v>5</v>
      </c>
      <c r="H3" s="6">
        <v>3</v>
      </c>
      <c r="I3" s="6">
        <v>3</v>
      </c>
      <c r="J3" s="6">
        <v>6</v>
      </c>
      <c r="K3" s="6">
        <v>0</v>
      </c>
    </row>
    <row r="4" spans="1:12" x14ac:dyDescent="0.25">
      <c r="A4" s="6" t="s">
        <v>16</v>
      </c>
      <c r="B4" s="6">
        <v>2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3</v>
      </c>
      <c r="I4" s="6">
        <v>2</v>
      </c>
      <c r="J4" s="6">
        <v>2</v>
      </c>
      <c r="K4" s="6">
        <v>4</v>
      </c>
    </row>
    <row r="5" spans="1:12" x14ac:dyDescent="0.25">
      <c r="A5" s="9" t="s">
        <v>43</v>
      </c>
      <c r="B5" s="6">
        <v>0</v>
      </c>
      <c r="C5" s="6">
        <v>1</v>
      </c>
      <c r="D5" s="6">
        <v>1</v>
      </c>
      <c r="E5" s="6">
        <v>1</v>
      </c>
      <c r="F5" s="6">
        <v>2</v>
      </c>
      <c r="G5" s="6">
        <v>0</v>
      </c>
      <c r="H5" s="6">
        <v>1</v>
      </c>
      <c r="I5" s="6">
        <v>0</v>
      </c>
      <c r="J5" s="6">
        <v>0</v>
      </c>
      <c r="K5" s="6">
        <v>1</v>
      </c>
    </row>
    <row r="6" spans="1:12" x14ac:dyDescent="0.25">
      <c r="A6" s="9" t="s">
        <v>52</v>
      </c>
      <c r="B6" s="6">
        <v>0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0</v>
      </c>
      <c r="K6" s="6">
        <v>0</v>
      </c>
    </row>
    <row r="7" spans="1:12" ht="30" x14ac:dyDescent="0.25">
      <c r="A7" s="9" t="s">
        <v>56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2" x14ac:dyDescent="0.25">
      <c r="A8" s="6" t="s">
        <v>79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/>
      <c r="H8" s="6">
        <v>0</v>
      </c>
      <c r="I8" s="6">
        <v>0</v>
      </c>
      <c r="J8" s="6">
        <v>0</v>
      </c>
      <c r="K8" s="6">
        <v>0</v>
      </c>
    </row>
    <row r="9" spans="1:12" x14ac:dyDescent="0.25">
      <c r="A9" s="1" t="s">
        <v>102</v>
      </c>
      <c r="B9">
        <f>SUM(B2:B8)</f>
        <v>5</v>
      </c>
      <c r="C9">
        <f t="shared" ref="C9:K9" si="0">SUM(C2:C8)</f>
        <v>10</v>
      </c>
      <c r="D9">
        <f t="shared" si="0"/>
        <v>14</v>
      </c>
      <c r="E9">
        <f t="shared" si="0"/>
        <v>11</v>
      </c>
      <c r="F9">
        <f t="shared" si="0"/>
        <v>9</v>
      </c>
      <c r="G9">
        <f t="shared" si="0"/>
        <v>10</v>
      </c>
      <c r="H9">
        <f t="shared" si="0"/>
        <v>10</v>
      </c>
      <c r="I9">
        <f t="shared" si="0"/>
        <v>8</v>
      </c>
      <c r="J9">
        <f t="shared" si="0"/>
        <v>10</v>
      </c>
      <c r="K9">
        <f t="shared" si="0"/>
        <v>7</v>
      </c>
      <c r="L9">
        <f>SUM(B9:K9)</f>
        <v>94</v>
      </c>
    </row>
    <row r="11" spans="1:12" x14ac:dyDescent="0.25">
      <c r="A11" s="10" t="s">
        <v>58</v>
      </c>
      <c r="B11" s="6">
        <v>6</v>
      </c>
      <c r="C11" s="6">
        <v>28</v>
      </c>
      <c r="D11" s="6">
        <v>13</v>
      </c>
      <c r="E11" s="6">
        <v>19</v>
      </c>
      <c r="F11" s="6">
        <v>13</v>
      </c>
      <c r="G11" s="6">
        <v>9</v>
      </c>
      <c r="H11" s="6">
        <v>8</v>
      </c>
      <c r="I11" s="6">
        <v>13</v>
      </c>
      <c r="J11" s="6">
        <v>15</v>
      </c>
      <c r="K11" s="6">
        <v>9</v>
      </c>
    </row>
    <row r="14" spans="1:12" x14ac:dyDescent="0.25">
      <c r="A14" s="6" t="s">
        <v>104</v>
      </c>
      <c r="B14" s="11" t="s">
        <v>120</v>
      </c>
      <c r="C14" t="s">
        <v>117</v>
      </c>
      <c r="D14" t="s">
        <v>118</v>
      </c>
      <c r="E14" t="s">
        <v>115</v>
      </c>
      <c r="F14" t="s">
        <v>116</v>
      </c>
      <c r="G14" t="s">
        <v>121</v>
      </c>
      <c r="H14" t="s">
        <v>124</v>
      </c>
    </row>
    <row r="15" spans="1:12" x14ac:dyDescent="0.25">
      <c r="A15" s="7" t="s">
        <v>0</v>
      </c>
      <c r="B15" s="12" t="s">
        <v>106</v>
      </c>
      <c r="C15">
        <v>5</v>
      </c>
      <c r="D15">
        <v>6</v>
      </c>
      <c r="E15">
        <f>_xlfn.RANK.AVG(C15,$C$15:$C$24,0)</f>
        <v>10</v>
      </c>
      <c r="F15">
        <f>_xlfn.RANK.AVG(D15,D15:D24,0)</f>
        <v>10</v>
      </c>
      <c r="G15">
        <v>20</v>
      </c>
      <c r="H15">
        <v>0</v>
      </c>
    </row>
    <row r="16" spans="1:12" x14ac:dyDescent="0.25">
      <c r="A16" s="7" t="s">
        <v>41</v>
      </c>
      <c r="B16" s="12" t="s">
        <v>107</v>
      </c>
      <c r="C16">
        <v>10</v>
      </c>
      <c r="D16">
        <v>28</v>
      </c>
      <c r="E16">
        <f t="shared" ref="E16:E24" si="1">_xlfn.RANK.AVG(C16,$C$15:$C$24,0)</f>
        <v>4.5</v>
      </c>
      <c r="F16">
        <f t="shared" ref="F16:F24" si="2">_xlfn.RANK.AVG(D16,D16:D25,0)</f>
        <v>1</v>
      </c>
      <c r="G16">
        <v>20</v>
      </c>
      <c r="H16">
        <v>0</v>
      </c>
    </row>
    <row r="17" spans="1:8" x14ac:dyDescent="0.25">
      <c r="A17" s="8" t="s">
        <v>57</v>
      </c>
      <c r="B17" s="12" t="s">
        <v>108</v>
      </c>
      <c r="C17">
        <v>14</v>
      </c>
      <c r="D17">
        <v>13</v>
      </c>
      <c r="E17">
        <f t="shared" si="1"/>
        <v>1</v>
      </c>
      <c r="F17">
        <f t="shared" si="2"/>
        <v>4</v>
      </c>
      <c r="G17">
        <v>22</v>
      </c>
      <c r="H17">
        <v>1</v>
      </c>
    </row>
    <row r="18" spans="1:8" x14ac:dyDescent="0.25">
      <c r="A18" s="7" t="s">
        <v>59</v>
      </c>
      <c r="B18" s="12" t="s">
        <v>109</v>
      </c>
      <c r="C18">
        <v>11</v>
      </c>
      <c r="D18">
        <v>19</v>
      </c>
      <c r="E18">
        <f t="shared" si="1"/>
        <v>2</v>
      </c>
      <c r="F18">
        <f t="shared" si="2"/>
        <v>1</v>
      </c>
      <c r="G18">
        <v>37</v>
      </c>
      <c r="H18">
        <v>0</v>
      </c>
    </row>
    <row r="19" spans="1:8" x14ac:dyDescent="0.25">
      <c r="A19" s="7" t="s">
        <v>75</v>
      </c>
      <c r="B19" s="12" t="s">
        <v>110</v>
      </c>
      <c r="C19">
        <v>9</v>
      </c>
      <c r="D19">
        <v>13</v>
      </c>
      <c r="E19">
        <f t="shared" si="1"/>
        <v>7</v>
      </c>
      <c r="F19">
        <f t="shared" si="2"/>
        <v>2.5</v>
      </c>
      <c r="G19">
        <v>32</v>
      </c>
      <c r="H19">
        <v>1</v>
      </c>
    </row>
    <row r="20" spans="1:8" x14ac:dyDescent="0.25">
      <c r="A20" s="7" t="s">
        <v>82</v>
      </c>
      <c r="B20" s="12" t="s">
        <v>111</v>
      </c>
      <c r="C20">
        <v>10</v>
      </c>
      <c r="D20">
        <v>9</v>
      </c>
      <c r="E20">
        <f t="shared" si="1"/>
        <v>4.5</v>
      </c>
      <c r="F20">
        <f t="shared" si="2"/>
        <v>3.5</v>
      </c>
      <c r="G20">
        <v>35</v>
      </c>
      <c r="H20">
        <v>1</v>
      </c>
    </row>
    <row r="21" spans="1:8" x14ac:dyDescent="0.25">
      <c r="A21" s="7" t="s">
        <v>84</v>
      </c>
      <c r="B21" s="12" t="s">
        <v>112</v>
      </c>
      <c r="C21">
        <v>10</v>
      </c>
      <c r="D21">
        <v>8</v>
      </c>
      <c r="E21">
        <f t="shared" si="1"/>
        <v>4.5</v>
      </c>
      <c r="F21">
        <f t="shared" si="2"/>
        <v>4</v>
      </c>
      <c r="G21">
        <v>58</v>
      </c>
      <c r="H21">
        <v>1</v>
      </c>
    </row>
    <row r="22" spans="1:8" x14ac:dyDescent="0.25">
      <c r="A22" s="7" t="s">
        <v>87</v>
      </c>
      <c r="B22" s="12" t="s">
        <v>113</v>
      </c>
      <c r="C22">
        <v>8</v>
      </c>
      <c r="D22">
        <v>13</v>
      </c>
      <c r="E22">
        <f t="shared" si="1"/>
        <v>8</v>
      </c>
      <c r="F22">
        <f t="shared" si="2"/>
        <v>2</v>
      </c>
      <c r="G22">
        <v>55</v>
      </c>
      <c r="H22">
        <v>1</v>
      </c>
    </row>
    <row r="23" spans="1:8" x14ac:dyDescent="0.25">
      <c r="A23" s="7" t="s">
        <v>92</v>
      </c>
      <c r="B23" s="12" t="s">
        <v>110</v>
      </c>
      <c r="C23">
        <v>10</v>
      </c>
      <c r="D23">
        <v>15</v>
      </c>
      <c r="E23">
        <f t="shared" si="1"/>
        <v>4.5</v>
      </c>
      <c r="F23">
        <f t="shared" si="2"/>
        <v>1</v>
      </c>
      <c r="G23">
        <v>32</v>
      </c>
      <c r="H23">
        <v>1</v>
      </c>
    </row>
    <row r="24" spans="1:8" x14ac:dyDescent="0.25">
      <c r="A24" s="7" t="s">
        <v>98</v>
      </c>
      <c r="B24" s="12" t="s">
        <v>114</v>
      </c>
      <c r="C24">
        <v>7</v>
      </c>
      <c r="D24">
        <v>9</v>
      </c>
      <c r="E24">
        <f t="shared" si="1"/>
        <v>9</v>
      </c>
      <c r="F24">
        <f t="shared" si="2"/>
        <v>1</v>
      </c>
      <c r="G24">
        <v>18</v>
      </c>
      <c r="H24">
        <v>1</v>
      </c>
    </row>
    <row r="26" spans="1:8" x14ac:dyDescent="0.25">
      <c r="D26" t="s">
        <v>125</v>
      </c>
      <c r="E26">
        <v>10</v>
      </c>
    </row>
    <row r="27" spans="1:8" x14ac:dyDescent="0.25">
      <c r="A27" s="13" t="s">
        <v>105</v>
      </c>
      <c r="B27">
        <f>CORREL(E15:E24,F15:F24)</f>
        <v>0.36027420684883299</v>
      </c>
      <c r="D27" t="s">
        <v>126</v>
      </c>
      <c r="E27">
        <f>B31*SQRT(E26-2)/SQRT(1-B31^2)</f>
        <v>0.60668017645370675</v>
      </c>
    </row>
    <row r="28" spans="1:8" x14ac:dyDescent="0.25">
      <c r="A28" s="13" t="s">
        <v>119</v>
      </c>
      <c r="B28">
        <f>CORREL(C15:C24,D15:D24)</f>
        <v>0.39350963682246515</v>
      </c>
      <c r="D28" t="s">
        <v>127</v>
      </c>
      <c r="E28">
        <f>_xlfn.T.DIST.2T(E27,E26-2)</f>
        <v>0.56088115333610733</v>
      </c>
    </row>
    <row r="30" spans="1:8" x14ac:dyDescent="0.25">
      <c r="A30" t="s">
        <v>122</v>
      </c>
      <c r="B30">
        <f>CORREL(C15:C24,G15:G24)</f>
        <v>8.5607523367232513E-2</v>
      </c>
    </row>
    <row r="31" spans="1:8" x14ac:dyDescent="0.25">
      <c r="A31" t="s">
        <v>123</v>
      </c>
      <c r="B31">
        <f>CORREL(C15:C24,H15:H24)</f>
        <v>0.2097236415287195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27"/>
    </sheetView>
  </sheetViews>
  <sheetFormatPr defaultRowHeight="15" x14ac:dyDescent="0.25"/>
  <cols>
    <col min="1" max="1" width="14.5703125" customWidth="1"/>
    <col min="2" max="3" width="10" bestFit="1" customWidth="1"/>
    <col min="4" max="4" width="9.42578125" bestFit="1" customWidth="1"/>
    <col min="5" max="5" width="7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consolidated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2023-02-15T07:09:22Z</dcterms:modified>
</cp:coreProperties>
</file>