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hargon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8" i="2" l="1"/>
  <c r="F34" i="2" l="1"/>
  <c r="F35" i="2" s="1"/>
  <c r="B35" i="2" l="1"/>
  <c r="B34" i="2"/>
  <c r="B33" i="2" l="1"/>
  <c r="F17" i="2" l="1"/>
  <c r="F18" i="2"/>
  <c r="F19" i="2"/>
  <c r="F20" i="2"/>
  <c r="F21" i="2"/>
  <c r="F22" i="2"/>
  <c r="F23" i="2"/>
  <c r="F24" i="2"/>
  <c r="F25" i="2"/>
  <c r="F26" i="2"/>
  <c r="F27" i="2"/>
  <c r="F16" i="2"/>
  <c r="E17" i="2"/>
  <c r="E18" i="2"/>
  <c r="E19" i="2"/>
  <c r="E20" i="2"/>
  <c r="E21" i="2"/>
  <c r="E22" i="2"/>
  <c r="E23" i="2"/>
  <c r="E24" i="2"/>
  <c r="E25" i="2"/>
  <c r="E26" i="2"/>
  <c r="E27" i="2"/>
  <c r="E16" i="2"/>
  <c r="B30" i="2"/>
  <c r="B31" i="2" l="1"/>
  <c r="AW33" i="1"/>
  <c r="AS31" i="1"/>
  <c r="AO32" i="1"/>
  <c r="AK25" i="1"/>
  <c r="AG23" i="1"/>
  <c r="AC36" i="1"/>
  <c r="U73" i="1"/>
  <c r="C11" i="2"/>
  <c r="D11" i="2"/>
  <c r="E11" i="2"/>
  <c r="F11" i="2"/>
  <c r="G11" i="2"/>
  <c r="H11" i="2"/>
  <c r="I11" i="2"/>
  <c r="J11" i="2"/>
  <c r="K11" i="2"/>
  <c r="L11" i="2"/>
  <c r="M11" i="2"/>
  <c r="B11" i="2"/>
  <c r="AW17" i="1" l="1"/>
  <c r="AS13" i="1"/>
  <c r="AO11" i="1"/>
  <c r="AK10" i="1"/>
  <c r="AG13" i="1"/>
  <c r="AC9" i="1"/>
  <c r="Y7" i="1"/>
  <c r="U22" i="1"/>
  <c r="H15" i="1"/>
  <c r="Q10" i="1"/>
  <c r="Q23" i="1"/>
  <c r="L12" i="1"/>
  <c r="L24" i="1"/>
  <c r="H38" i="1"/>
  <c r="C15" i="1"/>
  <c r="C36" i="1"/>
</calcChain>
</file>

<file path=xl/sharedStrings.xml><?xml version="1.0" encoding="utf-8"?>
<sst xmlns="http://schemas.openxmlformats.org/spreadsheetml/2006/main" count="735" uniqueCount="162">
  <si>
    <t>SRX5883446</t>
  </si>
  <si>
    <t>ant(6)-Ia</t>
  </si>
  <si>
    <t>Aminoglycoside resistance</t>
  </si>
  <si>
    <t>aph(6)-Id</t>
  </si>
  <si>
    <t>Aminoglycoside resistance Alternate name; aph(6)-Id</t>
  </si>
  <si>
    <t>blaACI-1</t>
  </si>
  <si>
    <t>Beta-lactam resistance</t>
  </si>
  <si>
    <t>cfxA6</t>
  </si>
  <si>
    <t>ISBlo2</t>
  </si>
  <si>
    <t>IS1182</t>
  </si>
  <si>
    <t>ISBlo4</t>
  </si>
  <si>
    <t>ISEc13</t>
  </si>
  <si>
    <t>ISBlo3</t>
  </si>
  <si>
    <t>ISBian1</t>
  </si>
  <si>
    <t>IS5</t>
  </si>
  <si>
    <t>ISBlo7</t>
  </si>
  <si>
    <t>IS629</t>
  </si>
  <si>
    <t>IS3411</t>
  </si>
  <si>
    <t>IS1S</t>
  </si>
  <si>
    <t>IS1A</t>
  </si>
  <si>
    <t>IS2</t>
  </si>
  <si>
    <t>IS1249</t>
  </si>
  <si>
    <t>ISCx1</t>
  </si>
  <si>
    <t>ISBad1</t>
  </si>
  <si>
    <t>erm(F)</t>
  </si>
  <si>
    <t>Macrolide resistance</t>
  </si>
  <si>
    <t>erm(B)</t>
  </si>
  <si>
    <t>erm(X)</t>
  </si>
  <si>
    <t>cat</t>
  </si>
  <si>
    <t>Phenicol resistance</t>
  </si>
  <si>
    <t>tet(A)</t>
  </si>
  <si>
    <t>Tetracycline resistance</t>
  </si>
  <si>
    <t>tet(W)</t>
  </si>
  <si>
    <t>tet(Q)</t>
  </si>
  <si>
    <t>tet(O/32/O)</t>
  </si>
  <si>
    <t>tet(M)</t>
  </si>
  <si>
    <t>ARG</t>
  </si>
  <si>
    <t>Insertion sequence</t>
  </si>
  <si>
    <t>SRX5883447</t>
  </si>
  <si>
    <t>aph(3')-Ia</t>
  </si>
  <si>
    <t>cfiA13</t>
  </si>
  <si>
    <t>cfxA5</t>
  </si>
  <si>
    <t>ISBad2</t>
  </si>
  <si>
    <t>IS26</t>
  </si>
  <si>
    <t>ISBvu4</t>
  </si>
  <si>
    <t>IS1X2</t>
  </si>
  <si>
    <t>IS1187</t>
  </si>
  <si>
    <t>IS614B</t>
  </si>
  <si>
    <t>ISBf8</t>
  </si>
  <si>
    <t>ISBf3</t>
  </si>
  <si>
    <t>IS903B</t>
  </si>
  <si>
    <t>IS4351</t>
  </si>
  <si>
    <t>ISBbi1</t>
  </si>
  <si>
    <t>ISClsp3</t>
  </si>
  <si>
    <t>ISDsu1</t>
  </si>
  <si>
    <t>ISBf6</t>
  </si>
  <si>
    <t>mef(A)</t>
  </si>
  <si>
    <t>nimE</t>
  </si>
  <si>
    <t>metronidazole (5-nitroimidazole)</t>
  </si>
  <si>
    <t>tet(32)</t>
  </si>
  <si>
    <t>tet(40)</t>
  </si>
  <si>
    <t>tet(O)</t>
  </si>
  <si>
    <t>IS612B</t>
  </si>
  <si>
    <t>IS942</t>
  </si>
  <si>
    <t>catS</t>
  </si>
  <si>
    <t>SRX5883448</t>
  </si>
  <si>
    <t>IS150</t>
  </si>
  <si>
    <t>IS186B</t>
  </si>
  <si>
    <t>IS3</t>
  </si>
  <si>
    <t>IS30</t>
  </si>
  <si>
    <t>nimJ</t>
  </si>
  <si>
    <t>catA1</t>
  </si>
  <si>
    <t>SRX5883449</t>
  </si>
  <si>
    <t>aph(3'')-Ib</t>
  </si>
  <si>
    <t>Aminoglycoside resistance Alternate name; aph(3'')-Ib</t>
  </si>
  <si>
    <t>blaTEM-1B</t>
  </si>
  <si>
    <t>Beta-lactam resistance Alternate name; RblaTEM-1</t>
  </si>
  <si>
    <t>cfxA3</t>
  </si>
  <si>
    <t>ISAco1</t>
  </si>
  <si>
    <t>ISEc10</t>
  </si>
  <si>
    <t>ISEfm1</t>
  </si>
  <si>
    <t>IS1216E</t>
  </si>
  <si>
    <t>ISEc86</t>
  </si>
  <si>
    <t>IS-LL6</t>
  </si>
  <si>
    <t>IS1H</t>
  </si>
  <si>
    <t>IS200C</t>
  </si>
  <si>
    <t>IS1297</t>
  </si>
  <si>
    <t>IS600</t>
  </si>
  <si>
    <t>IS6770</t>
  </si>
  <si>
    <t>ISBlo1</t>
  </si>
  <si>
    <t>ISBf4</t>
  </si>
  <si>
    <t>ISEsa1</t>
  </si>
  <si>
    <t>IS1485</t>
  </si>
  <si>
    <t>ISBlo9</t>
  </si>
  <si>
    <t>ISEc19</t>
  </si>
  <si>
    <t>ISEc81</t>
  </si>
  <si>
    <t>ISEc26</t>
  </si>
  <si>
    <t>ISEc30</t>
  </si>
  <si>
    <t>IS6100</t>
  </si>
  <si>
    <t>IS100kyp</t>
  </si>
  <si>
    <t>IS630</t>
  </si>
  <si>
    <t>ISEc21</t>
  </si>
  <si>
    <t>ISBlo11</t>
  </si>
  <si>
    <t>IS621</t>
  </si>
  <si>
    <t>ISBlo8</t>
  </si>
  <si>
    <t>IS4</t>
  </si>
  <si>
    <t>qnrS1</t>
  </si>
  <si>
    <t>Quinolone resistance</t>
  </si>
  <si>
    <t>sul2</t>
  </si>
  <si>
    <t>Sulphonamide resistance</t>
  </si>
  <si>
    <t>SRX5883450</t>
  </si>
  <si>
    <t>SRX5883451</t>
  </si>
  <si>
    <t>ISBf10</t>
  </si>
  <si>
    <t>IS1R</t>
  </si>
  <si>
    <t>SRX5883452</t>
  </si>
  <si>
    <t>ISEnfa110</t>
  </si>
  <si>
    <t>erm(T)</t>
  </si>
  <si>
    <t>erm(Q)</t>
  </si>
  <si>
    <t>tet(L)</t>
  </si>
  <si>
    <t>SRX5883453</t>
  </si>
  <si>
    <t>ISBfi1</t>
  </si>
  <si>
    <t>SRX5883454</t>
  </si>
  <si>
    <t>ISBlo10</t>
  </si>
  <si>
    <t>IS1F</t>
  </si>
  <si>
    <t>IS911</t>
  </si>
  <si>
    <t>IS91</t>
  </si>
  <si>
    <t>mph(A)</t>
  </si>
  <si>
    <t>SRX5883455</t>
  </si>
  <si>
    <t>ISBthe3</t>
  </si>
  <si>
    <t>SRX5883458</t>
  </si>
  <si>
    <t>SRX5883459</t>
  </si>
  <si>
    <t>Resistance phenotype</t>
  </si>
  <si>
    <t>Trimethoprim resistance</t>
  </si>
  <si>
    <t>Total</t>
  </si>
  <si>
    <t>29_V_M</t>
  </si>
  <si>
    <t>33_V_M</t>
  </si>
  <si>
    <t>45_NV_M</t>
  </si>
  <si>
    <t>22_NV_M</t>
  </si>
  <si>
    <t>31_NV_M</t>
  </si>
  <si>
    <t>33_NV_M</t>
  </si>
  <si>
    <t>35_NV_M</t>
  </si>
  <si>
    <t>27_NV_M</t>
  </si>
  <si>
    <t>28_NV_M</t>
  </si>
  <si>
    <t>19_NV_M</t>
  </si>
  <si>
    <t>35_V_M</t>
  </si>
  <si>
    <t>24_V_M</t>
  </si>
  <si>
    <t>SRR run ID</t>
  </si>
  <si>
    <t>Sample name</t>
  </si>
  <si>
    <t>ARG total</t>
  </si>
  <si>
    <t>IS total</t>
  </si>
  <si>
    <t>Pearson correlation</t>
  </si>
  <si>
    <t>Spearman correlation</t>
  </si>
  <si>
    <t>RANK ARG</t>
  </si>
  <si>
    <t>RANK IS</t>
  </si>
  <si>
    <t>Age pearson correlation</t>
  </si>
  <si>
    <t>AGE</t>
  </si>
  <si>
    <t>v=0,nv=1</t>
  </si>
  <si>
    <t>point biserial correlation (food habit)</t>
  </si>
  <si>
    <t>V=1, NV=0</t>
  </si>
  <si>
    <t>sample size =</t>
  </si>
  <si>
    <t>t-test statistic</t>
  </si>
  <si>
    <t>p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</si>
</sst>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FFFFFF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rgb="FF808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3" borderId="0" applyNumberFormat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Accent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3"/>
  <sheetViews>
    <sheetView topLeftCell="AK11" workbookViewId="0">
      <selection activeCell="AW34" sqref="AW34"/>
    </sheetView>
  </sheetViews>
  <sheetFormatPr defaultRowHeight="15" x14ac:dyDescent="0.25"/>
  <cols>
    <col min="2" max="3" width="22.28515625" customWidth="1"/>
    <col min="7" max="8" width="13.42578125" customWidth="1"/>
    <col min="10" max="10" width="13.140625" customWidth="1"/>
    <col min="11" max="12" width="19.5703125" customWidth="1"/>
    <col min="20" max="21" width="18" customWidth="1"/>
    <col min="24" max="25" width="18" customWidth="1"/>
    <col min="28" max="29" width="18.85546875" customWidth="1"/>
    <col min="32" max="33" width="19.7109375" customWidth="1"/>
    <col min="36" max="37" width="17.140625" customWidth="1"/>
    <col min="40" max="41" width="13.7109375" customWidth="1"/>
    <col min="44" max="45" width="18.28515625" customWidth="1"/>
    <col min="48" max="48" width="22.28515625" customWidth="1"/>
  </cols>
  <sheetData>
    <row r="1" spans="1:49" x14ac:dyDescent="0.25">
      <c r="A1" t="s">
        <v>36</v>
      </c>
      <c r="B1" t="s">
        <v>0</v>
      </c>
      <c r="E1" t="s">
        <v>36</v>
      </c>
      <c r="F1" t="s">
        <v>38</v>
      </c>
      <c r="J1" t="s">
        <v>36</v>
      </c>
      <c r="K1" t="s">
        <v>65</v>
      </c>
      <c r="N1" t="s">
        <v>36</v>
      </c>
      <c r="O1" t="s">
        <v>72</v>
      </c>
      <c r="S1" t="s">
        <v>36</v>
      </c>
      <c r="T1" t="s">
        <v>110</v>
      </c>
      <c r="W1" t="s">
        <v>36</v>
      </c>
      <c r="X1" t="s">
        <v>111</v>
      </c>
      <c r="AA1" t="s">
        <v>36</v>
      </c>
      <c r="AB1" t="s">
        <v>114</v>
      </c>
      <c r="AE1" t="s">
        <v>36</v>
      </c>
      <c r="AF1" t="s">
        <v>119</v>
      </c>
      <c r="AI1" t="s">
        <v>36</v>
      </c>
      <c r="AJ1" t="s">
        <v>121</v>
      </c>
      <c r="AM1" t="s">
        <v>36</v>
      </c>
      <c r="AN1" t="s">
        <v>127</v>
      </c>
      <c r="AQ1" t="s">
        <v>36</v>
      </c>
      <c r="AR1" t="s">
        <v>129</v>
      </c>
      <c r="AU1" t="s">
        <v>36</v>
      </c>
      <c r="AV1" t="s">
        <v>130</v>
      </c>
    </row>
    <row r="2" spans="1:49" ht="28.5" customHeight="1" x14ac:dyDescent="0.25">
      <c r="A2" t="s">
        <v>1</v>
      </c>
      <c r="B2" t="s">
        <v>2</v>
      </c>
      <c r="C2">
        <v>1</v>
      </c>
      <c r="E2" t="s">
        <v>39</v>
      </c>
      <c r="F2" t="s">
        <v>2</v>
      </c>
      <c r="H2">
        <v>1</v>
      </c>
      <c r="J2" t="s">
        <v>39</v>
      </c>
      <c r="K2" t="s">
        <v>2</v>
      </c>
      <c r="L2">
        <v>1</v>
      </c>
      <c r="N2" t="s">
        <v>39</v>
      </c>
      <c r="O2" t="s">
        <v>2</v>
      </c>
      <c r="Q2">
        <v>1</v>
      </c>
      <c r="S2" t="s">
        <v>3</v>
      </c>
      <c r="T2" s="1" t="s">
        <v>4</v>
      </c>
      <c r="U2">
        <v>1</v>
      </c>
      <c r="W2" t="s">
        <v>7</v>
      </c>
      <c r="X2" t="s">
        <v>6</v>
      </c>
      <c r="Y2">
        <v>1</v>
      </c>
      <c r="AA2" t="s">
        <v>1</v>
      </c>
      <c r="AB2" t="s">
        <v>2</v>
      </c>
      <c r="AC2">
        <v>1</v>
      </c>
      <c r="AE2" t="s">
        <v>39</v>
      </c>
      <c r="AF2" t="s">
        <v>2</v>
      </c>
      <c r="AG2">
        <v>1</v>
      </c>
      <c r="AI2" t="s">
        <v>39</v>
      </c>
      <c r="AJ2" s="1" t="s">
        <v>2</v>
      </c>
      <c r="AK2" s="1">
        <v>1</v>
      </c>
      <c r="AM2" t="s">
        <v>1</v>
      </c>
      <c r="AN2" s="1" t="s">
        <v>2</v>
      </c>
      <c r="AO2" s="1">
        <v>1</v>
      </c>
      <c r="AQ2" t="s">
        <v>3</v>
      </c>
      <c r="AR2" s="1" t="s">
        <v>4</v>
      </c>
      <c r="AS2" s="1">
        <v>1</v>
      </c>
      <c r="AU2" t="s">
        <v>3</v>
      </c>
      <c r="AV2" s="1" t="s">
        <v>4</v>
      </c>
      <c r="AW2">
        <v>1</v>
      </c>
    </row>
    <row r="3" spans="1:49" ht="60" x14ac:dyDescent="0.25">
      <c r="A3" t="s">
        <v>3</v>
      </c>
      <c r="B3" s="1" t="s">
        <v>4</v>
      </c>
      <c r="C3" s="1">
        <v>1</v>
      </c>
      <c r="E3" t="s">
        <v>1</v>
      </c>
      <c r="F3" t="s">
        <v>2</v>
      </c>
      <c r="H3">
        <v>1</v>
      </c>
      <c r="J3" t="s">
        <v>7</v>
      </c>
      <c r="K3" t="s">
        <v>6</v>
      </c>
      <c r="L3">
        <v>1</v>
      </c>
      <c r="N3" t="s">
        <v>7</v>
      </c>
      <c r="O3" t="s">
        <v>6</v>
      </c>
      <c r="Q3">
        <v>1</v>
      </c>
      <c r="S3" t="s">
        <v>73</v>
      </c>
      <c r="T3" s="1" t="s">
        <v>74</v>
      </c>
      <c r="U3">
        <v>1</v>
      </c>
      <c r="W3" t="s">
        <v>24</v>
      </c>
      <c r="X3" t="s">
        <v>25</v>
      </c>
      <c r="Y3">
        <v>1</v>
      </c>
      <c r="AA3" t="s">
        <v>7</v>
      </c>
      <c r="AB3" t="s">
        <v>6</v>
      </c>
      <c r="AC3">
        <v>1</v>
      </c>
      <c r="AE3" t="s">
        <v>7</v>
      </c>
      <c r="AF3" t="s">
        <v>6</v>
      </c>
      <c r="AG3">
        <v>1</v>
      </c>
      <c r="AI3" t="s">
        <v>5</v>
      </c>
      <c r="AJ3" s="1" t="s">
        <v>6</v>
      </c>
      <c r="AK3" s="1">
        <v>1</v>
      </c>
      <c r="AM3" t="s">
        <v>7</v>
      </c>
      <c r="AN3" s="1" t="s">
        <v>6</v>
      </c>
      <c r="AO3" s="1">
        <v>1</v>
      </c>
      <c r="AQ3" t="s">
        <v>39</v>
      </c>
      <c r="AR3" s="1" t="s">
        <v>2</v>
      </c>
      <c r="AS3" s="1">
        <v>1</v>
      </c>
      <c r="AU3" t="s">
        <v>73</v>
      </c>
      <c r="AV3" s="1" t="s">
        <v>74</v>
      </c>
      <c r="AW3">
        <v>1</v>
      </c>
    </row>
    <row r="4" spans="1:49" ht="30" x14ac:dyDescent="0.25">
      <c r="A4" t="s">
        <v>5</v>
      </c>
      <c r="B4" t="s">
        <v>6</v>
      </c>
      <c r="C4">
        <v>1</v>
      </c>
      <c r="E4" t="s">
        <v>40</v>
      </c>
      <c r="F4" t="s">
        <v>6</v>
      </c>
      <c r="H4">
        <v>1</v>
      </c>
      <c r="J4" t="s">
        <v>5</v>
      </c>
      <c r="K4" t="s">
        <v>6</v>
      </c>
      <c r="L4">
        <v>1</v>
      </c>
      <c r="N4" t="s">
        <v>24</v>
      </c>
      <c r="O4" t="s">
        <v>25</v>
      </c>
      <c r="Q4">
        <v>1</v>
      </c>
      <c r="S4" t="s">
        <v>39</v>
      </c>
      <c r="T4" t="s">
        <v>2</v>
      </c>
      <c r="U4">
        <v>1</v>
      </c>
      <c r="W4" t="s">
        <v>70</v>
      </c>
      <c r="X4" t="s">
        <v>58</v>
      </c>
      <c r="Y4">
        <v>1</v>
      </c>
      <c r="AA4" t="s">
        <v>24</v>
      </c>
      <c r="AB4" t="s">
        <v>25</v>
      </c>
      <c r="AC4">
        <v>1</v>
      </c>
      <c r="AE4" t="s">
        <v>27</v>
      </c>
      <c r="AF4" t="s">
        <v>25</v>
      </c>
      <c r="AG4">
        <v>1</v>
      </c>
      <c r="AI4" t="s">
        <v>7</v>
      </c>
      <c r="AJ4" s="1" t="s">
        <v>6</v>
      </c>
      <c r="AK4" s="1">
        <v>1</v>
      </c>
      <c r="AM4" t="s">
        <v>126</v>
      </c>
      <c r="AN4" s="1" t="s">
        <v>25</v>
      </c>
      <c r="AO4" s="1">
        <v>1</v>
      </c>
      <c r="AQ4" t="s">
        <v>7</v>
      </c>
      <c r="AR4" s="1" t="s">
        <v>6</v>
      </c>
      <c r="AS4" s="1">
        <v>1</v>
      </c>
      <c r="AU4" t="s">
        <v>1</v>
      </c>
      <c r="AV4" t="s">
        <v>2</v>
      </c>
      <c r="AW4">
        <v>1</v>
      </c>
    </row>
    <row r="5" spans="1:49" ht="30" x14ac:dyDescent="0.25">
      <c r="A5" t="s">
        <v>7</v>
      </c>
      <c r="B5" t="s">
        <v>6</v>
      </c>
      <c r="C5">
        <v>1</v>
      </c>
      <c r="E5" t="s">
        <v>41</v>
      </c>
      <c r="F5" t="s">
        <v>6</v>
      </c>
      <c r="H5">
        <v>1</v>
      </c>
      <c r="J5" t="s">
        <v>56</v>
      </c>
      <c r="K5" t="s">
        <v>25</v>
      </c>
      <c r="L5">
        <v>1</v>
      </c>
      <c r="N5" t="s">
        <v>70</v>
      </c>
      <c r="O5" t="s">
        <v>58</v>
      </c>
      <c r="Q5">
        <v>1</v>
      </c>
      <c r="S5" t="s">
        <v>75</v>
      </c>
      <c r="T5" s="2" t="s">
        <v>76</v>
      </c>
      <c r="U5">
        <v>1</v>
      </c>
      <c r="W5" t="s">
        <v>32</v>
      </c>
      <c r="X5" t="s">
        <v>31</v>
      </c>
      <c r="Y5">
        <v>1</v>
      </c>
      <c r="AA5" t="s">
        <v>27</v>
      </c>
      <c r="AB5" t="s">
        <v>25</v>
      </c>
      <c r="AC5">
        <v>1</v>
      </c>
      <c r="AE5" t="s">
        <v>116</v>
      </c>
      <c r="AF5" t="s">
        <v>25</v>
      </c>
      <c r="AG5">
        <v>1</v>
      </c>
      <c r="AI5" t="s">
        <v>24</v>
      </c>
      <c r="AJ5" t="s">
        <v>25</v>
      </c>
      <c r="AK5" s="1">
        <v>1</v>
      </c>
      <c r="AM5" t="s">
        <v>24</v>
      </c>
      <c r="AN5" s="1" t="s">
        <v>25</v>
      </c>
      <c r="AO5" s="1">
        <v>1</v>
      </c>
      <c r="AQ5" t="s">
        <v>5</v>
      </c>
      <c r="AR5" t="s">
        <v>6</v>
      </c>
      <c r="AS5" s="1">
        <v>1</v>
      </c>
      <c r="AU5" t="s">
        <v>7</v>
      </c>
      <c r="AV5" t="s">
        <v>6</v>
      </c>
      <c r="AW5">
        <v>1</v>
      </c>
    </row>
    <row r="6" spans="1:49" ht="30" x14ac:dyDescent="0.25">
      <c r="A6" t="s">
        <v>24</v>
      </c>
      <c r="B6" t="s">
        <v>25</v>
      </c>
      <c r="C6" s="1">
        <v>1</v>
      </c>
      <c r="E6" t="s">
        <v>7</v>
      </c>
      <c r="F6" t="s">
        <v>6</v>
      </c>
      <c r="H6">
        <v>1</v>
      </c>
      <c r="J6" t="s">
        <v>24</v>
      </c>
      <c r="K6" t="s">
        <v>25</v>
      </c>
      <c r="L6">
        <v>1</v>
      </c>
      <c r="N6" t="s">
        <v>71</v>
      </c>
      <c r="O6" t="s">
        <v>29</v>
      </c>
      <c r="Q6">
        <v>1</v>
      </c>
      <c r="S6" t="s">
        <v>77</v>
      </c>
      <c r="T6" t="s">
        <v>6</v>
      </c>
      <c r="U6">
        <v>1</v>
      </c>
      <c r="W6" t="s">
        <v>60</v>
      </c>
      <c r="X6" t="s">
        <v>31</v>
      </c>
      <c r="Y6">
        <v>1</v>
      </c>
      <c r="AA6" t="s">
        <v>60</v>
      </c>
      <c r="AB6" t="s">
        <v>31</v>
      </c>
      <c r="AC6">
        <v>1</v>
      </c>
      <c r="AE6" t="s">
        <v>117</v>
      </c>
      <c r="AF6" t="s">
        <v>25</v>
      </c>
      <c r="AG6">
        <v>1</v>
      </c>
      <c r="AI6" t="s">
        <v>27</v>
      </c>
      <c r="AJ6" t="s">
        <v>25</v>
      </c>
      <c r="AK6" s="1">
        <v>1</v>
      </c>
      <c r="AM6" t="s">
        <v>27</v>
      </c>
      <c r="AN6" s="1" t="s">
        <v>25</v>
      </c>
      <c r="AO6" s="1">
        <v>1</v>
      </c>
      <c r="AQ6" t="s">
        <v>24</v>
      </c>
      <c r="AR6" t="s">
        <v>25</v>
      </c>
      <c r="AS6" s="1">
        <v>1</v>
      </c>
      <c r="AU6" t="s">
        <v>5</v>
      </c>
      <c r="AV6" t="s">
        <v>6</v>
      </c>
      <c r="AW6">
        <v>1</v>
      </c>
    </row>
    <row r="7" spans="1:49" ht="30" x14ac:dyDescent="0.25">
      <c r="A7" t="s">
        <v>26</v>
      </c>
      <c r="B7" t="s">
        <v>25</v>
      </c>
      <c r="C7">
        <v>1</v>
      </c>
      <c r="E7" t="s">
        <v>24</v>
      </c>
      <c r="F7" t="s">
        <v>25</v>
      </c>
      <c r="H7">
        <v>1</v>
      </c>
      <c r="J7" t="s">
        <v>64</v>
      </c>
      <c r="K7" t="s">
        <v>29</v>
      </c>
      <c r="L7">
        <v>1</v>
      </c>
      <c r="N7" t="s">
        <v>32</v>
      </c>
      <c r="O7" t="s">
        <v>31</v>
      </c>
      <c r="Q7">
        <v>1</v>
      </c>
      <c r="S7" t="s">
        <v>26</v>
      </c>
      <c r="T7" t="s">
        <v>25</v>
      </c>
      <c r="U7">
        <v>1</v>
      </c>
      <c r="Y7">
        <f>SUM(Y2:Y6)</f>
        <v>5</v>
      </c>
      <c r="AA7" t="s">
        <v>33</v>
      </c>
      <c r="AB7" t="s">
        <v>31</v>
      </c>
      <c r="AC7">
        <v>1</v>
      </c>
      <c r="AE7" t="s">
        <v>24</v>
      </c>
      <c r="AF7" t="s">
        <v>25</v>
      </c>
      <c r="AG7">
        <v>1</v>
      </c>
      <c r="AI7" t="s">
        <v>71</v>
      </c>
      <c r="AJ7" t="s">
        <v>29</v>
      </c>
      <c r="AK7" s="1">
        <v>1</v>
      </c>
      <c r="AM7" t="s">
        <v>61</v>
      </c>
      <c r="AN7" s="1" t="s">
        <v>31</v>
      </c>
      <c r="AO7" s="1">
        <v>1</v>
      </c>
      <c r="AQ7" t="s">
        <v>56</v>
      </c>
      <c r="AR7" t="s">
        <v>25</v>
      </c>
      <c r="AS7" s="1">
        <v>1</v>
      </c>
      <c r="AU7" t="s">
        <v>126</v>
      </c>
      <c r="AV7" t="s">
        <v>25</v>
      </c>
      <c r="AW7">
        <v>1</v>
      </c>
    </row>
    <row r="8" spans="1:49" ht="30" x14ac:dyDescent="0.25">
      <c r="A8" t="s">
        <v>27</v>
      </c>
      <c r="B8" t="s">
        <v>25</v>
      </c>
      <c r="C8">
        <v>1</v>
      </c>
      <c r="E8" t="s">
        <v>27</v>
      </c>
      <c r="F8" t="s">
        <v>25</v>
      </c>
      <c r="H8">
        <v>1</v>
      </c>
      <c r="J8" t="s">
        <v>33</v>
      </c>
      <c r="K8" t="s">
        <v>31</v>
      </c>
      <c r="L8">
        <v>1</v>
      </c>
      <c r="N8" t="s">
        <v>33</v>
      </c>
      <c r="O8" t="s">
        <v>31</v>
      </c>
      <c r="Q8">
        <v>1</v>
      </c>
      <c r="S8" t="s">
        <v>24</v>
      </c>
      <c r="T8" t="s">
        <v>25</v>
      </c>
      <c r="U8">
        <v>1</v>
      </c>
      <c r="AA8" t="s">
        <v>32</v>
      </c>
      <c r="AB8" t="s">
        <v>31</v>
      </c>
      <c r="AC8">
        <v>1</v>
      </c>
      <c r="AE8" t="s">
        <v>33</v>
      </c>
      <c r="AF8" t="s">
        <v>31</v>
      </c>
      <c r="AG8">
        <v>1</v>
      </c>
      <c r="AI8" t="s">
        <v>60</v>
      </c>
      <c r="AJ8" t="s">
        <v>31</v>
      </c>
      <c r="AK8" s="1">
        <v>1</v>
      </c>
      <c r="AM8" t="s">
        <v>60</v>
      </c>
      <c r="AN8" s="1" t="s">
        <v>31</v>
      </c>
      <c r="AO8" s="1">
        <v>1</v>
      </c>
      <c r="AQ8" t="s">
        <v>57</v>
      </c>
      <c r="AR8" t="s">
        <v>58</v>
      </c>
      <c r="AS8" s="1">
        <v>1</v>
      </c>
      <c r="AU8" t="s">
        <v>27</v>
      </c>
      <c r="AV8" t="s">
        <v>25</v>
      </c>
      <c r="AW8">
        <v>1</v>
      </c>
    </row>
    <row r="9" spans="1:49" ht="30" x14ac:dyDescent="0.25">
      <c r="A9" t="s">
        <v>28</v>
      </c>
      <c r="B9" t="s">
        <v>29</v>
      </c>
      <c r="C9" s="1">
        <v>1</v>
      </c>
      <c r="E9" t="s">
        <v>56</v>
      </c>
      <c r="F9" t="s">
        <v>25</v>
      </c>
      <c r="H9">
        <v>1</v>
      </c>
      <c r="J9" t="s">
        <v>35</v>
      </c>
      <c r="K9" t="s">
        <v>31</v>
      </c>
      <c r="L9">
        <v>1</v>
      </c>
      <c r="N9" t="s">
        <v>60</v>
      </c>
      <c r="O9" t="s">
        <v>31</v>
      </c>
      <c r="Q9">
        <v>1</v>
      </c>
      <c r="S9" t="s">
        <v>27</v>
      </c>
      <c r="T9" t="s">
        <v>25</v>
      </c>
      <c r="U9">
        <v>1</v>
      </c>
      <c r="AC9">
        <f>SUM(AC2:AC8)</f>
        <v>7</v>
      </c>
      <c r="AE9" t="s">
        <v>60</v>
      </c>
      <c r="AF9" t="s">
        <v>31</v>
      </c>
      <c r="AG9">
        <v>1</v>
      </c>
      <c r="AI9" t="s">
        <v>33</v>
      </c>
      <c r="AJ9" t="s">
        <v>31</v>
      </c>
      <c r="AK9" s="1">
        <v>1</v>
      </c>
      <c r="AM9" t="s">
        <v>32</v>
      </c>
      <c r="AN9" s="1" t="s">
        <v>31</v>
      </c>
      <c r="AO9" s="1">
        <v>1</v>
      </c>
      <c r="AQ9" t="s">
        <v>108</v>
      </c>
      <c r="AR9" t="s">
        <v>109</v>
      </c>
      <c r="AS9" s="1">
        <v>1</v>
      </c>
      <c r="AU9" t="s">
        <v>24</v>
      </c>
      <c r="AV9" t="s">
        <v>25</v>
      </c>
      <c r="AW9">
        <v>1</v>
      </c>
    </row>
    <row r="10" spans="1:49" ht="30" x14ac:dyDescent="0.25">
      <c r="A10" t="s">
        <v>30</v>
      </c>
      <c r="B10" t="s">
        <v>31</v>
      </c>
      <c r="C10">
        <v>1</v>
      </c>
      <c r="E10" t="s">
        <v>57</v>
      </c>
      <c r="F10" t="s">
        <v>58</v>
      </c>
      <c r="H10">
        <v>1</v>
      </c>
      <c r="J10" t="s">
        <v>60</v>
      </c>
      <c r="K10" t="s">
        <v>31</v>
      </c>
      <c r="L10">
        <v>1</v>
      </c>
      <c r="Q10">
        <f>SUM(Q2:Q9)</f>
        <v>8</v>
      </c>
      <c r="S10" t="s">
        <v>56</v>
      </c>
      <c r="T10" t="s">
        <v>25</v>
      </c>
      <c r="U10">
        <v>1</v>
      </c>
      <c r="W10" t="s">
        <v>51</v>
      </c>
      <c r="X10" t="s">
        <v>37</v>
      </c>
      <c r="Y10">
        <v>1</v>
      </c>
      <c r="AE10" t="s">
        <v>32</v>
      </c>
      <c r="AF10" t="s">
        <v>31</v>
      </c>
      <c r="AG10">
        <v>1</v>
      </c>
      <c r="AK10">
        <f>SUM(AK2:AK9)</f>
        <v>8</v>
      </c>
      <c r="AM10" t="s">
        <v>35</v>
      </c>
      <c r="AN10" s="1" t="s">
        <v>31</v>
      </c>
      <c r="AO10" s="1">
        <v>1</v>
      </c>
      <c r="AQ10" t="s">
        <v>35</v>
      </c>
      <c r="AR10" t="s">
        <v>31</v>
      </c>
      <c r="AS10" s="1">
        <v>1</v>
      </c>
      <c r="AU10" t="s">
        <v>108</v>
      </c>
      <c r="AV10" t="s">
        <v>109</v>
      </c>
      <c r="AW10">
        <v>1</v>
      </c>
    </row>
    <row r="11" spans="1:49" x14ac:dyDescent="0.25">
      <c r="A11" t="s">
        <v>32</v>
      </c>
      <c r="B11" t="s">
        <v>31</v>
      </c>
      <c r="C11">
        <v>1</v>
      </c>
      <c r="E11" t="s">
        <v>59</v>
      </c>
      <c r="F11" t="s">
        <v>31</v>
      </c>
      <c r="H11">
        <v>1</v>
      </c>
      <c r="J11" t="s">
        <v>32</v>
      </c>
      <c r="K11" t="s">
        <v>31</v>
      </c>
      <c r="L11">
        <v>1</v>
      </c>
      <c r="S11" t="s">
        <v>57</v>
      </c>
      <c r="T11" t="s">
        <v>58</v>
      </c>
      <c r="U11">
        <v>1</v>
      </c>
      <c r="W11" t="s">
        <v>46</v>
      </c>
      <c r="X11" t="s">
        <v>37</v>
      </c>
      <c r="Y11">
        <v>1</v>
      </c>
      <c r="AE11" t="s">
        <v>35</v>
      </c>
      <c r="AF11" t="s">
        <v>31</v>
      </c>
      <c r="AG11">
        <v>1</v>
      </c>
      <c r="AO11">
        <f>SUM(AO2:AO10)</f>
        <v>9</v>
      </c>
      <c r="AQ11" t="s">
        <v>60</v>
      </c>
      <c r="AR11" t="s">
        <v>31</v>
      </c>
      <c r="AS11" s="1">
        <v>1</v>
      </c>
      <c r="AU11" t="s">
        <v>60</v>
      </c>
      <c r="AV11" t="s">
        <v>31</v>
      </c>
      <c r="AW11">
        <v>1</v>
      </c>
    </row>
    <row r="12" spans="1:49" x14ac:dyDescent="0.25">
      <c r="A12" t="s">
        <v>33</v>
      </c>
      <c r="B12" t="s">
        <v>31</v>
      </c>
      <c r="C12" s="1">
        <v>1</v>
      </c>
      <c r="E12" t="s">
        <v>32</v>
      </c>
      <c r="F12" t="s">
        <v>31</v>
      </c>
      <c r="H12">
        <v>1</v>
      </c>
      <c r="L12">
        <f>SUM(L2:L11)</f>
        <v>10</v>
      </c>
      <c r="S12" t="s">
        <v>106</v>
      </c>
      <c r="T12" t="s">
        <v>107</v>
      </c>
      <c r="U12">
        <v>1</v>
      </c>
      <c r="Y12">
        <v>2</v>
      </c>
      <c r="AA12" t="s">
        <v>12</v>
      </c>
      <c r="AB12" t="s">
        <v>37</v>
      </c>
      <c r="AC12">
        <v>1</v>
      </c>
      <c r="AE12" t="s">
        <v>118</v>
      </c>
      <c r="AF12" t="s">
        <v>31</v>
      </c>
      <c r="AG12">
        <v>1</v>
      </c>
      <c r="AQ12" t="s">
        <v>33</v>
      </c>
      <c r="AR12" t="s">
        <v>31</v>
      </c>
      <c r="AS12" s="1">
        <v>1</v>
      </c>
      <c r="AU12" t="s">
        <v>33</v>
      </c>
      <c r="AV12" t="s">
        <v>31</v>
      </c>
      <c r="AW12">
        <v>1</v>
      </c>
    </row>
    <row r="13" spans="1:49" x14ac:dyDescent="0.25">
      <c r="A13" t="s">
        <v>34</v>
      </c>
      <c r="B13" t="s">
        <v>31</v>
      </c>
      <c r="C13">
        <v>1</v>
      </c>
      <c r="E13" t="s">
        <v>60</v>
      </c>
      <c r="F13" t="s">
        <v>31</v>
      </c>
      <c r="H13">
        <v>1</v>
      </c>
      <c r="N13" t="s">
        <v>66</v>
      </c>
      <c r="O13" t="s">
        <v>37</v>
      </c>
      <c r="Q13">
        <v>1</v>
      </c>
      <c r="S13" t="s">
        <v>108</v>
      </c>
      <c r="T13" t="s">
        <v>109</v>
      </c>
      <c r="U13">
        <v>1</v>
      </c>
      <c r="AA13" t="s">
        <v>14</v>
      </c>
      <c r="AB13" t="s">
        <v>37</v>
      </c>
      <c r="AC13">
        <v>1</v>
      </c>
      <c r="AG13">
        <f>SUM(AG2:AG12)</f>
        <v>11</v>
      </c>
      <c r="AI13" t="s">
        <v>89</v>
      </c>
      <c r="AJ13" t="s">
        <v>37</v>
      </c>
      <c r="AK13">
        <v>1</v>
      </c>
      <c r="AS13">
        <f>SUM(AS2:AS12)</f>
        <v>11</v>
      </c>
      <c r="AU13" t="s">
        <v>30</v>
      </c>
      <c r="AV13" t="s">
        <v>31</v>
      </c>
      <c r="AW13">
        <v>1</v>
      </c>
    </row>
    <row r="14" spans="1:49" x14ac:dyDescent="0.25">
      <c r="A14" t="s">
        <v>35</v>
      </c>
      <c r="B14" t="s">
        <v>31</v>
      </c>
      <c r="C14">
        <v>1</v>
      </c>
      <c r="E14" t="s">
        <v>61</v>
      </c>
      <c r="F14" t="s">
        <v>31</v>
      </c>
      <c r="H14">
        <v>1</v>
      </c>
      <c r="N14" t="s">
        <v>67</v>
      </c>
      <c r="O14" t="s">
        <v>37</v>
      </c>
      <c r="Q14">
        <v>1</v>
      </c>
      <c r="S14" t="s">
        <v>60</v>
      </c>
      <c r="T14" t="s">
        <v>31</v>
      </c>
      <c r="U14">
        <v>1</v>
      </c>
      <c r="AA14" t="s">
        <v>14</v>
      </c>
      <c r="AB14" t="s">
        <v>37</v>
      </c>
      <c r="AC14">
        <v>1</v>
      </c>
      <c r="AI14" t="s">
        <v>51</v>
      </c>
      <c r="AJ14" t="s">
        <v>37</v>
      </c>
      <c r="AK14">
        <v>1</v>
      </c>
      <c r="AM14" t="s">
        <v>104</v>
      </c>
      <c r="AN14" t="s">
        <v>37</v>
      </c>
      <c r="AO14">
        <v>1</v>
      </c>
      <c r="AU14" t="s">
        <v>32</v>
      </c>
      <c r="AV14" t="s">
        <v>31</v>
      </c>
      <c r="AW14">
        <v>1</v>
      </c>
    </row>
    <row r="15" spans="1:49" x14ac:dyDescent="0.25">
      <c r="C15">
        <f>SUM(C2:C14)</f>
        <v>13</v>
      </c>
      <c r="H15">
        <f>SUM(H2:H14)</f>
        <v>13</v>
      </c>
      <c r="J15" t="s">
        <v>62</v>
      </c>
      <c r="K15" t="s">
        <v>37</v>
      </c>
      <c r="L15">
        <v>1</v>
      </c>
      <c r="N15" t="s">
        <v>68</v>
      </c>
      <c r="O15" t="s">
        <v>37</v>
      </c>
      <c r="Q15">
        <v>1</v>
      </c>
      <c r="S15" t="s">
        <v>33</v>
      </c>
      <c r="T15" t="s">
        <v>31</v>
      </c>
      <c r="U15">
        <v>1</v>
      </c>
      <c r="AA15" t="s">
        <v>103</v>
      </c>
      <c r="AB15" t="s">
        <v>37</v>
      </c>
      <c r="AC15">
        <v>1</v>
      </c>
      <c r="AI15" t="s">
        <v>8</v>
      </c>
      <c r="AJ15" t="s">
        <v>37</v>
      </c>
      <c r="AK15">
        <v>1</v>
      </c>
      <c r="AM15" t="s">
        <v>8</v>
      </c>
      <c r="AN15" t="s">
        <v>37</v>
      </c>
      <c r="AO15">
        <v>1</v>
      </c>
      <c r="AU15" t="s">
        <v>61</v>
      </c>
      <c r="AV15" t="s">
        <v>31</v>
      </c>
      <c r="AW15">
        <v>1</v>
      </c>
    </row>
    <row r="16" spans="1:49" x14ac:dyDescent="0.25">
      <c r="J16" t="s">
        <v>8</v>
      </c>
      <c r="K16" t="s">
        <v>37</v>
      </c>
      <c r="L16">
        <v>1</v>
      </c>
      <c r="N16" t="s">
        <v>16</v>
      </c>
      <c r="O16" t="s">
        <v>37</v>
      </c>
      <c r="Q16">
        <v>1</v>
      </c>
      <c r="S16" t="s">
        <v>33</v>
      </c>
      <c r="T16" t="s">
        <v>31</v>
      </c>
      <c r="U16">
        <v>1</v>
      </c>
      <c r="AA16" t="s">
        <v>112</v>
      </c>
      <c r="AB16" t="s">
        <v>37</v>
      </c>
      <c r="AC16">
        <v>1</v>
      </c>
      <c r="AE16" t="s">
        <v>21</v>
      </c>
      <c r="AF16" t="s">
        <v>37</v>
      </c>
      <c r="AG16">
        <v>1</v>
      </c>
      <c r="AI16" t="s">
        <v>9</v>
      </c>
      <c r="AJ16" t="s">
        <v>37</v>
      </c>
      <c r="AK16">
        <v>1</v>
      </c>
      <c r="AM16" t="s">
        <v>49</v>
      </c>
      <c r="AN16" t="s">
        <v>37</v>
      </c>
      <c r="AO16">
        <v>1</v>
      </c>
      <c r="AQ16" t="s">
        <v>104</v>
      </c>
      <c r="AR16" t="s">
        <v>37</v>
      </c>
      <c r="AS16">
        <v>1</v>
      </c>
      <c r="AU16" t="s">
        <v>61</v>
      </c>
      <c r="AV16" t="s">
        <v>31</v>
      </c>
      <c r="AW16">
        <v>1</v>
      </c>
    </row>
    <row r="17" spans="1:49" x14ac:dyDescent="0.25">
      <c r="J17" t="s">
        <v>15</v>
      </c>
      <c r="K17" t="s">
        <v>37</v>
      </c>
      <c r="L17">
        <v>1</v>
      </c>
      <c r="N17" t="s">
        <v>69</v>
      </c>
      <c r="O17" t="s">
        <v>37</v>
      </c>
      <c r="Q17">
        <v>1</v>
      </c>
      <c r="S17" t="s">
        <v>59</v>
      </c>
      <c r="T17" t="s">
        <v>31</v>
      </c>
      <c r="U17">
        <v>1</v>
      </c>
      <c r="AA17" t="s">
        <v>96</v>
      </c>
      <c r="AB17" t="s">
        <v>37</v>
      </c>
      <c r="AC17">
        <v>1</v>
      </c>
      <c r="AE17" t="s">
        <v>22</v>
      </c>
      <c r="AF17" t="s">
        <v>37</v>
      </c>
      <c r="AG17">
        <v>1</v>
      </c>
      <c r="AI17" t="s">
        <v>120</v>
      </c>
      <c r="AJ17" t="s">
        <v>37</v>
      </c>
      <c r="AK17">
        <v>1</v>
      </c>
      <c r="AM17" t="s">
        <v>10</v>
      </c>
      <c r="AN17" t="s">
        <v>37</v>
      </c>
      <c r="AO17">
        <v>1</v>
      </c>
      <c r="AQ17" t="s">
        <v>22</v>
      </c>
      <c r="AR17" t="s">
        <v>37</v>
      </c>
      <c r="AS17">
        <v>1</v>
      </c>
      <c r="AW17">
        <f>SUM(AW2:AW16)</f>
        <v>15</v>
      </c>
    </row>
    <row r="18" spans="1:49" x14ac:dyDescent="0.25">
      <c r="E18" t="s">
        <v>42</v>
      </c>
      <c r="F18" t="s">
        <v>37</v>
      </c>
      <c r="H18">
        <v>1</v>
      </c>
      <c r="J18" t="s">
        <v>10</v>
      </c>
      <c r="K18" t="s">
        <v>37</v>
      </c>
      <c r="L18">
        <v>1</v>
      </c>
      <c r="N18" t="s">
        <v>46</v>
      </c>
      <c r="O18" t="s">
        <v>37</v>
      </c>
      <c r="Q18">
        <v>1</v>
      </c>
      <c r="S18" t="s">
        <v>61</v>
      </c>
      <c r="T18" t="s">
        <v>31</v>
      </c>
      <c r="U18">
        <v>1</v>
      </c>
      <c r="AA18" t="s">
        <v>67</v>
      </c>
      <c r="AB18" t="s">
        <v>37</v>
      </c>
      <c r="AC18">
        <v>1</v>
      </c>
      <c r="AE18" t="s">
        <v>42</v>
      </c>
      <c r="AF18" t="s">
        <v>37</v>
      </c>
      <c r="AG18">
        <v>1</v>
      </c>
      <c r="AI18" t="s">
        <v>120</v>
      </c>
      <c r="AJ18" t="s">
        <v>37</v>
      </c>
      <c r="AK18">
        <v>1</v>
      </c>
      <c r="AM18" t="s">
        <v>122</v>
      </c>
      <c r="AN18" t="s">
        <v>37</v>
      </c>
      <c r="AO18">
        <v>1</v>
      </c>
      <c r="AQ18" t="s">
        <v>54</v>
      </c>
      <c r="AR18" t="s">
        <v>37</v>
      </c>
      <c r="AS18">
        <v>1</v>
      </c>
    </row>
    <row r="19" spans="1:49" x14ac:dyDescent="0.25">
      <c r="E19" t="s">
        <v>12</v>
      </c>
      <c r="F19" t="s">
        <v>37</v>
      </c>
      <c r="H19">
        <v>1</v>
      </c>
      <c r="J19" t="s">
        <v>63</v>
      </c>
      <c r="K19" t="s">
        <v>37</v>
      </c>
      <c r="L19">
        <v>1</v>
      </c>
      <c r="N19" t="s">
        <v>47</v>
      </c>
      <c r="O19" t="s">
        <v>37</v>
      </c>
      <c r="Q19">
        <v>1</v>
      </c>
      <c r="S19" t="s">
        <v>30</v>
      </c>
      <c r="T19" t="s">
        <v>31</v>
      </c>
      <c r="U19">
        <v>1</v>
      </c>
      <c r="AA19" t="s">
        <v>66</v>
      </c>
      <c r="AB19" t="s">
        <v>37</v>
      </c>
      <c r="AC19">
        <v>1</v>
      </c>
      <c r="AE19" t="s">
        <v>53</v>
      </c>
      <c r="AF19" t="s">
        <v>37</v>
      </c>
      <c r="AG19">
        <v>1</v>
      </c>
      <c r="AI19" t="s">
        <v>120</v>
      </c>
      <c r="AJ19" t="s">
        <v>37</v>
      </c>
      <c r="AK19">
        <v>1</v>
      </c>
      <c r="AM19" t="s">
        <v>123</v>
      </c>
      <c r="AN19" t="s">
        <v>37</v>
      </c>
      <c r="AO19">
        <v>1</v>
      </c>
      <c r="AQ19" t="s">
        <v>89</v>
      </c>
      <c r="AR19" t="s">
        <v>37</v>
      </c>
      <c r="AS19">
        <v>1</v>
      </c>
    </row>
    <row r="20" spans="1:49" x14ac:dyDescent="0.25">
      <c r="E20" t="s">
        <v>43</v>
      </c>
      <c r="F20" t="s">
        <v>37</v>
      </c>
      <c r="H20">
        <v>1</v>
      </c>
      <c r="J20" t="s">
        <v>19</v>
      </c>
      <c r="K20" t="s">
        <v>37</v>
      </c>
      <c r="L20">
        <v>1</v>
      </c>
      <c r="N20" t="s">
        <v>14</v>
      </c>
      <c r="O20" t="s">
        <v>37</v>
      </c>
      <c r="Q20">
        <v>1</v>
      </c>
      <c r="S20" t="s">
        <v>32</v>
      </c>
      <c r="T20" t="s">
        <v>31</v>
      </c>
      <c r="U20">
        <v>1</v>
      </c>
      <c r="AA20" t="s">
        <v>104</v>
      </c>
      <c r="AB20" t="s">
        <v>37</v>
      </c>
      <c r="AC20">
        <v>1</v>
      </c>
      <c r="AE20" t="s">
        <v>93</v>
      </c>
      <c r="AF20" t="s">
        <v>37</v>
      </c>
      <c r="AG20">
        <v>1</v>
      </c>
      <c r="AI20" t="s">
        <v>67</v>
      </c>
      <c r="AJ20" t="s">
        <v>37</v>
      </c>
      <c r="AK20">
        <v>1</v>
      </c>
      <c r="AM20" t="s">
        <v>21</v>
      </c>
      <c r="AN20" t="s">
        <v>37</v>
      </c>
      <c r="AO20">
        <v>1</v>
      </c>
      <c r="AQ20" t="s">
        <v>53</v>
      </c>
      <c r="AR20" t="s">
        <v>37</v>
      </c>
      <c r="AS20">
        <v>1</v>
      </c>
      <c r="AU20" t="s">
        <v>68</v>
      </c>
      <c r="AV20" t="s">
        <v>37</v>
      </c>
      <c r="AW20">
        <v>1</v>
      </c>
    </row>
    <row r="21" spans="1:49" x14ac:dyDescent="0.25">
      <c r="A21" t="s">
        <v>8</v>
      </c>
      <c r="B21" t="s">
        <v>37</v>
      </c>
      <c r="C21">
        <v>1</v>
      </c>
      <c r="E21" t="s">
        <v>44</v>
      </c>
      <c r="F21" t="s">
        <v>37</v>
      </c>
      <c r="H21">
        <v>1</v>
      </c>
      <c r="J21" t="s">
        <v>46</v>
      </c>
      <c r="K21" t="s">
        <v>37</v>
      </c>
      <c r="L21">
        <v>1</v>
      </c>
      <c r="N21" t="s">
        <v>51</v>
      </c>
      <c r="O21" t="s">
        <v>37</v>
      </c>
      <c r="Q21">
        <v>1</v>
      </c>
      <c r="S21" t="s">
        <v>35</v>
      </c>
      <c r="T21" t="s">
        <v>31</v>
      </c>
      <c r="U21">
        <v>1</v>
      </c>
      <c r="AA21" t="s">
        <v>10</v>
      </c>
      <c r="AB21" t="s">
        <v>37</v>
      </c>
      <c r="AC21">
        <v>1</v>
      </c>
      <c r="AE21" t="s">
        <v>115</v>
      </c>
      <c r="AF21" t="s">
        <v>37</v>
      </c>
      <c r="AG21">
        <v>1</v>
      </c>
      <c r="AI21" t="s">
        <v>63</v>
      </c>
      <c r="AJ21" t="s">
        <v>37</v>
      </c>
      <c r="AK21">
        <v>1</v>
      </c>
      <c r="AM21" t="s">
        <v>98</v>
      </c>
      <c r="AN21" t="s">
        <v>37</v>
      </c>
      <c r="AO21">
        <v>1</v>
      </c>
      <c r="AQ21" t="s">
        <v>14</v>
      </c>
      <c r="AR21" t="s">
        <v>37</v>
      </c>
      <c r="AS21">
        <v>1</v>
      </c>
      <c r="AU21" t="s">
        <v>18</v>
      </c>
      <c r="AV21" t="s">
        <v>37</v>
      </c>
      <c r="AW21">
        <v>1</v>
      </c>
    </row>
    <row r="22" spans="1:49" x14ac:dyDescent="0.25">
      <c r="A22" t="s">
        <v>9</v>
      </c>
      <c r="B22" t="s">
        <v>37</v>
      </c>
      <c r="C22">
        <v>1</v>
      </c>
      <c r="E22" t="s">
        <v>45</v>
      </c>
      <c r="F22" t="s">
        <v>37</v>
      </c>
      <c r="H22">
        <v>1</v>
      </c>
      <c r="J22" t="s">
        <v>21</v>
      </c>
      <c r="K22" t="s">
        <v>37</v>
      </c>
      <c r="L22">
        <v>1</v>
      </c>
      <c r="N22" t="s">
        <v>19</v>
      </c>
      <c r="O22" t="s">
        <v>37</v>
      </c>
      <c r="Q22">
        <v>1</v>
      </c>
      <c r="U22">
        <f>SUM(U2:U21)</f>
        <v>20</v>
      </c>
      <c r="AA22" t="s">
        <v>44</v>
      </c>
      <c r="AB22" t="s">
        <v>37</v>
      </c>
      <c r="AC22">
        <v>1</v>
      </c>
      <c r="AE22" t="s">
        <v>81</v>
      </c>
      <c r="AF22" t="s">
        <v>37</v>
      </c>
      <c r="AG22">
        <v>1</v>
      </c>
      <c r="AI22" t="s">
        <v>21</v>
      </c>
      <c r="AJ22" t="s">
        <v>37</v>
      </c>
      <c r="AK22">
        <v>1</v>
      </c>
      <c r="AM22" t="s">
        <v>43</v>
      </c>
      <c r="AN22" t="s">
        <v>37</v>
      </c>
      <c r="AO22">
        <v>1</v>
      </c>
      <c r="AQ22" t="s">
        <v>55</v>
      </c>
      <c r="AR22" t="s">
        <v>37</v>
      </c>
      <c r="AS22">
        <v>1</v>
      </c>
      <c r="AU22" t="s">
        <v>43</v>
      </c>
      <c r="AV22" t="s">
        <v>37</v>
      </c>
      <c r="AW22">
        <v>1</v>
      </c>
    </row>
    <row r="23" spans="1:49" x14ac:dyDescent="0.25">
      <c r="A23" t="s">
        <v>10</v>
      </c>
      <c r="B23" t="s">
        <v>37</v>
      </c>
      <c r="C23">
        <v>1</v>
      </c>
      <c r="E23" t="s">
        <v>46</v>
      </c>
      <c r="F23" t="s">
        <v>37</v>
      </c>
      <c r="H23">
        <v>1</v>
      </c>
      <c r="J23" t="s">
        <v>22</v>
      </c>
      <c r="K23" t="s">
        <v>37</v>
      </c>
      <c r="L23">
        <v>1</v>
      </c>
      <c r="Q23">
        <f>SUM(Q13:Q22)</f>
        <v>10</v>
      </c>
      <c r="AA23" t="s">
        <v>68</v>
      </c>
      <c r="AB23" t="s">
        <v>37</v>
      </c>
      <c r="AC23">
        <v>1</v>
      </c>
      <c r="AG23">
        <f>SUM(AG16:AG22)</f>
        <v>7</v>
      </c>
      <c r="AI23" t="s">
        <v>22</v>
      </c>
      <c r="AJ23" t="s">
        <v>37</v>
      </c>
      <c r="AK23">
        <v>1</v>
      </c>
      <c r="AM23" t="s">
        <v>51</v>
      </c>
      <c r="AN23" t="s">
        <v>37</v>
      </c>
      <c r="AO23">
        <v>1</v>
      </c>
      <c r="AQ23" t="s">
        <v>8</v>
      </c>
      <c r="AR23" t="s">
        <v>37</v>
      </c>
      <c r="AS23">
        <v>1</v>
      </c>
      <c r="AU23" t="s">
        <v>21</v>
      </c>
      <c r="AV23" t="s">
        <v>37</v>
      </c>
      <c r="AW23">
        <v>1</v>
      </c>
    </row>
    <row r="24" spans="1:49" x14ac:dyDescent="0.25">
      <c r="A24" t="s">
        <v>11</v>
      </c>
      <c r="B24" t="s">
        <v>37</v>
      </c>
      <c r="C24">
        <v>1</v>
      </c>
      <c r="E24" t="s">
        <v>8</v>
      </c>
      <c r="F24" t="s">
        <v>37</v>
      </c>
      <c r="H24">
        <v>1</v>
      </c>
      <c r="L24">
        <f>SUM(L15:L23)</f>
        <v>9</v>
      </c>
      <c r="AA24" t="s">
        <v>69</v>
      </c>
      <c r="AB24" t="s">
        <v>37</v>
      </c>
      <c r="AC24">
        <v>1</v>
      </c>
      <c r="AI24" t="s">
        <v>10</v>
      </c>
      <c r="AJ24" t="s">
        <v>37</v>
      </c>
      <c r="AK24">
        <v>1</v>
      </c>
      <c r="AM24" t="s">
        <v>124</v>
      </c>
      <c r="AN24" t="s">
        <v>37</v>
      </c>
      <c r="AO24">
        <v>1</v>
      </c>
      <c r="AQ24" t="s">
        <v>128</v>
      </c>
      <c r="AR24" t="s">
        <v>37</v>
      </c>
      <c r="AS24">
        <v>1</v>
      </c>
      <c r="AU24" t="s">
        <v>22</v>
      </c>
      <c r="AV24" t="s">
        <v>37</v>
      </c>
      <c r="AW24">
        <v>1</v>
      </c>
    </row>
    <row r="25" spans="1:49" x14ac:dyDescent="0.25">
      <c r="A25" t="s">
        <v>12</v>
      </c>
      <c r="B25" t="s">
        <v>37</v>
      </c>
      <c r="C25">
        <v>1</v>
      </c>
      <c r="E25" t="s">
        <v>47</v>
      </c>
      <c r="F25" t="s">
        <v>37</v>
      </c>
      <c r="H25">
        <v>1</v>
      </c>
      <c r="S25" t="s">
        <v>14</v>
      </c>
      <c r="T25" t="s">
        <v>37</v>
      </c>
      <c r="U25">
        <v>1</v>
      </c>
      <c r="AA25" t="s">
        <v>51</v>
      </c>
      <c r="AB25" t="s">
        <v>37</v>
      </c>
      <c r="AC25">
        <v>1</v>
      </c>
      <c r="AK25">
        <f>SUM(AK13:AK24)</f>
        <v>12</v>
      </c>
      <c r="AM25" t="s">
        <v>125</v>
      </c>
      <c r="AN25" t="s">
        <v>37</v>
      </c>
      <c r="AO25">
        <v>1</v>
      </c>
      <c r="AQ25" t="s">
        <v>51</v>
      </c>
      <c r="AR25" t="s">
        <v>37</v>
      </c>
      <c r="AS25">
        <v>1</v>
      </c>
      <c r="AU25" t="s">
        <v>16</v>
      </c>
      <c r="AV25" t="s">
        <v>37</v>
      </c>
      <c r="AW25">
        <v>1</v>
      </c>
    </row>
    <row r="26" spans="1:49" x14ac:dyDescent="0.25">
      <c r="A26" t="s">
        <v>13</v>
      </c>
      <c r="B26" t="s">
        <v>37</v>
      </c>
      <c r="C26">
        <v>1</v>
      </c>
      <c r="E26" t="s">
        <v>48</v>
      </c>
      <c r="F26" t="s">
        <v>37</v>
      </c>
      <c r="H26">
        <v>1</v>
      </c>
      <c r="S26" t="s">
        <v>78</v>
      </c>
      <c r="T26" t="s">
        <v>37</v>
      </c>
      <c r="U26">
        <v>1</v>
      </c>
      <c r="AA26" t="s">
        <v>21</v>
      </c>
      <c r="AB26" t="s">
        <v>37</v>
      </c>
      <c r="AC26">
        <v>1</v>
      </c>
      <c r="AM26" t="s">
        <v>44</v>
      </c>
      <c r="AN26" t="s">
        <v>37</v>
      </c>
      <c r="AO26">
        <v>1</v>
      </c>
      <c r="AQ26" t="s">
        <v>44</v>
      </c>
      <c r="AR26" t="s">
        <v>37</v>
      </c>
      <c r="AS26">
        <v>1</v>
      </c>
      <c r="AU26" t="s">
        <v>9</v>
      </c>
      <c r="AV26" t="s">
        <v>37</v>
      </c>
      <c r="AW26">
        <v>1</v>
      </c>
    </row>
    <row r="27" spans="1:49" x14ac:dyDescent="0.25">
      <c r="A27" t="s">
        <v>15</v>
      </c>
      <c r="B27" t="s">
        <v>37</v>
      </c>
      <c r="C27">
        <v>1</v>
      </c>
      <c r="E27" t="s">
        <v>49</v>
      </c>
      <c r="F27" t="s">
        <v>37</v>
      </c>
      <c r="H27">
        <v>1</v>
      </c>
      <c r="S27" t="s">
        <v>79</v>
      </c>
      <c r="T27" t="s">
        <v>37</v>
      </c>
      <c r="U27">
        <v>1</v>
      </c>
      <c r="AA27" t="s">
        <v>22</v>
      </c>
      <c r="AB27" t="s">
        <v>37</v>
      </c>
      <c r="AC27">
        <v>1</v>
      </c>
      <c r="AM27" t="s">
        <v>112</v>
      </c>
      <c r="AN27" t="s">
        <v>37</v>
      </c>
      <c r="AO27">
        <v>1</v>
      </c>
      <c r="AQ27" t="s">
        <v>90</v>
      </c>
      <c r="AR27" t="s">
        <v>37</v>
      </c>
      <c r="AS27">
        <v>1</v>
      </c>
      <c r="AU27" t="s">
        <v>20</v>
      </c>
      <c r="AV27" t="s">
        <v>37</v>
      </c>
      <c r="AW27">
        <v>1</v>
      </c>
    </row>
    <row r="28" spans="1:49" x14ac:dyDescent="0.25">
      <c r="A28" t="s">
        <v>16</v>
      </c>
      <c r="B28" t="s">
        <v>37</v>
      </c>
      <c r="C28">
        <v>1</v>
      </c>
      <c r="E28" t="s">
        <v>50</v>
      </c>
      <c r="F28" t="s">
        <v>37</v>
      </c>
      <c r="H28">
        <v>1</v>
      </c>
      <c r="S28" t="s">
        <v>80</v>
      </c>
      <c r="T28" t="s">
        <v>37</v>
      </c>
      <c r="U28">
        <v>1</v>
      </c>
      <c r="AA28" t="s">
        <v>14</v>
      </c>
      <c r="AB28" t="s">
        <v>37</v>
      </c>
      <c r="AC28">
        <v>1</v>
      </c>
      <c r="AM28" t="s">
        <v>42</v>
      </c>
      <c r="AN28" t="s">
        <v>37</v>
      </c>
      <c r="AO28">
        <v>1</v>
      </c>
      <c r="AQ28" t="s">
        <v>78</v>
      </c>
      <c r="AR28" t="s">
        <v>37</v>
      </c>
      <c r="AS28">
        <v>1</v>
      </c>
      <c r="AU28" t="s">
        <v>11</v>
      </c>
      <c r="AV28" t="s">
        <v>37</v>
      </c>
      <c r="AW28">
        <v>1</v>
      </c>
    </row>
    <row r="29" spans="1:49" x14ac:dyDescent="0.25">
      <c r="A29" t="s">
        <v>17</v>
      </c>
      <c r="B29" t="s">
        <v>37</v>
      </c>
      <c r="C29">
        <v>1</v>
      </c>
      <c r="E29" t="s">
        <v>51</v>
      </c>
      <c r="F29" t="s">
        <v>37</v>
      </c>
      <c r="H29">
        <v>1</v>
      </c>
      <c r="S29" t="s">
        <v>81</v>
      </c>
      <c r="T29" t="s">
        <v>37</v>
      </c>
      <c r="U29">
        <v>1</v>
      </c>
      <c r="AA29" t="s">
        <v>113</v>
      </c>
      <c r="AB29" t="s">
        <v>37</v>
      </c>
      <c r="AC29">
        <v>1</v>
      </c>
      <c r="AM29" t="s">
        <v>63</v>
      </c>
      <c r="AN29" t="s">
        <v>37</v>
      </c>
      <c r="AO29">
        <v>1</v>
      </c>
      <c r="AQ29" t="s">
        <v>19</v>
      </c>
      <c r="AR29" t="s">
        <v>37</v>
      </c>
      <c r="AS29">
        <v>1</v>
      </c>
      <c r="AU29" t="s">
        <v>93</v>
      </c>
      <c r="AV29" t="s">
        <v>37</v>
      </c>
      <c r="AW29">
        <v>1</v>
      </c>
    </row>
    <row r="30" spans="1:49" x14ac:dyDescent="0.25">
      <c r="A30" t="s">
        <v>18</v>
      </c>
      <c r="B30" t="s">
        <v>37</v>
      </c>
      <c r="C30">
        <v>1</v>
      </c>
      <c r="E30" t="s">
        <v>21</v>
      </c>
      <c r="F30" t="s">
        <v>37</v>
      </c>
      <c r="H30">
        <v>1</v>
      </c>
      <c r="S30" t="s">
        <v>82</v>
      </c>
      <c r="T30" t="s">
        <v>37</v>
      </c>
      <c r="U30">
        <v>1</v>
      </c>
      <c r="AA30" t="s">
        <v>16</v>
      </c>
      <c r="AB30" t="s">
        <v>37</v>
      </c>
      <c r="AC30">
        <v>1</v>
      </c>
      <c r="AM30" t="s">
        <v>87</v>
      </c>
      <c r="AN30" t="s">
        <v>37</v>
      </c>
      <c r="AO30">
        <v>1</v>
      </c>
      <c r="AQ30" t="s">
        <v>21</v>
      </c>
      <c r="AR30" t="s">
        <v>37</v>
      </c>
      <c r="AS30">
        <v>1</v>
      </c>
      <c r="AU30" t="s">
        <v>42</v>
      </c>
      <c r="AV30" t="s">
        <v>37</v>
      </c>
      <c r="AW30">
        <v>1</v>
      </c>
    </row>
    <row r="31" spans="1:49" x14ac:dyDescent="0.25">
      <c r="A31" t="s">
        <v>19</v>
      </c>
      <c r="B31" t="s">
        <v>37</v>
      </c>
      <c r="C31">
        <v>1</v>
      </c>
      <c r="E31" t="s">
        <v>22</v>
      </c>
      <c r="F31" t="s">
        <v>37</v>
      </c>
      <c r="H31">
        <v>1</v>
      </c>
      <c r="S31" t="s">
        <v>83</v>
      </c>
      <c r="T31" t="s">
        <v>37</v>
      </c>
      <c r="U31">
        <v>1</v>
      </c>
      <c r="AA31" t="s">
        <v>43</v>
      </c>
      <c r="AB31" t="s">
        <v>37</v>
      </c>
      <c r="AC31">
        <v>1</v>
      </c>
      <c r="AM31" t="s">
        <v>22</v>
      </c>
      <c r="AN31" t="s">
        <v>37</v>
      </c>
      <c r="AO31">
        <v>1</v>
      </c>
      <c r="AS31">
        <f>SUM(AS16:AS30)</f>
        <v>15</v>
      </c>
      <c r="AU31" t="s">
        <v>103</v>
      </c>
      <c r="AV31" t="s">
        <v>37</v>
      </c>
      <c r="AW31">
        <v>1</v>
      </c>
    </row>
    <row r="32" spans="1:49" x14ac:dyDescent="0.25">
      <c r="A32" t="s">
        <v>20</v>
      </c>
      <c r="B32" t="s">
        <v>37</v>
      </c>
      <c r="C32">
        <v>1</v>
      </c>
      <c r="E32" t="s">
        <v>52</v>
      </c>
      <c r="F32" t="s">
        <v>37</v>
      </c>
      <c r="H32">
        <v>1</v>
      </c>
      <c r="S32" t="s">
        <v>84</v>
      </c>
      <c r="T32" t="s">
        <v>37</v>
      </c>
      <c r="U32">
        <v>1</v>
      </c>
      <c r="AA32" t="s">
        <v>84</v>
      </c>
      <c r="AB32" t="s">
        <v>37</v>
      </c>
      <c r="AC32">
        <v>1</v>
      </c>
      <c r="AO32">
        <f>SUM(AO14:AO31)</f>
        <v>18</v>
      </c>
      <c r="AU32" t="s">
        <v>51</v>
      </c>
      <c r="AV32" t="s">
        <v>37</v>
      </c>
      <c r="AW32">
        <v>1</v>
      </c>
    </row>
    <row r="33" spans="1:49" x14ac:dyDescent="0.25">
      <c r="A33" t="s">
        <v>21</v>
      </c>
      <c r="B33" t="s">
        <v>37</v>
      </c>
      <c r="C33">
        <v>1</v>
      </c>
      <c r="E33" t="s">
        <v>10</v>
      </c>
      <c r="F33" t="s">
        <v>37</v>
      </c>
      <c r="H33">
        <v>1</v>
      </c>
      <c r="S33" t="s">
        <v>85</v>
      </c>
      <c r="T33" t="s">
        <v>37</v>
      </c>
      <c r="U33">
        <v>1</v>
      </c>
      <c r="AA33" t="s">
        <v>87</v>
      </c>
      <c r="AB33" t="s">
        <v>37</v>
      </c>
      <c r="AC33">
        <v>1</v>
      </c>
      <c r="AW33">
        <f>SUM(AW20:AW32)</f>
        <v>13</v>
      </c>
    </row>
    <row r="34" spans="1:49" x14ac:dyDescent="0.25">
      <c r="A34" t="s">
        <v>22</v>
      </c>
      <c r="B34" t="s">
        <v>37</v>
      </c>
      <c r="C34">
        <v>1</v>
      </c>
      <c r="E34" t="s">
        <v>53</v>
      </c>
      <c r="F34" t="s">
        <v>37</v>
      </c>
      <c r="H34">
        <v>1</v>
      </c>
      <c r="S34" t="s">
        <v>10</v>
      </c>
      <c r="T34" t="s">
        <v>37</v>
      </c>
      <c r="U34">
        <v>1</v>
      </c>
      <c r="AA34" t="s">
        <v>97</v>
      </c>
      <c r="AB34" t="s">
        <v>37</v>
      </c>
      <c r="AC34">
        <v>1</v>
      </c>
    </row>
    <row r="35" spans="1:49" x14ac:dyDescent="0.25">
      <c r="A35" t="s">
        <v>23</v>
      </c>
      <c r="B35" t="s">
        <v>37</v>
      </c>
      <c r="C35">
        <v>1</v>
      </c>
      <c r="E35" t="s">
        <v>14</v>
      </c>
      <c r="F35" t="s">
        <v>37</v>
      </c>
      <c r="H35">
        <v>1</v>
      </c>
      <c r="S35" t="s">
        <v>86</v>
      </c>
      <c r="T35" t="s">
        <v>37</v>
      </c>
      <c r="U35">
        <v>1</v>
      </c>
      <c r="AA35" t="s">
        <v>8</v>
      </c>
      <c r="AB35" t="s">
        <v>37</v>
      </c>
      <c r="AC35">
        <v>1</v>
      </c>
    </row>
    <row r="36" spans="1:49" x14ac:dyDescent="0.25">
      <c r="C36">
        <f>SUM(C21:C35)</f>
        <v>15</v>
      </c>
      <c r="E36" t="s">
        <v>54</v>
      </c>
      <c r="F36" t="s">
        <v>37</v>
      </c>
      <c r="H36">
        <v>1</v>
      </c>
      <c r="S36" t="s">
        <v>87</v>
      </c>
      <c r="T36" t="s">
        <v>37</v>
      </c>
      <c r="U36">
        <v>1</v>
      </c>
      <c r="AC36">
        <f>SUM(AC12:AC35)</f>
        <v>24</v>
      </c>
    </row>
    <row r="37" spans="1:49" x14ac:dyDescent="0.25">
      <c r="E37" t="s">
        <v>55</v>
      </c>
      <c r="F37" t="s">
        <v>37</v>
      </c>
      <c r="H37">
        <v>1</v>
      </c>
      <c r="S37" t="s">
        <v>69</v>
      </c>
      <c r="T37" t="s">
        <v>37</v>
      </c>
      <c r="U37">
        <v>1</v>
      </c>
    </row>
    <row r="38" spans="1:49" x14ac:dyDescent="0.25">
      <c r="H38">
        <f>SUM(H18:H37)</f>
        <v>20</v>
      </c>
      <c r="S38" t="s">
        <v>88</v>
      </c>
      <c r="T38" t="s">
        <v>37</v>
      </c>
      <c r="U38">
        <v>1</v>
      </c>
    </row>
    <row r="39" spans="1:49" x14ac:dyDescent="0.25">
      <c r="S39" t="s">
        <v>68</v>
      </c>
      <c r="T39" t="s">
        <v>37</v>
      </c>
      <c r="U39">
        <v>1</v>
      </c>
    </row>
    <row r="40" spans="1:49" x14ac:dyDescent="0.25">
      <c r="S40" t="s">
        <v>44</v>
      </c>
      <c r="T40" t="s">
        <v>37</v>
      </c>
      <c r="U40">
        <v>1</v>
      </c>
    </row>
    <row r="41" spans="1:49" x14ac:dyDescent="0.25">
      <c r="S41" t="s">
        <v>89</v>
      </c>
      <c r="T41" t="s">
        <v>37</v>
      </c>
      <c r="U41">
        <v>1</v>
      </c>
    </row>
    <row r="42" spans="1:49" x14ac:dyDescent="0.25">
      <c r="S42" t="s">
        <v>51</v>
      </c>
      <c r="T42" t="s">
        <v>37</v>
      </c>
      <c r="U42">
        <v>1</v>
      </c>
    </row>
    <row r="43" spans="1:49" x14ac:dyDescent="0.25">
      <c r="S43" t="s">
        <v>49</v>
      </c>
      <c r="T43" t="s">
        <v>37</v>
      </c>
      <c r="U43">
        <v>1</v>
      </c>
    </row>
    <row r="44" spans="1:49" x14ac:dyDescent="0.25">
      <c r="S44" t="s">
        <v>42</v>
      </c>
      <c r="T44" t="s">
        <v>37</v>
      </c>
      <c r="U44">
        <v>1</v>
      </c>
    </row>
    <row r="45" spans="1:49" x14ac:dyDescent="0.25">
      <c r="S45" t="s">
        <v>66</v>
      </c>
      <c r="T45" t="s">
        <v>37</v>
      </c>
      <c r="U45">
        <v>1</v>
      </c>
    </row>
    <row r="46" spans="1:49" x14ac:dyDescent="0.25">
      <c r="S46" t="s">
        <v>52</v>
      </c>
      <c r="T46" t="s">
        <v>37</v>
      </c>
      <c r="U46">
        <v>1</v>
      </c>
    </row>
    <row r="47" spans="1:49" x14ac:dyDescent="0.25">
      <c r="S47" t="s">
        <v>55</v>
      </c>
      <c r="T47" t="s">
        <v>37</v>
      </c>
      <c r="U47">
        <v>1</v>
      </c>
    </row>
    <row r="48" spans="1:49" x14ac:dyDescent="0.25">
      <c r="S48" t="s">
        <v>90</v>
      </c>
      <c r="T48" t="s">
        <v>37</v>
      </c>
      <c r="U48">
        <v>1</v>
      </c>
    </row>
    <row r="49" spans="19:21" x14ac:dyDescent="0.25">
      <c r="S49" t="s">
        <v>91</v>
      </c>
      <c r="T49" t="s">
        <v>37</v>
      </c>
      <c r="U49">
        <v>1</v>
      </c>
    </row>
    <row r="50" spans="19:21" x14ac:dyDescent="0.25">
      <c r="S50" t="s">
        <v>46</v>
      </c>
      <c r="T50" t="s">
        <v>37</v>
      </c>
      <c r="U50">
        <v>1</v>
      </c>
    </row>
    <row r="51" spans="19:21" x14ac:dyDescent="0.25">
      <c r="S51" t="s">
        <v>92</v>
      </c>
      <c r="T51" t="s">
        <v>37</v>
      </c>
      <c r="U51">
        <v>1</v>
      </c>
    </row>
    <row r="52" spans="19:21" x14ac:dyDescent="0.25">
      <c r="S52" t="s">
        <v>93</v>
      </c>
      <c r="T52" t="s">
        <v>37</v>
      </c>
      <c r="U52">
        <v>1</v>
      </c>
    </row>
    <row r="53" spans="19:21" x14ac:dyDescent="0.25">
      <c r="S53" t="s">
        <v>21</v>
      </c>
      <c r="T53" t="s">
        <v>37</v>
      </c>
      <c r="U53">
        <v>1</v>
      </c>
    </row>
    <row r="54" spans="19:21" x14ac:dyDescent="0.25">
      <c r="S54" t="s">
        <v>22</v>
      </c>
      <c r="T54" t="s">
        <v>37</v>
      </c>
      <c r="U54">
        <v>1</v>
      </c>
    </row>
    <row r="55" spans="19:21" x14ac:dyDescent="0.25">
      <c r="S55" t="s">
        <v>12</v>
      </c>
      <c r="T55" t="s">
        <v>37</v>
      </c>
      <c r="U55">
        <v>1</v>
      </c>
    </row>
    <row r="56" spans="19:21" x14ac:dyDescent="0.25">
      <c r="S56" t="s">
        <v>94</v>
      </c>
      <c r="T56" t="s">
        <v>37</v>
      </c>
      <c r="U56">
        <v>1</v>
      </c>
    </row>
    <row r="57" spans="19:21" x14ac:dyDescent="0.25">
      <c r="S57" t="s">
        <v>9</v>
      </c>
      <c r="T57" t="s">
        <v>37</v>
      </c>
      <c r="U57">
        <v>1</v>
      </c>
    </row>
    <row r="58" spans="19:21" x14ac:dyDescent="0.25">
      <c r="S58" t="s">
        <v>95</v>
      </c>
      <c r="T58" t="s">
        <v>37</v>
      </c>
      <c r="U58">
        <v>1</v>
      </c>
    </row>
    <row r="59" spans="19:21" x14ac:dyDescent="0.25">
      <c r="S59" t="s">
        <v>96</v>
      </c>
      <c r="T59" t="s">
        <v>37</v>
      </c>
      <c r="U59">
        <v>1</v>
      </c>
    </row>
    <row r="60" spans="19:21" x14ac:dyDescent="0.25">
      <c r="S60" t="s">
        <v>97</v>
      </c>
      <c r="T60" t="s">
        <v>37</v>
      </c>
      <c r="U60">
        <v>1</v>
      </c>
    </row>
    <row r="61" spans="19:21" x14ac:dyDescent="0.25">
      <c r="S61" t="s">
        <v>98</v>
      </c>
      <c r="T61" t="s">
        <v>37</v>
      </c>
      <c r="U61">
        <v>1</v>
      </c>
    </row>
    <row r="62" spans="19:21" x14ac:dyDescent="0.25">
      <c r="S62" t="s">
        <v>99</v>
      </c>
      <c r="T62" t="s">
        <v>37</v>
      </c>
      <c r="U62">
        <v>1</v>
      </c>
    </row>
    <row r="63" spans="19:21" x14ac:dyDescent="0.25">
      <c r="S63" t="s">
        <v>100</v>
      </c>
      <c r="T63" t="s">
        <v>37</v>
      </c>
      <c r="U63">
        <v>1</v>
      </c>
    </row>
    <row r="64" spans="19:21" x14ac:dyDescent="0.25">
      <c r="S64" t="s">
        <v>100</v>
      </c>
      <c r="T64" t="s">
        <v>37</v>
      </c>
      <c r="U64">
        <v>1</v>
      </c>
    </row>
    <row r="65" spans="19:21" x14ac:dyDescent="0.25">
      <c r="S65" t="s">
        <v>101</v>
      </c>
      <c r="T65" t="s">
        <v>37</v>
      </c>
      <c r="U65">
        <v>1</v>
      </c>
    </row>
    <row r="66" spans="19:21" x14ac:dyDescent="0.25">
      <c r="S66" t="s">
        <v>43</v>
      </c>
      <c r="T66" t="s">
        <v>37</v>
      </c>
      <c r="U66">
        <v>1</v>
      </c>
    </row>
    <row r="67" spans="19:21" x14ac:dyDescent="0.25">
      <c r="S67" t="s">
        <v>102</v>
      </c>
      <c r="T67" t="s">
        <v>37</v>
      </c>
      <c r="U67">
        <v>1</v>
      </c>
    </row>
    <row r="68" spans="19:21" x14ac:dyDescent="0.25">
      <c r="S68" t="s">
        <v>103</v>
      </c>
      <c r="T68" t="s">
        <v>37</v>
      </c>
      <c r="U68">
        <v>1</v>
      </c>
    </row>
    <row r="69" spans="19:21" x14ac:dyDescent="0.25">
      <c r="S69" t="s">
        <v>67</v>
      </c>
      <c r="T69" t="s">
        <v>37</v>
      </c>
      <c r="U69">
        <v>1</v>
      </c>
    </row>
    <row r="70" spans="19:21" x14ac:dyDescent="0.25">
      <c r="S70" t="s">
        <v>104</v>
      </c>
      <c r="T70" t="s">
        <v>37</v>
      </c>
      <c r="U70">
        <v>1</v>
      </c>
    </row>
    <row r="71" spans="19:21" x14ac:dyDescent="0.25">
      <c r="S71" t="s">
        <v>105</v>
      </c>
      <c r="T71" t="s">
        <v>37</v>
      </c>
      <c r="U71">
        <v>1</v>
      </c>
    </row>
    <row r="72" spans="19:21" x14ac:dyDescent="0.25">
      <c r="S72" t="s">
        <v>100</v>
      </c>
      <c r="T72" t="s">
        <v>37</v>
      </c>
      <c r="U72">
        <v>1</v>
      </c>
    </row>
    <row r="73" spans="19:21" x14ac:dyDescent="0.25">
      <c r="U73">
        <f>SUM(U25:U72)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0" workbookViewId="0">
      <selection activeCell="C29" sqref="C29"/>
    </sheetView>
  </sheetViews>
  <sheetFormatPr defaultRowHeight="15" x14ac:dyDescent="0.25"/>
  <cols>
    <col min="1" max="1" width="29.5703125" customWidth="1"/>
    <col min="2" max="2" width="13" customWidth="1"/>
    <col min="3" max="3" width="12.140625" customWidth="1"/>
    <col min="4" max="4" width="12.85546875" customWidth="1"/>
    <col min="5" max="5" width="12.7109375" customWidth="1"/>
    <col min="6" max="6" width="15.28515625" customWidth="1"/>
    <col min="7" max="7" width="11.7109375" customWidth="1"/>
    <col min="8" max="9" width="11.140625" customWidth="1"/>
    <col min="10" max="11" width="12.28515625" customWidth="1"/>
    <col min="12" max="12" width="13.7109375" customWidth="1"/>
    <col min="13" max="13" width="13.42578125" customWidth="1"/>
  </cols>
  <sheetData>
    <row r="1" spans="1:13" x14ac:dyDescent="0.25">
      <c r="A1" s="3" t="s">
        <v>131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  <c r="M1" s="6" t="s">
        <v>145</v>
      </c>
    </row>
    <row r="2" spans="1:13" x14ac:dyDescent="0.25">
      <c r="A2" s="4" t="s">
        <v>2</v>
      </c>
      <c r="B2" s="4">
        <v>2</v>
      </c>
      <c r="C2" s="4">
        <v>2</v>
      </c>
      <c r="D2" s="4">
        <v>1</v>
      </c>
      <c r="E2" s="4">
        <v>1</v>
      </c>
      <c r="F2" s="4">
        <v>3</v>
      </c>
      <c r="G2" s="4"/>
      <c r="H2" s="4">
        <v>1</v>
      </c>
      <c r="I2" s="4">
        <v>1</v>
      </c>
      <c r="J2" s="4">
        <v>1</v>
      </c>
      <c r="K2" s="4">
        <v>1</v>
      </c>
      <c r="L2" s="4">
        <v>2</v>
      </c>
      <c r="M2" s="4">
        <v>3</v>
      </c>
    </row>
    <row r="3" spans="1:13" x14ac:dyDescent="0.25">
      <c r="A3" s="4" t="s">
        <v>6</v>
      </c>
      <c r="B3" s="4">
        <v>2</v>
      </c>
      <c r="C3" s="4">
        <v>3</v>
      </c>
      <c r="D3" s="4">
        <v>2</v>
      </c>
      <c r="E3" s="4">
        <v>1</v>
      </c>
      <c r="F3" s="4">
        <v>2</v>
      </c>
      <c r="G3" s="4">
        <v>1</v>
      </c>
      <c r="H3" s="4">
        <v>1</v>
      </c>
      <c r="I3" s="4">
        <v>1</v>
      </c>
      <c r="J3" s="4">
        <v>2</v>
      </c>
      <c r="K3" s="4">
        <v>1</v>
      </c>
      <c r="L3" s="4">
        <v>2</v>
      </c>
      <c r="M3" s="4">
        <v>2</v>
      </c>
    </row>
    <row r="4" spans="1:13" x14ac:dyDescent="0.25">
      <c r="A4" s="4" t="s">
        <v>25</v>
      </c>
      <c r="B4" s="4">
        <v>3</v>
      </c>
      <c r="C4" s="4">
        <v>3</v>
      </c>
      <c r="D4" s="4">
        <v>2</v>
      </c>
      <c r="E4" s="4">
        <v>1</v>
      </c>
      <c r="F4" s="4">
        <v>4</v>
      </c>
      <c r="G4" s="4">
        <v>1</v>
      </c>
      <c r="H4" s="4">
        <v>2</v>
      </c>
      <c r="I4" s="4">
        <v>4</v>
      </c>
      <c r="J4" s="4">
        <v>2</v>
      </c>
      <c r="K4" s="4">
        <v>3</v>
      </c>
      <c r="L4" s="4">
        <v>2</v>
      </c>
      <c r="M4" s="4">
        <v>3</v>
      </c>
    </row>
    <row r="5" spans="1:13" x14ac:dyDescent="0.25">
      <c r="A5" s="4" t="s">
        <v>31</v>
      </c>
      <c r="B5" s="4">
        <v>5</v>
      </c>
      <c r="C5" s="4">
        <v>4</v>
      </c>
      <c r="D5" s="4">
        <v>4</v>
      </c>
      <c r="E5" s="4">
        <v>3</v>
      </c>
      <c r="F5" s="4">
        <v>8</v>
      </c>
      <c r="G5" s="4">
        <v>2</v>
      </c>
      <c r="H5" s="4">
        <v>3</v>
      </c>
      <c r="I5" s="4">
        <v>5</v>
      </c>
      <c r="J5" s="4">
        <v>2</v>
      </c>
      <c r="K5" s="4">
        <v>4</v>
      </c>
      <c r="L5" s="4">
        <v>3</v>
      </c>
      <c r="M5" s="4">
        <v>6</v>
      </c>
    </row>
    <row r="6" spans="1:13" x14ac:dyDescent="0.25">
      <c r="A6" s="4" t="s">
        <v>29</v>
      </c>
      <c r="B6" s="4">
        <v>1</v>
      </c>
      <c r="C6" s="4">
        <v>0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</row>
    <row r="7" spans="1:13" x14ac:dyDescent="0.25">
      <c r="A7" s="4" t="s">
        <v>132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5">
      <c r="A8" s="4" t="s">
        <v>58</v>
      </c>
      <c r="B8" s="4">
        <v>0</v>
      </c>
      <c r="C8" s="4">
        <v>1</v>
      </c>
      <c r="D8" s="4">
        <v>0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</row>
    <row r="9" spans="1:13" x14ac:dyDescent="0.25">
      <c r="A9" s="4" t="s">
        <v>107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5">
      <c r="A10" s="4" t="s">
        <v>109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1</v>
      </c>
    </row>
    <row r="11" spans="1:13" x14ac:dyDescent="0.25">
      <c r="A11" s="4" t="s">
        <v>133</v>
      </c>
      <c r="B11" s="4">
        <f>SUM(B2:B10)</f>
        <v>13</v>
      </c>
      <c r="C11" s="4">
        <f t="shared" ref="C11:M11" si="0">SUM(C2:C10)</f>
        <v>13</v>
      </c>
      <c r="D11" s="4">
        <f t="shared" si="0"/>
        <v>10</v>
      </c>
      <c r="E11" s="4">
        <f t="shared" si="0"/>
        <v>8</v>
      </c>
      <c r="F11" s="4">
        <f t="shared" si="0"/>
        <v>20</v>
      </c>
      <c r="G11" s="4">
        <f t="shared" si="0"/>
        <v>5</v>
      </c>
      <c r="H11" s="4">
        <f t="shared" si="0"/>
        <v>7</v>
      </c>
      <c r="I11" s="4">
        <f t="shared" si="0"/>
        <v>11</v>
      </c>
      <c r="J11" s="4">
        <f t="shared" si="0"/>
        <v>8</v>
      </c>
      <c r="K11" s="4">
        <f t="shared" si="0"/>
        <v>9</v>
      </c>
      <c r="L11" s="4">
        <f t="shared" si="0"/>
        <v>11</v>
      </c>
      <c r="M11" s="4">
        <f t="shared" si="0"/>
        <v>15</v>
      </c>
    </row>
    <row r="13" spans="1:13" x14ac:dyDescent="0.25">
      <c r="A13" s="4" t="s">
        <v>37</v>
      </c>
      <c r="B13" s="4">
        <v>15</v>
      </c>
      <c r="C13" s="4">
        <v>20</v>
      </c>
      <c r="D13" s="4">
        <v>9</v>
      </c>
      <c r="E13" s="4">
        <v>10</v>
      </c>
      <c r="F13" s="4">
        <v>48</v>
      </c>
      <c r="G13" s="4">
        <v>2</v>
      </c>
      <c r="H13" s="4">
        <v>24</v>
      </c>
      <c r="I13" s="4">
        <v>7</v>
      </c>
      <c r="J13" s="4">
        <v>12</v>
      </c>
      <c r="K13" s="4">
        <v>18</v>
      </c>
      <c r="L13" s="4">
        <v>15</v>
      </c>
      <c r="M13" s="4">
        <v>13</v>
      </c>
    </row>
    <row r="15" spans="1:13" x14ac:dyDescent="0.25">
      <c r="A15" s="7" t="s">
        <v>146</v>
      </c>
      <c r="B15" s="7" t="s">
        <v>147</v>
      </c>
      <c r="C15" s="7" t="s">
        <v>148</v>
      </c>
      <c r="D15" s="7" t="s">
        <v>149</v>
      </c>
      <c r="E15" s="9" t="s">
        <v>152</v>
      </c>
      <c r="F15" s="9" t="s">
        <v>153</v>
      </c>
      <c r="G15" s="9" t="s">
        <v>155</v>
      </c>
      <c r="H15" s="9" t="s">
        <v>156</v>
      </c>
      <c r="I15" s="9" t="s">
        <v>158</v>
      </c>
    </row>
    <row r="16" spans="1:13" x14ac:dyDescent="0.25">
      <c r="A16" s="5" t="s">
        <v>0</v>
      </c>
      <c r="B16" s="6" t="s">
        <v>134</v>
      </c>
      <c r="C16" s="7">
        <v>13</v>
      </c>
      <c r="D16" s="7">
        <v>15</v>
      </c>
      <c r="E16">
        <f>_xlfn.RANK.AVG(C16,C16:C27,0)</f>
        <v>3.5</v>
      </c>
      <c r="F16">
        <f>_xlfn.RANK.AVG(D16,D16:D27,0)</f>
        <v>5.5</v>
      </c>
      <c r="G16">
        <v>29</v>
      </c>
      <c r="H16">
        <v>0</v>
      </c>
      <c r="I16">
        <v>1</v>
      </c>
    </row>
    <row r="17" spans="1:9" x14ac:dyDescent="0.25">
      <c r="A17" s="5" t="s">
        <v>38</v>
      </c>
      <c r="B17" s="6" t="s">
        <v>135</v>
      </c>
      <c r="C17" s="7">
        <v>13</v>
      </c>
      <c r="D17" s="7">
        <v>20</v>
      </c>
      <c r="E17">
        <f t="shared" ref="E17:E27" si="1">_xlfn.RANK.AVG(C17,C17:C28,0)</f>
        <v>4</v>
      </c>
      <c r="F17">
        <f t="shared" ref="F17:F27" si="2">_xlfn.RANK.AVG(D17,D17:D28,0)</f>
        <v>3</v>
      </c>
      <c r="G17">
        <v>33</v>
      </c>
      <c r="H17">
        <v>0</v>
      </c>
      <c r="I17">
        <v>1</v>
      </c>
    </row>
    <row r="18" spans="1:9" x14ac:dyDescent="0.25">
      <c r="A18" s="5" t="s">
        <v>65</v>
      </c>
      <c r="B18" s="6" t="s">
        <v>136</v>
      </c>
      <c r="C18" s="7">
        <v>10</v>
      </c>
      <c r="D18" s="7">
        <v>9</v>
      </c>
      <c r="E18">
        <f t="shared" si="1"/>
        <v>6</v>
      </c>
      <c r="F18">
        <f t="shared" si="2"/>
        <v>8</v>
      </c>
      <c r="G18">
        <v>45</v>
      </c>
      <c r="H18">
        <v>1</v>
      </c>
      <c r="I18">
        <v>0</v>
      </c>
    </row>
    <row r="19" spans="1:9" x14ac:dyDescent="0.25">
      <c r="A19" s="5" t="s">
        <v>72</v>
      </c>
      <c r="B19" s="6" t="s">
        <v>137</v>
      </c>
      <c r="C19" s="7">
        <v>8</v>
      </c>
      <c r="D19" s="7">
        <v>10</v>
      </c>
      <c r="E19">
        <f t="shared" si="1"/>
        <v>7.5</v>
      </c>
      <c r="F19">
        <f t="shared" si="2"/>
        <v>7</v>
      </c>
      <c r="G19">
        <v>22</v>
      </c>
      <c r="H19">
        <v>1</v>
      </c>
      <c r="I19">
        <v>0</v>
      </c>
    </row>
    <row r="20" spans="1:9" x14ac:dyDescent="0.25">
      <c r="A20" s="5" t="s">
        <v>110</v>
      </c>
      <c r="B20" s="6" t="s">
        <v>138</v>
      </c>
      <c r="C20" s="7">
        <v>20</v>
      </c>
      <c r="D20" s="7">
        <v>48</v>
      </c>
      <c r="E20">
        <f t="shared" si="1"/>
        <v>2</v>
      </c>
      <c r="F20">
        <f t="shared" si="2"/>
        <v>1</v>
      </c>
      <c r="G20">
        <v>31</v>
      </c>
      <c r="H20">
        <v>1</v>
      </c>
      <c r="I20">
        <v>0</v>
      </c>
    </row>
    <row r="21" spans="1:9" x14ac:dyDescent="0.25">
      <c r="A21" s="5" t="s">
        <v>111</v>
      </c>
      <c r="B21" s="6" t="s">
        <v>139</v>
      </c>
      <c r="C21" s="7">
        <v>5</v>
      </c>
      <c r="D21" s="7">
        <v>2</v>
      </c>
      <c r="E21">
        <f t="shared" si="1"/>
        <v>8</v>
      </c>
      <c r="F21">
        <f t="shared" si="2"/>
        <v>7</v>
      </c>
      <c r="G21">
        <v>33</v>
      </c>
      <c r="H21">
        <v>1</v>
      </c>
      <c r="I21">
        <v>0</v>
      </c>
    </row>
    <row r="22" spans="1:9" x14ac:dyDescent="0.25">
      <c r="A22" s="5" t="s">
        <v>114</v>
      </c>
      <c r="B22" s="6" t="s">
        <v>140</v>
      </c>
      <c r="C22" s="7">
        <v>7</v>
      </c>
      <c r="D22" s="7">
        <v>24</v>
      </c>
      <c r="E22">
        <f t="shared" si="1"/>
        <v>7</v>
      </c>
      <c r="F22">
        <f t="shared" si="2"/>
        <v>1</v>
      </c>
      <c r="G22">
        <v>35</v>
      </c>
      <c r="H22">
        <v>1</v>
      </c>
      <c r="I22">
        <v>0</v>
      </c>
    </row>
    <row r="23" spans="1:9" x14ac:dyDescent="0.25">
      <c r="A23" s="5" t="s">
        <v>119</v>
      </c>
      <c r="B23" s="6" t="s">
        <v>141</v>
      </c>
      <c r="C23" s="7">
        <v>11</v>
      </c>
      <c r="D23" s="7">
        <v>7</v>
      </c>
      <c r="E23">
        <f t="shared" si="1"/>
        <v>3.5</v>
      </c>
      <c r="F23">
        <f t="shared" si="2"/>
        <v>5</v>
      </c>
      <c r="G23">
        <v>27</v>
      </c>
      <c r="H23">
        <v>1</v>
      </c>
      <c r="I23">
        <v>0</v>
      </c>
    </row>
    <row r="24" spans="1:9" x14ac:dyDescent="0.25">
      <c r="A24" s="5" t="s">
        <v>121</v>
      </c>
      <c r="B24" s="6" t="s">
        <v>142</v>
      </c>
      <c r="C24" s="7">
        <v>8</v>
      </c>
      <c r="D24" s="7">
        <v>12</v>
      </c>
      <c r="E24">
        <f t="shared" si="1"/>
        <v>5</v>
      </c>
      <c r="F24">
        <f t="shared" si="2"/>
        <v>4</v>
      </c>
      <c r="G24">
        <v>28</v>
      </c>
      <c r="H24">
        <v>1</v>
      </c>
      <c r="I24">
        <v>0</v>
      </c>
    </row>
    <row r="25" spans="1:9" x14ac:dyDescent="0.25">
      <c r="A25" s="5" t="s">
        <v>127</v>
      </c>
      <c r="B25" s="6" t="s">
        <v>143</v>
      </c>
      <c r="C25" s="7">
        <v>9</v>
      </c>
      <c r="D25" s="7">
        <v>18</v>
      </c>
      <c r="E25">
        <f t="shared" si="1"/>
        <v>4</v>
      </c>
      <c r="F25">
        <f t="shared" si="2"/>
        <v>1</v>
      </c>
      <c r="G25">
        <v>19</v>
      </c>
      <c r="H25">
        <v>1</v>
      </c>
      <c r="I25">
        <v>0</v>
      </c>
    </row>
    <row r="26" spans="1:9" x14ac:dyDescent="0.25">
      <c r="A26" s="5" t="s">
        <v>129</v>
      </c>
      <c r="B26" s="6" t="s">
        <v>144</v>
      </c>
      <c r="C26" s="7">
        <v>11</v>
      </c>
      <c r="D26" s="7">
        <v>15</v>
      </c>
      <c r="E26">
        <f t="shared" si="1"/>
        <v>3</v>
      </c>
      <c r="F26">
        <f t="shared" si="2"/>
        <v>1</v>
      </c>
      <c r="G26">
        <v>35</v>
      </c>
      <c r="H26">
        <v>0</v>
      </c>
      <c r="I26">
        <v>1</v>
      </c>
    </row>
    <row r="27" spans="1:9" x14ac:dyDescent="0.25">
      <c r="A27" s="5" t="s">
        <v>130</v>
      </c>
      <c r="B27" s="6" t="s">
        <v>145</v>
      </c>
      <c r="C27" s="7">
        <v>15</v>
      </c>
      <c r="D27" s="7">
        <v>13</v>
      </c>
      <c r="E27">
        <f t="shared" si="1"/>
        <v>2</v>
      </c>
      <c r="F27">
        <f t="shared" si="2"/>
        <v>1</v>
      </c>
      <c r="G27">
        <v>24</v>
      </c>
      <c r="H27">
        <v>0</v>
      </c>
      <c r="I27">
        <v>1</v>
      </c>
    </row>
    <row r="28" spans="1:9" x14ac:dyDescent="0.25">
      <c r="C28">
        <f>SUM(C16:C27)</f>
        <v>130</v>
      </c>
    </row>
    <row r="30" spans="1:9" x14ac:dyDescent="0.25">
      <c r="A30" s="8" t="s">
        <v>150</v>
      </c>
      <c r="B30">
        <f>CORREL(C16:C27,D16:D27)</f>
        <v>0.70799579714878014</v>
      </c>
    </row>
    <row r="31" spans="1:9" x14ac:dyDescent="0.25">
      <c r="A31" s="8" t="s">
        <v>151</v>
      </c>
      <c r="B31">
        <f>CORREL(E16:E27,F16:F27)</f>
        <v>0.60180584080084731</v>
      </c>
    </row>
    <row r="33" spans="1:6" x14ac:dyDescent="0.25">
      <c r="A33" t="s">
        <v>154</v>
      </c>
      <c r="B33">
        <f>CORREL(C16:C27,G16:G27)</f>
        <v>-3.8386606163180174E-2</v>
      </c>
      <c r="E33" t="s">
        <v>159</v>
      </c>
      <c r="F33">
        <v>12</v>
      </c>
    </row>
    <row r="34" spans="1:6" x14ac:dyDescent="0.25">
      <c r="A34" t="s">
        <v>157</v>
      </c>
      <c r="B34">
        <f>CORREL(C16:C27,H16:H27)</f>
        <v>-0.39594418751756227</v>
      </c>
      <c r="E34" t="s">
        <v>160</v>
      </c>
      <c r="F34">
        <f>B35*SQRT(F33-2)/SQRT(1-B35^2)</f>
        <v>1.3635196803096972</v>
      </c>
    </row>
    <row r="35" spans="1:6" x14ac:dyDescent="0.25">
      <c r="A35" t="s">
        <v>157</v>
      </c>
      <c r="B35">
        <f>CORREL(C16:C27,I16:I27)</f>
        <v>0.39594418751756222</v>
      </c>
      <c r="E35" t="s">
        <v>161</v>
      </c>
      <c r="F35">
        <f>_xlfn.T.DIST.2T(F34,F33-2)</f>
        <v>0.20262503168886536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Khargone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2023-02-15T07:10:03Z</dcterms:modified>
</cp:coreProperties>
</file>