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4" i="2" l="1"/>
  <c r="C24" i="2"/>
  <c r="B30" i="2" l="1"/>
  <c r="E27" i="2"/>
  <c r="E28" i="2" s="1"/>
  <c r="B29" i="2" l="1"/>
  <c r="B26" i="2" l="1"/>
  <c r="F16" i="2"/>
  <c r="F17" i="2"/>
  <c r="F18" i="2"/>
  <c r="F19" i="2"/>
  <c r="F20" i="2"/>
  <c r="F21" i="2"/>
  <c r="F22" i="2"/>
  <c r="F23" i="2"/>
  <c r="F15" i="2"/>
  <c r="E16" i="2"/>
  <c r="E17" i="2"/>
  <c r="E18" i="2"/>
  <c r="E19" i="2"/>
  <c r="E20" i="2"/>
  <c r="E21" i="2"/>
  <c r="E22" i="2"/>
  <c r="E23" i="2"/>
  <c r="E15" i="2"/>
  <c r="B27" i="2" l="1"/>
  <c r="C10" i="2"/>
  <c r="D10" i="2"/>
  <c r="E10" i="2"/>
  <c r="F10" i="2"/>
  <c r="G10" i="2"/>
  <c r="H10" i="2"/>
  <c r="I10" i="2"/>
  <c r="J10" i="2"/>
  <c r="B10" i="2"/>
  <c r="AI28" i="1" l="1"/>
  <c r="AE20" i="1"/>
  <c r="AA31" i="1"/>
  <c r="W26" i="1"/>
  <c r="S15" i="1"/>
  <c r="O16" i="1"/>
  <c r="K39" i="1"/>
  <c r="G33" i="1"/>
  <c r="C21" i="1"/>
  <c r="AI13" i="1"/>
  <c r="AE11" i="1"/>
  <c r="AA17" i="1"/>
  <c r="W14" i="1"/>
  <c r="S8" i="1"/>
  <c r="O8" i="1"/>
  <c r="K13" i="1"/>
  <c r="G9" i="1"/>
  <c r="C8" i="1"/>
</calcChain>
</file>

<file path=xl/sharedStrings.xml><?xml version="1.0" encoding="utf-8"?>
<sst xmlns="http://schemas.openxmlformats.org/spreadsheetml/2006/main" count="441" uniqueCount="132">
  <si>
    <t>cfxA6</t>
  </si>
  <si>
    <t>Beta-lactam resistance</t>
  </si>
  <si>
    <t>cfxA5</t>
  </si>
  <si>
    <t>cfxA3</t>
  </si>
  <si>
    <t>IS1A</t>
  </si>
  <si>
    <t>IS4351</t>
  </si>
  <si>
    <t>IS1249</t>
  </si>
  <si>
    <t>IS614</t>
  </si>
  <si>
    <t>IS942</t>
  </si>
  <si>
    <t>ISCx1</t>
  </si>
  <si>
    <t>ISBf8</t>
  </si>
  <si>
    <t>ISBvu4</t>
  </si>
  <si>
    <t>ISDsu1</t>
  </si>
  <si>
    <t>ISBlo2</t>
  </si>
  <si>
    <t>ISBfi1</t>
  </si>
  <si>
    <t>erm(F)</t>
  </si>
  <si>
    <t>Macrolide resistance</t>
  </si>
  <si>
    <t>tet(O)</t>
  </si>
  <si>
    <t>Tetracycline resistance</t>
  </si>
  <si>
    <t>tet(W)</t>
  </si>
  <si>
    <t>tet(40)</t>
  </si>
  <si>
    <t>Insertion sequence</t>
  </si>
  <si>
    <t>ARG</t>
  </si>
  <si>
    <t>SRX5883438</t>
  </si>
  <si>
    <t>blaACI-1</t>
  </si>
  <si>
    <t>IS3</t>
  </si>
  <si>
    <t>ISEfm1</t>
  </si>
  <si>
    <t>ISBvu1</t>
  </si>
  <si>
    <t>ISBf10</t>
  </si>
  <si>
    <t>IS6770</t>
  </si>
  <si>
    <t>ISClsp3</t>
  </si>
  <si>
    <t>IS1297</t>
  </si>
  <si>
    <t>IS1182</t>
  </si>
  <si>
    <t>IS150</t>
  </si>
  <si>
    <t>IS1485</t>
  </si>
  <si>
    <t>IS30D</t>
  </si>
  <si>
    <t>IS186B</t>
  </si>
  <si>
    <t>IS600</t>
  </si>
  <si>
    <t>ISBad2</t>
  </si>
  <si>
    <t>erm(B)</t>
  </si>
  <si>
    <t>erm(X)</t>
  </si>
  <si>
    <t>SRX5883439</t>
  </si>
  <si>
    <t>aadA1</t>
  </si>
  <si>
    <t>Aminoglycoside resistance</t>
  </si>
  <si>
    <t>IS621</t>
  </si>
  <si>
    <t>IS1414</t>
  </si>
  <si>
    <t>IS1H</t>
  </si>
  <si>
    <t>IS2</t>
  </si>
  <si>
    <t>ISBlo4</t>
  </si>
  <si>
    <t>ISBlo10</t>
  </si>
  <si>
    <t>ISEsa1</t>
  </si>
  <si>
    <t>IS609</t>
  </si>
  <si>
    <t>IS5075</t>
  </si>
  <si>
    <t>IS100kyp</t>
  </si>
  <si>
    <t>IS26</t>
  </si>
  <si>
    <t>ISEc20</t>
  </si>
  <si>
    <t>ISEc26</t>
  </si>
  <si>
    <t>IS614B</t>
  </si>
  <si>
    <t>ISCro3</t>
  </si>
  <si>
    <t>IS1F</t>
  </si>
  <si>
    <t>msr(D)</t>
  </si>
  <si>
    <t>Macrolide, Lincosamide and Streptogramin B resistance</t>
  </si>
  <si>
    <t>tet(32)</t>
  </si>
  <si>
    <t>dfrA1</t>
  </si>
  <si>
    <t>Trimethoprim resistance</t>
  </si>
  <si>
    <t>SRX5883440</t>
  </si>
  <si>
    <t>IS612</t>
  </si>
  <si>
    <t>tet(Q)</t>
  </si>
  <si>
    <t>SRX5883441</t>
  </si>
  <si>
    <t>aph(3')-Ia</t>
  </si>
  <si>
    <t>ISClsp2</t>
  </si>
  <si>
    <t>IS1187</t>
  </si>
  <si>
    <t>SRX5883442</t>
  </si>
  <si>
    <t>aph(6)-Id</t>
  </si>
  <si>
    <t>Aminoglycoside resistance Alternate name; aph(6)-Id</t>
  </si>
  <si>
    <t>aph(3'')-Ib</t>
  </si>
  <si>
    <t>Aminoglycoside resistance Alternate name; aph(3'')-Ib</t>
  </si>
  <si>
    <t>IS616</t>
  </si>
  <si>
    <t>ISBbi1</t>
  </si>
  <si>
    <t>ISBlo1</t>
  </si>
  <si>
    <t>ISBad1</t>
  </si>
  <si>
    <t>ISBlo5</t>
  </si>
  <si>
    <t>cat</t>
  </si>
  <si>
    <t>Phenicol resistance</t>
  </si>
  <si>
    <t>sul2</t>
  </si>
  <si>
    <t>Sulphonamide resistance</t>
  </si>
  <si>
    <t>tet(O/32/O)</t>
  </si>
  <si>
    <t>tet(X)</t>
  </si>
  <si>
    <t>SRX5883443</t>
  </si>
  <si>
    <t>ant(6)-Ia</t>
  </si>
  <si>
    <t>IS1R</t>
  </si>
  <si>
    <t>IS1216E</t>
  </si>
  <si>
    <t>ISEbi1</t>
  </si>
  <si>
    <t>tet(A)</t>
  </si>
  <si>
    <t>tet(M)</t>
  </si>
  <si>
    <t>tet(L)</t>
  </si>
  <si>
    <t>SRX5883444</t>
  </si>
  <si>
    <t>IS1310</t>
  </si>
  <si>
    <t>ISAco1</t>
  </si>
  <si>
    <t>SRX5883445</t>
  </si>
  <si>
    <t>IS1191</t>
  </si>
  <si>
    <t>IS981</t>
  </si>
  <si>
    <t>ISBlo7</t>
  </si>
  <si>
    <t>mef(A)</t>
  </si>
  <si>
    <t>SRX5883466</t>
  </si>
  <si>
    <t>Resistance phenotype</t>
  </si>
  <si>
    <t>metronidazole (5-nitroimidazole)</t>
  </si>
  <si>
    <t>Total</t>
  </si>
  <si>
    <t>SRR run ID</t>
  </si>
  <si>
    <t>Sample ID</t>
  </si>
  <si>
    <t>ARG total</t>
  </si>
  <si>
    <t>IS total</t>
  </si>
  <si>
    <t>23_NV_F</t>
  </si>
  <si>
    <t>56_NV_F</t>
  </si>
  <si>
    <t>36_NV_M</t>
  </si>
  <si>
    <t>50_NV_M</t>
  </si>
  <si>
    <t>46_NV_M</t>
  </si>
  <si>
    <t>31_NV_M</t>
  </si>
  <si>
    <t>29_NV_M</t>
  </si>
  <si>
    <t>44_NV_M</t>
  </si>
  <si>
    <t>40_NV_M</t>
  </si>
  <si>
    <t>Rank ARG</t>
  </si>
  <si>
    <t>Rank IS</t>
  </si>
  <si>
    <t>Spearman correlation</t>
  </si>
  <si>
    <t>Pearson Correlation</t>
  </si>
  <si>
    <t>Age</t>
  </si>
  <si>
    <t>Age pearson correlation</t>
  </si>
  <si>
    <t>sample size =</t>
  </si>
  <si>
    <t>t-test statistic</t>
  </si>
  <si>
    <t>p value =</t>
  </si>
  <si>
    <t>v=0/NV=1</t>
  </si>
  <si>
    <t>point biserial correlation(food habit)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</si>
</sst>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FAF46"/>
        <bgColor rgb="FF3FAF4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workbookViewId="0">
      <selection activeCell="AH8" sqref="AH8:AH12"/>
    </sheetView>
  </sheetViews>
  <sheetFormatPr defaultRowHeight="15" x14ac:dyDescent="0.25"/>
  <cols>
    <col min="2" max="2" width="21.140625" customWidth="1"/>
    <col min="3" max="3" width="15.7109375" customWidth="1"/>
    <col min="6" max="7" width="21" customWidth="1"/>
    <col min="10" max="11" width="23" customWidth="1"/>
    <col min="13" max="13" width="14" customWidth="1"/>
    <col min="14" max="15" width="22.140625" customWidth="1"/>
    <col min="18" max="19" width="20.85546875" customWidth="1"/>
    <col min="22" max="23" width="24.42578125" customWidth="1"/>
    <col min="26" max="27" width="21" customWidth="1"/>
    <col min="30" max="31" width="21.85546875" customWidth="1"/>
    <col min="34" max="34" width="25.28515625" customWidth="1"/>
  </cols>
  <sheetData>
    <row r="1" spans="1:35" x14ac:dyDescent="0.25">
      <c r="A1" t="s">
        <v>22</v>
      </c>
      <c r="B1" t="s">
        <v>23</v>
      </c>
      <c r="E1" t="s">
        <v>22</v>
      </c>
      <c r="F1" t="s">
        <v>41</v>
      </c>
      <c r="I1" t="s">
        <v>22</v>
      </c>
      <c r="J1" t="s">
        <v>65</v>
      </c>
      <c r="M1" t="s">
        <v>22</v>
      </c>
      <c r="N1" t="s">
        <v>68</v>
      </c>
      <c r="Q1" t="s">
        <v>22</v>
      </c>
      <c r="R1" t="s">
        <v>72</v>
      </c>
      <c r="U1" t="s">
        <v>22</v>
      </c>
      <c r="V1" t="s">
        <v>88</v>
      </c>
      <c r="Y1" t="s">
        <v>22</v>
      </c>
      <c r="Z1" t="s">
        <v>96</v>
      </c>
      <c r="AC1" t="s">
        <v>22</v>
      </c>
      <c r="AD1" t="s">
        <v>99</v>
      </c>
      <c r="AG1" t="s">
        <v>22</v>
      </c>
      <c r="AH1" t="s">
        <v>104</v>
      </c>
    </row>
    <row r="2" spans="1:35" ht="45" x14ac:dyDescent="0.25">
      <c r="A2" t="s">
        <v>0</v>
      </c>
      <c r="B2" t="s">
        <v>1</v>
      </c>
      <c r="C2">
        <v>1</v>
      </c>
      <c r="E2" t="s">
        <v>0</v>
      </c>
      <c r="F2" t="s">
        <v>1</v>
      </c>
      <c r="G2">
        <v>1</v>
      </c>
      <c r="I2" t="s">
        <v>42</v>
      </c>
      <c r="J2" t="s">
        <v>43</v>
      </c>
      <c r="K2">
        <v>1</v>
      </c>
      <c r="M2" t="s">
        <v>0</v>
      </c>
      <c r="N2" t="s">
        <v>1</v>
      </c>
      <c r="O2">
        <v>1</v>
      </c>
      <c r="Q2" t="s">
        <v>69</v>
      </c>
      <c r="R2" t="s">
        <v>43</v>
      </c>
      <c r="S2">
        <v>1</v>
      </c>
      <c r="U2" t="s">
        <v>73</v>
      </c>
      <c r="V2" s="1" t="s">
        <v>74</v>
      </c>
      <c r="W2">
        <v>1</v>
      </c>
      <c r="Y2" t="s">
        <v>75</v>
      </c>
      <c r="Z2" s="1" t="s">
        <v>76</v>
      </c>
      <c r="AA2" s="1">
        <v>1</v>
      </c>
      <c r="AC2" t="s">
        <v>89</v>
      </c>
      <c r="AD2" t="s">
        <v>43</v>
      </c>
      <c r="AE2">
        <v>1</v>
      </c>
      <c r="AG2" t="s">
        <v>89</v>
      </c>
      <c r="AH2" t="s">
        <v>43</v>
      </c>
      <c r="AI2">
        <v>1</v>
      </c>
    </row>
    <row r="3" spans="1:35" ht="45" x14ac:dyDescent="0.25">
      <c r="A3" t="s">
        <v>2</v>
      </c>
      <c r="B3" t="s">
        <v>1</v>
      </c>
      <c r="C3">
        <v>1</v>
      </c>
      <c r="E3" t="s">
        <v>24</v>
      </c>
      <c r="F3" t="s">
        <v>1</v>
      </c>
      <c r="G3">
        <v>1</v>
      </c>
      <c r="I3" t="s">
        <v>24</v>
      </c>
      <c r="J3" t="s">
        <v>1</v>
      </c>
      <c r="K3">
        <v>1</v>
      </c>
      <c r="M3" t="s">
        <v>3</v>
      </c>
      <c r="N3" t="s">
        <v>1</v>
      </c>
      <c r="O3">
        <v>1</v>
      </c>
      <c r="Q3" t="s">
        <v>24</v>
      </c>
      <c r="R3" t="s">
        <v>1</v>
      </c>
      <c r="S3">
        <v>1</v>
      </c>
      <c r="U3" t="s">
        <v>75</v>
      </c>
      <c r="V3" s="1" t="s">
        <v>76</v>
      </c>
      <c r="W3">
        <v>1</v>
      </c>
      <c r="Y3" t="s">
        <v>89</v>
      </c>
      <c r="Z3" t="s">
        <v>43</v>
      </c>
      <c r="AA3" s="1">
        <v>1</v>
      </c>
      <c r="AC3" t="s">
        <v>0</v>
      </c>
      <c r="AD3" t="s">
        <v>1</v>
      </c>
      <c r="AE3">
        <v>1</v>
      </c>
      <c r="AG3" t="s">
        <v>0</v>
      </c>
      <c r="AH3" t="s">
        <v>1</v>
      </c>
      <c r="AI3">
        <v>1</v>
      </c>
    </row>
    <row r="4" spans="1:35" x14ac:dyDescent="0.25">
      <c r="A4" t="s">
        <v>15</v>
      </c>
      <c r="B4" t="s">
        <v>16</v>
      </c>
      <c r="C4">
        <v>1</v>
      </c>
      <c r="E4" t="s">
        <v>39</v>
      </c>
      <c r="F4" t="s">
        <v>16</v>
      </c>
      <c r="G4">
        <v>1</v>
      </c>
      <c r="I4" t="s">
        <v>0</v>
      </c>
      <c r="J4" t="s">
        <v>1</v>
      </c>
      <c r="K4">
        <v>1</v>
      </c>
      <c r="M4" t="s">
        <v>15</v>
      </c>
      <c r="N4" t="s">
        <v>16</v>
      </c>
      <c r="O4">
        <v>1</v>
      </c>
      <c r="Q4" t="s">
        <v>0</v>
      </c>
      <c r="R4" t="s">
        <v>1</v>
      </c>
      <c r="S4">
        <v>1</v>
      </c>
      <c r="U4" t="s">
        <v>0</v>
      </c>
      <c r="V4" t="s">
        <v>1</v>
      </c>
      <c r="W4">
        <v>1</v>
      </c>
      <c r="Y4" t="s">
        <v>0</v>
      </c>
      <c r="Z4" t="s">
        <v>1</v>
      </c>
      <c r="AA4" s="1">
        <v>1</v>
      </c>
      <c r="AC4" t="s">
        <v>24</v>
      </c>
      <c r="AD4" t="s">
        <v>1</v>
      </c>
      <c r="AE4">
        <v>1</v>
      </c>
      <c r="AG4" t="s">
        <v>40</v>
      </c>
      <c r="AH4" t="s">
        <v>16</v>
      </c>
      <c r="AI4">
        <v>1</v>
      </c>
    </row>
    <row r="5" spans="1:35" ht="45" x14ac:dyDescent="0.25">
      <c r="A5" t="s">
        <v>17</v>
      </c>
      <c r="B5" t="s">
        <v>18</v>
      </c>
      <c r="C5">
        <v>1</v>
      </c>
      <c r="E5" t="s">
        <v>15</v>
      </c>
      <c r="F5" t="s">
        <v>16</v>
      </c>
      <c r="G5">
        <v>1</v>
      </c>
      <c r="I5" t="s">
        <v>60</v>
      </c>
      <c r="J5" s="1" t="s">
        <v>61</v>
      </c>
      <c r="K5">
        <v>1</v>
      </c>
      <c r="M5" t="s">
        <v>20</v>
      </c>
      <c r="N5" t="s">
        <v>18</v>
      </c>
      <c r="O5">
        <v>1</v>
      </c>
      <c r="Q5" t="s">
        <v>15</v>
      </c>
      <c r="R5" t="s">
        <v>16</v>
      </c>
      <c r="S5">
        <v>1</v>
      </c>
      <c r="U5" t="s">
        <v>24</v>
      </c>
      <c r="V5" t="s">
        <v>1</v>
      </c>
      <c r="W5">
        <v>1</v>
      </c>
      <c r="Y5" t="s">
        <v>3</v>
      </c>
      <c r="Z5" t="s">
        <v>1</v>
      </c>
      <c r="AA5" s="1">
        <v>1</v>
      </c>
      <c r="AC5" t="s">
        <v>3</v>
      </c>
      <c r="AD5" t="s">
        <v>1</v>
      </c>
      <c r="AE5">
        <v>1</v>
      </c>
      <c r="AG5" t="s">
        <v>15</v>
      </c>
      <c r="AH5" t="s">
        <v>16</v>
      </c>
      <c r="AI5">
        <v>1</v>
      </c>
    </row>
    <row r="6" spans="1:35" x14ac:dyDescent="0.25">
      <c r="A6" t="s">
        <v>19</v>
      </c>
      <c r="B6" t="s">
        <v>18</v>
      </c>
      <c r="C6">
        <v>1</v>
      </c>
      <c r="E6" t="s">
        <v>40</v>
      </c>
      <c r="F6" t="s">
        <v>16</v>
      </c>
      <c r="G6">
        <v>1</v>
      </c>
      <c r="I6" t="s">
        <v>15</v>
      </c>
      <c r="J6" t="s">
        <v>16</v>
      </c>
      <c r="K6">
        <v>1</v>
      </c>
      <c r="M6" t="s">
        <v>67</v>
      </c>
      <c r="N6" t="s">
        <v>18</v>
      </c>
      <c r="O6">
        <v>1</v>
      </c>
      <c r="Q6" t="s">
        <v>19</v>
      </c>
      <c r="R6" t="s">
        <v>18</v>
      </c>
      <c r="S6">
        <v>1</v>
      </c>
      <c r="U6" t="s">
        <v>15</v>
      </c>
      <c r="V6" t="s">
        <v>16</v>
      </c>
      <c r="W6">
        <v>1</v>
      </c>
      <c r="Y6" t="s">
        <v>15</v>
      </c>
      <c r="Z6" t="s">
        <v>16</v>
      </c>
      <c r="AA6" s="1">
        <v>1</v>
      </c>
      <c r="AC6" t="s">
        <v>15</v>
      </c>
      <c r="AD6" t="s">
        <v>16</v>
      </c>
      <c r="AE6">
        <v>1</v>
      </c>
      <c r="AG6" t="s">
        <v>103</v>
      </c>
      <c r="AH6" t="s">
        <v>16</v>
      </c>
      <c r="AI6">
        <v>1</v>
      </c>
    </row>
    <row r="7" spans="1:35" x14ac:dyDescent="0.25">
      <c r="A7" t="s">
        <v>20</v>
      </c>
      <c r="B7" t="s">
        <v>18</v>
      </c>
      <c r="C7">
        <v>1</v>
      </c>
      <c r="E7" t="s">
        <v>20</v>
      </c>
      <c r="F7" t="s">
        <v>18</v>
      </c>
      <c r="G7">
        <v>1</v>
      </c>
      <c r="I7" t="s">
        <v>39</v>
      </c>
      <c r="J7" t="s">
        <v>16</v>
      </c>
      <c r="K7">
        <v>1</v>
      </c>
      <c r="M7" t="s">
        <v>19</v>
      </c>
      <c r="N7" t="s">
        <v>18</v>
      </c>
      <c r="O7">
        <v>1</v>
      </c>
      <c r="Q7" t="s">
        <v>20</v>
      </c>
      <c r="R7" t="s">
        <v>18</v>
      </c>
      <c r="S7">
        <v>1</v>
      </c>
      <c r="U7" t="s">
        <v>39</v>
      </c>
      <c r="V7" t="s">
        <v>16</v>
      </c>
      <c r="W7">
        <v>1</v>
      </c>
      <c r="Y7" t="s">
        <v>40</v>
      </c>
      <c r="Z7" t="s">
        <v>16</v>
      </c>
      <c r="AA7" s="1">
        <v>1</v>
      </c>
      <c r="AC7" t="s">
        <v>67</v>
      </c>
      <c r="AD7" t="s">
        <v>18</v>
      </c>
      <c r="AE7">
        <v>1</v>
      </c>
      <c r="AG7" t="s">
        <v>39</v>
      </c>
      <c r="AH7" t="s">
        <v>16</v>
      </c>
      <c r="AI7">
        <v>1</v>
      </c>
    </row>
    <row r="8" spans="1:35" x14ac:dyDescent="0.25">
      <c r="C8">
        <f>SUM(C2:C7)</f>
        <v>6</v>
      </c>
      <c r="E8" t="s">
        <v>19</v>
      </c>
      <c r="F8" t="s">
        <v>18</v>
      </c>
      <c r="G8">
        <v>1</v>
      </c>
      <c r="I8" t="s">
        <v>19</v>
      </c>
      <c r="J8" t="s">
        <v>18</v>
      </c>
      <c r="K8">
        <v>1</v>
      </c>
      <c r="O8">
        <f>SUM(O2:O7)</f>
        <v>6</v>
      </c>
      <c r="S8">
        <f>SUM(S2:S7)</f>
        <v>6</v>
      </c>
      <c r="U8" t="s">
        <v>82</v>
      </c>
      <c r="V8" t="s">
        <v>83</v>
      </c>
      <c r="W8">
        <v>1</v>
      </c>
      <c r="Y8" t="s">
        <v>39</v>
      </c>
      <c r="Z8" t="s">
        <v>16</v>
      </c>
      <c r="AA8" s="1">
        <v>1</v>
      </c>
      <c r="AC8" t="s">
        <v>19</v>
      </c>
      <c r="AD8" t="s">
        <v>18</v>
      </c>
      <c r="AE8">
        <v>1</v>
      </c>
      <c r="AG8" t="s">
        <v>95</v>
      </c>
      <c r="AH8" t="s">
        <v>18</v>
      </c>
      <c r="AI8">
        <v>1</v>
      </c>
    </row>
    <row r="9" spans="1:35" x14ac:dyDescent="0.25">
      <c r="G9">
        <f>SUM(G2:G8)</f>
        <v>7</v>
      </c>
      <c r="I9" t="s">
        <v>17</v>
      </c>
      <c r="J9" t="s">
        <v>18</v>
      </c>
      <c r="K9">
        <v>1</v>
      </c>
      <c r="U9" t="s">
        <v>84</v>
      </c>
      <c r="V9" t="s">
        <v>85</v>
      </c>
      <c r="W9">
        <v>1</v>
      </c>
      <c r="Y9" t="s">
        <v>82</v>
      </c>
      <c r="Z9" t="s">
        <v>83</v>
      </c>
      <c r="AA9" s="1">
        <v>1</v>
      </c>
      <c r="AC9" t="s">
        <v>17</v>
      </c>
      <c r="AD9" t="s">
        <v>18</v>
      </c>
      <c r="AE9">
        <v>1</v>
      </c>
      <c r="AG9" t="s">
        <v>67</v>
      </c>
      <c r="AH9" t="s">
        <v>18</v>
      </c>
      <c r="AI9">
        <v>1</v>
      </c>
    </row>
    <row r="10" spans="1:35" x14ac:dyDescent="0.25">
      <c r="A10" t="s">
        <v>4</v>
      </c>
      <c r="B10" t="s">
        <v>21</v>
      </c>
      <c r="C10">
        <v>1</v>
      </c>
      <c r="I10" t="s">
        <v>20</v>
      </c>
      <c r="J10" t="s">
        <v>18</v>
      </c>
      <c r="K10">
        <v>1</v>
      </c>
      <c r="U10" t="s">
        <v>86</v>
      </c>
      <c r="V10" t="s">
        <v>21</v>
      </c>
      <c r="W10">
        <v>1</v>
      </c>
      <c r="Y10" t="s">
        <v>84</v>
      </c>
      <c r="Z10" t="s">
        <v>85</v>
      </c>
      <c r="AA10" s="1">
        <v>1</v>
      </c>
      <c r="AC10" t="s">
        <v>20</v>
      </c>
      <c r="AD10" t="s">
        <v>18</v>
      </c>
      <c r="AE10">
        <v>1</v>
      </c>
      <c r="AG10" t="s">
        <v>19</v>
      </c>
      <c r="AH10" t="s">
        <v>18</v>
      </c>
      <c r="AI10">
        <v>1</v>
      </c>
    </row>
    <row r="11" spans="1:35" x14ac:dyDescent="0.25">
      <c r="A11" t="s">
        <v>5</v>
      </c>
      <c r="B11" t="s">
        <v>21</v>
      </c>
      <c r="C11">
        <v>1</v>
      </c>
      <c r="I11" t="s">
        <v>62</v>
      </c>
      <c r="J11" t="s">
        <v>18</v>
      </c>
      <c r="K11">
        <v>1</v>
      </c>
      <c r="M11" t="s">
        <v>66</v>
      </c>
      <c r="N11" t="s">
        <v>21</v>
      </c>
      <c r="O11">
        <v>1</v>
      </c>
      <c r="Q11" t="s">
        <v>5</v>
      </c>
      <c r="R11" t="s">
        <v>21</v>
      </c>
      <c r="S11">
        <v>1</v>
      </c>
      <c r="U11" t="s">
        <v>19</v>
      </c>
      <c r="V11" t="s">
        <v>18</v>
      </c>
      <c r="W11">
        <v>1</v>
      </c>
      <c r="Y11" t="s">
        <v>93</v>
      </c>
      <c r="Z11" t="s">
        <v>18</v>
      </c>
      <c r="AA11" s="1">
        <v>1</v>
      </c>
      <c r="AE11">
        <f>SUM(AE2:AE10)</f>
        <v>9</v>
      </c>
      <c r="AG11" t="s">
        <v>20</v>
      </c>
      <c r="AH11" t="s">
        <v>18</v>
      </c>
      <c r="AI11">
        <v>1</v>
      </c>
    </row>
    <row r="12" spans="1:35" x14ac:dyDescent="0.25">
      <c r="A12" t="s">
        <v>6</v>
      </c>
      <c r="B12" t="s">
        <v>21</v>
      </c>
      <c r="C12">
        <v>1</v>
      </c>
      <c r="E12" t="s">
        <v>25</v>
      </c>
      <c r="F12" t="s">
        <v>21</v>
      </c>
      <c r="G12">
        <v>1</v>
      </c>
      <c r="I12" t="s">
        <v>63</v>
      </c>
      <c r="J12" t="s">
        <v>64</v>
      </c>
      <c r="K12">
        <v>1</v>
      </c>
      <c r="M12" t="s">
        <v>5</v>
      </c>
      <c r="N12" t="s">
        <v>21</v>
      </c>
      <c r="O12">
        <v>1</v>
      </c>
      <c r="Q12" t="s">
        <v>70</v>
      </c>
      <c r="R12" t="s">
        <v>21</v>
      </c>
      <c r="S12">
        <v>1</v>
      </c>
      <c r="U12" t="s">
        <v>67</v>
      </c>
      <c r="V12" t="s">
        <v>18</v>
      </c>
      <c r="W12">
        <v>1</v>
      </c>
      <c r="Y12" t="s">
        <v>19</v>
      </c>
      <c r="Z12" t="s">
        <v>18</v>
      </c>
      <c r="AA12" s="1">
        <v>1</v>
      </c>
      <c r="AG12" t="s">
        <v>17</v>
      </c>
      <c r="AH12" t="s">
        <v>18</v>
      </c>
      <c r="AI12">
        <v>1</v>
      </c>
    </row>
    <row r="13" spans="1:35" x14ac:dyDescent="0.25">
      <c r="A13" t="s">
        <v>7</v>
      </c>
      <c r="B13" t="s">
        <v>21</v>
      </c>
      <c r="C13">
        <v>1</v>
      </c>
      <c r="E13" t="s">
        <v>5</v>
      </c>
      <c r="F13" t="s">
        <v>21</v>
      </c>
      <c r="G13">
        <v>1</v>
      </c>
      <c r="K13">
        <f>SUM(K2:K12)</f>
        <v>11</v>
      </c>
      <c r="M13" t="s">
        <v>14</v>
      </c>
      <c r="N13" t="s">
        <v>21</v>
      </c>
      <c r="O13">
        <v>1</v>
      </c>
      <c r="Q13" t="s">
        <v>71</v>
      </c>
      <c r="R13" t="s">
        <v>21</v>
      </c>
      <c r="S13">
        <v>1</v>
      </c>
      <c r="U13" t="s">
        <v>87</v>
      </c>
      <c r="V13" t="s">
        <v>18</v>
      </c>
      <c r="W13">
        <v>1</v>
      </c>
      <c r="Y13" t="s">
        <v>20</v>
      </c>
      <c r="Z13" t="s">
        <v>18</v>
      </c>
      <c r="AA13" s="1">
        <v>1</v>
      </c>
      <c r="AI13">
        <f>SUM(AI2:AI12)</f>
        <v>11</v>
      </c>
    </row>
    <row r="14" spans="1:35" x14ac:dyDescent="0.25">
      <c r="A14" t="s">
        <v>9</v>
      </c>
      <c r="B14" t="s">
        <v>21</v>
      </c>
      <c r="C14">
        <v>1</v>
      </c>
      <c r="E14" t="s">
        <v>26</v>
      </c>
      <c r="F14" t="s">
        <v>21</v>
      </c>
      <c r="G14">
        <v>1</v>
      </c>
      <c r="M14" t="s">
        <v>14</v>
      </c>
      <c r="N14" t="s">
        <v>21</v>
      </c>
      <c r="O14">
        <v>1</v>
      </c>
      <c r="Q14" t="s">
        <v>8</v>
      </c>
      <c r="R14" t="s">
        <v>21</v>
      </c>
      <c r="S14">
        <v>1</v>
      </c>
      <c r="W14">
        <f>SUM(W2:W13)</f>
        <v>12</v>
      </c>
      <c r="Y14" t="s">
        <v>67</v>
      </c>
      <c r="Z14" t="s">
        <v>18</v>
      </c>
      <c r="AA14" s="1">
        <v>1</v>
      </c>
      <c r="AC14" t="s">
        <v>5</v>
      </c>
      <c r="AD14" t="s">
        <v>21</v>
      </c>
      <c r="AE14">
        <v>1</v>
      </c>
    </row>
    <row r="15" spans="1:35" x14ac:dyDescent="0.25">
      <c r="A15" t="s">
        <v>10</v>
      </c>
      <c r="B15" t="s">
        <v>21</v>
      </c>
      <c r="C15">
        <v>1</v>
      </c>
      <c r="E15" t="s">
        <v>27</v>
      </c>
      <c r="F15" t="s">
        <v>21</v>
      </c>
      <c r="G15">
        <v>1</v>
      </c>
      <c r="M15" t="s">
        <v>14</v>
      </c>
      <c r="N15" t="s">
        <v>21</v>
      </c>
      <c r="O15">
        <v>1</v>
      </c>
      <c r="S15">
        <f>SUM(S11:S14)</f>
        <v>4</v>
      </c>
      <c r="Y15" t="s">
        <v>94</v>
      </c>
      <c r="Z15" t="s">
        <v>18</v>
      </c>
      <c r="AA15" s="1">
        <v>1</v>
      </c>
      <c r="AC15" t="s">
        <v>77</v>
      </c>
      <c r="AD15" t="s">
        <v>21</v>
      </c>
      <c r="AE15">
        <v>1</v>
      </c>
    </row>
    <row r="16" spans="1:35" x14ac:dyDescent="0.25">
      <c r="A16" t="s">
        <v>11</v>
      </c>
      <c r="B16" t="s">
        <v>21</v>
      </c>
      <c r="C16">
        <v>1</v>
      </c>
      <c r="E16" t="s">
        <v>28</v>
      </c>
      <c r="F16" t="s">
        <v>21</v>
      </c>
      <c r="G16">
        <v>1</v>
      </c>
      <c r="I16" t="s">
        <v>44</v>
      </c>
      <c r="J16" t="s">
        <v>21</v>
      </c>
      <c r="K16">
        <v>1</v>
      </c>
      <c r="O16">
        <f>SUM(O11:O15)</f>
        <v>5</v>
      </c>
      <c r="Y16" t="s">
        <v>95</v>
      </c>
      <c r="Z16" t="s">
        <v>18</v>
      </c>
      <c r="AA16" s="1">
        <v>1</v>
      </c>
      <c r="AC16" t="s">
        <v>97</v>
      </c>
      <c r="AD16" t="s">
        <v>21</v>
      </c>
      <c r="AE16">
        <v>1</v>
      </c>
      <c r="AG16" t="s">
        <v>6</v>
      </c>
      <c r="AH16" t="s">
        <v>21</v>
      </c>
      <c r="AI16">
        <v>1</v>
      </c>
    </row>
    <row r="17" spans="1:35" x14ac:dyDescent="0.25">
      <c r="A17" t="s">
        <v>12</v>
      </c>
      <c r="B17" t="s">
        <v>21</v>
      </c>
      <c r="C17">
        <v>1</v>
      </c>
      <c r="E17" t="s">
        <v>11</v>
      </c>
      <c r="F17" t="s">
        <v>21</v>
      </c>
      <c r="G17">
        <v>1</v>
      </c>
      <c r="I17" t="s">
        <v>45</v>
      </c>
      <c r="J17" t="s">
        <v>21</v>
      </c>
      <c r="K17">
        <v>1</v>
      </c>
      <c r="U17" t="s">
        <v>5</v>
      </c>
      <c r="V17" t="s">
        <v>21</v>
      </c>
      <c r="W17">
        <v>1</v>
      </c>
      <c r="AA17">
        <f>SUM(AA2:AA16)</f>
        <v>15</v>
      </c>
      <c r="AC17" t="s">
        <v>32</v>
      </c>
      <c r="AD17" t="s">
        <v>21</v>
      </c>
      <c r="AE17">
        <v>1</v>
      </c>
      <c r="AG17" t="s">
        <v>9</v>
      </c>
      <c r="AH17" t="s">
        <v>21</v>
      </c>
      <c r="AI17">
        <v>1</v>
      </c>
    </row>
    <row r="18" spans="1:35" x14ac:dyDescent="0.25">
      <c r="A18" t="s">
        <v>13</v>
      </c>
      <c r="B18" t="s">
        <v>21</v>
      </c>
      <c r="C18">
        <v>1</v>
      </c>
      <c r="E18" t="s">
        <v>29</v>
      </c>
      <c r="F18" t="s">
        <v>21</v>
      </c>
      <c r="G18">
        <v>1</v>
      </c>
      <c r="I18" t="s">
        <v>46</v>
      </c>
      <c r="J18" t="s">
        <v>21</v>
      </c>
      <c r="K18">
        <v>1</v>
      </c>
      <c r="U18" t="s">
        <v>77</v>
      </c>
      <c r="V18" t="s">
        <v>21</v>
      </c>
      <c r="W18">
        <v>1</v>
      </c>
      <c r="AC18" t="s">
        <v>98</v>
      </c>
      <c r="AD18" t="s">
        <v>21</v>
      </c>
      <c r="AE18">
        <v>1</v>
      </c>
      <c r="AG18" t="s">
        <v>49</v>
      </c>
      <c r="AH18" t="s">
        <v>21</v>
      </c>
      <c r="AI18">
        <v>1</v>
      </c>
    </row>
    <row r="19" spans="1:35" x14ac:dyDescent="0.25">
      <c r="A19" t="s">
        <v>14</v>
      </c>
      <c r="B19" t="s">
        <v>21</v>
      </c>
      <c r="C19">
        <v>1</v>
      </c>
      <c r="E19" t="s">
        <v>30</v>
      </c>
      <c r="F19" t="s">
        <v>21</v>
      </c>
      <c r="G19">
        <v>1</v>
      </c>
      <c r="I19" t="s">
        <v>47</v>
      </c>
      <c r="J19" t="s">
        <v>21</v>
      </c>
      <c r="K19">
        <v>1</v>
      </c>
      <c r="U19" t="s">
        <v>13</v>
      </c>
      <c r="V19" t="s">
        <v>21</v>
      </c>
      <c r="W19">
        <v>1</v>
      </c>
      <c r="AC19" t="s">
        <v>57</v>
      </c>
      <c r="AD19" t="s">
        <v>21</v>
      </c>
      <c r="AE19">
        <v>1</v>
      </c>
      <c r="AG19" t="s">
        <v>13</v>
      </c>
      <c r="AH19" t="s">
        <v>21</v>
      </c>
      <c r="AI19">
        <v>1</v>
      </c>
    </row>
    <row r="20" spans="1:35" x14ac:dyDescent="0.25">
      <c r="A20" t="s">
        <v>14</v>
      </c>
      <c r="B20" t="s">
        <v>21</v>
      </c>
      <c r="C20">
        <v>1</v>
      </c>
      <c r="E20" t="s">
        <v>4</v>
      </c>
      <c r="F20" t="s">
        <v>21</v>
      </c>
      <c r="G20">
        <v>1</v>
      </c>
      <c r="I20" t="s">
        <v>35</v>
      </c>
      <c r="J20" t="s">
        <v>21</v>
      </c>
      <c r="K20">
        <v>1</v>
      </c>
      <c r="U20" t="s">
        <v>78</v>
      </c>
      <c r="V20" t="s">
        <v>21</v>
      </c>
      <c r="W20">
        <v>1</v>
      </c>
      <c r="Y20" t="s">
        <v>32</v>
      </c>
      <c r="Z20" t="s">
        <v>21</v>
      </c>
      <c r="AA20">
        <v>1</v>
      </c>
      <c r="AE20">
        <f>SUM(AE14:AE19)</f>
        <v>6</v>
      </c>
      <c r="AG20" t="s">
        <v>100</v>
      </c>
      <c r="AH20" t="s">
        <v>21</v>
      </c>
      <c r="AI20">
        <v>1</v>
      </c>
    </row>
    <row r="21" spans="1:35" x14ac:dyDescent="0.25">
      <c r="C21">
        <f>SUM(C10:C20)</f>
        <v>11</v>
      </c>
      <c r="E21" t="s">
        <v>31</v>
      </c>
      <c r="F21" t="s">
        <v>21</v>
      </c>
      <c r="G21">
        <v>1</v>
      </c>
      <c r="I21" t="s">
        <v>48</v>
      </c>
      <c r="J21" t="s">
        <v>21</v>
      </c>
      <c r="K21">
        <v>1</v>
      </c>
      <c r="U21" t="s">
        <v>70</v>
      </c>
      <c r="V21" t="s">
        <v>21</v>
      </c>
      <c r="W21">
        <v>1</v>
      </c>
      <c r="Y21" t="s">
        <v>5</v>
      </c>
      <c r="Z21" t="s">
        <v>21</v>
      </c>
      <c r="AA21">
        <v>1</v>
      </c>
      <c r="AG21" t="s">
        <v>5</v>
      </c>
      <c r="AH21" t="s">
        <v>21</v>
      </c>
      <c r="AI21">
        <v>1</v>
      </c>
    </row>
    <row r="22" spans="1:35" x14ac:dyDescent="0.25">
      <c r="E22" t="s">
        <v>32</v>
      </c>
      <c r="F22" t="s">
        <v>21</v>
      </c>
      <c r="G22">
        <v>1</v>
      </c>
      <c r="I22" t="s">
        <v>25</v>
      </c>
      <c r="J22" t="s">
        <v>21</v>
      </c>
      <c r="K22">
        <v>1</v>
      </c>
      <c r="U22" t="s">
        <v>79</v>
      </c>
      <c r="V22" t="s">
        <v>21</v>
      </c>
      <c r="W22">
        <v>1</v>
      </c>
      <c r="Y22" t="s">
        <v>54</v>
      </c>
      <c r="Z22" t="s">
        <v>21</v>
      </c>
      <c r="AA22">
        <v>1</v>
      </c>
      <c r="AG22" t="s">
        <v>101</v>
      </c>
      <c r="AH22" t="s">
        <v>21</v>
      </c>
      <c r="AI22">
        <v>1</v>
      </c>
    </row>
    <row r="23" spans="1:35" x14ac:dyDescent="0.25">
      <c r="E23" t="s">
        <v>7</v>
      </c>
      <c r="F23" t="s">
        <v>21</v>
      </c>
      <c r="G23">
        <v>1</v>
      </c>
      <c r="I23" t="s">
        <v>49</v>
      </c>
      <c r="J23" t="s">
        <v>21</v>
      </c>
      <c r="K23">
        <v>1</v>
      </c>
      <c r="U23" t="s">
        <v>80</v>
      </c>
      <c r="V23" t="s">
        <v>21</v>
      </c>
      <c r="W23">
        <v>1</v>
      </c>
      <c r="Y23" t="s">
        <v>49</v>
      </c>
      <c r="Z23" t="s">
        <v>21</v>
      </c>
      <c r="AA23">
        <v>1</v>
      </c>
      <c r="AG23" t="s">
        <v>102</v>
      </c>
      <c r="AH23" t="s">
        <v>21</v>
      </c>
      <c r="AI23">
        <v>1</v>
      </c>
    </row>
    <row r="24" spans="1:35" x14ac:dyDescent="0.25">
      <c r="E24" t="s">
        <v>33</v>
      </c>
      <c r="F24" t="s">
        <v>21</v>
      </c>
      <c r="G24">
        <v>1</v>
      </c>
      <c r="I24" t="s">
        <v>50</v>
      </c>
      <c r="J24" t="s">
        <v>21</v>
      </c>
      <c r="K24">
        <v>1</v>
      </c>
      <c r="U24" t="s">
        <v>81</v>
      </c>
      <c r="V24" t="s">
        <v>21</v>
      </c>
      <c r="W24">
        <v>1</v>
      </c>
      <c r="Y24" t="s">
        <v>90</v>
      </c>
      <c r="Z24" t="s">
        <v>21</v>
      </c>
      <c r="AA24">
        <v>1</v>
      </c>
      <c r="AG24" t="s">
        <v>98</v>
      </c>
      <c r="AH24" t="s">
        <v>21</v>
      </c>
      <c r="AI24">
        <v>1</v>
      </c>
    </row>
    <row r="25" spans="1:35" x14ac:dyDescent="0.25">
      <c r="E25" t="s">
        <v>34</v>
      </c>
      <c r="F25" t="s">
        <v>21</v>
      </c>
      <c r="G25">
        <v>1</v>
      </c>
      <c r="I25" t="s">
        <v>5</v>
      </c>
      <c r="J25" t="s">
        <v>21</v>
      </c>
      <c r="K25">
        <v>1</v>
      </c>
      <c r="U25" t="s">
        <v>8</v>
      </c>
      <c r="V25" t="s">
        <v>21</v>
      </c>
      <c r="W25">
        <v>1</v>
      </c>
      <c r="Y25" t="s">
        <v>91</v>
      </c>
      <c r="Z25" t="s">
        <v>21</v>
      </c>
      <c r="AA25">
        <v>1</v>
      </c>
      <c r="AG25" t="s">
        <v>79</v>
      </c>
      <c r="AH25" t="s">
        <v>21</v>
      </c>
      <c r="AI25">
        <v>1</v>
      </c>
    </row>
    <row r="26" spans="1:35" x14ac:dyDescent="0.25">
      <c r="E26" t="s">
        <v>35</v>
      </c>
      <c r="F26" t="s">
        <v>21</v>
      </c>
      <c r="G26">
        <v>1</v>
      </c>
      <c r="I26" t="s">
        <v>51</v>
      </c>
      <c r="J26" t="s">
        <v>21</v>
      </c>
      <c r="K26">
        <v>1</v>
      </c>
      <c r="W26">
        <f>SUM(W17:W25)</f>
        <v>9</v>
      </c>
      <c r="Y26" t="s">
        <v>78</v>
      </c>
      <c r="Z26" t="s">
        <v>21</v>
      </c>
      <c r="AA26">
        <v>1</v>
      </c>
      <c r="AG26" t="s">
        <v>32</v>
      </c>
      <c r="AH26" t="s">
        <v>21</v>
      </c>
      <c r="AI26">
        <v>1</v>
      </c>
    </row>
    <row r="27" spans="1:35" x14ac:dyDescent="0.25">
      <c r="E27" t="s">
        <v>36</v>
      </c>
      <c r="F27" t="s">
        <v>21</v>
      </c>
      <c r="G27">
        <v>1</v>
      </c>
      <c r="I27" t="s">
        <v>8</v>
      </c>
      <c r="J27" t="s">
        <v>21</v>
      </c>
      <c r="K27">
        <v>1</v>
      </c>
      <c r="Y27" t="s">
        <v>6</v>
      </c>
      <c r="Z27" t="s">
        <v>21</v>
      </c>
      <c r="AA27">
        <v>1</v>
      </c>
      <c r="AG27" t="s">
        <v>48</v>
      </c>
      <c r="AH27" t="s">
        <v>21</v>
      </c>
      <c r="AI27">
        <v>1</v>
      </c>
    </row>
    <row r="28" spans="1:35" x14ac:dyDescent="0.25">
      <c r="E28" t="s">
        <v>37</v>
      </c>
      <c r="F28" t="s">
        <v>21</v>
      </c>
      <c r="G28">
        <v>1</v>
      </c>
      <c r="I28" t="s">
        <v>52</v>
      </c>
      <c r="J28" t="s">
        <v>21</v>
      </c>
      <c r="K28">
        <v>1</v>
      </c>
      <c r="Y28" t="s">
        <v>9</v>
      </c>
      <c r="Z28" t="s">
        <v>21</v>
      </c>
      <c r="AA28">
        <v>1</v>
      </c>
      <c r="AI28">
        <f>SUM(AI16:AI27)</f>
        <v>12</v>
      </c>
    </row>
    <row r="29" spans="1:35" x14ac:dyDescent="0.25">
      <c r="E29" t="s">
        <v>38</v>
      </c>
      <c r="F29" t="s">
        <v>21</v>
      </c>
      <c r="G29">
        <v>1</v>
      </c>
      <c r="I29" t="s">
        <v>53</v>
      </c>
      <c r="J29" t="s">
        <v>21</v>
      </c>
      <c r="K29">
        <v>1</v>
      </c>
      <c r="Y29" t="s">
        <v>92</v>
      </c>
      <c r="Z29" t="s">
        <v>21</v>
      </c>
      <c r="AA29">
        <v>1</v>
      </c>
    </row>
    <row r="30" spans="1:35" x14ac:dyDescent="0.25">
      <c r="E30" t="s">
        <v>12</v>
      </c>
      <c r="F30" t="s">
        <v>21</v>
      </c>
      <c r="G30">
        <v>1</v>
      </c>
      <c r="I30" t="s">
        <v>54</v>
      </c>
      <c r="J30" t="s">
        <v>21</v>
      </c>
      <c r="K30">
        <v>1</v>
      </c>
      <c r="Y30" t="s">
        <v>10</v>
      </c>
      <c r="Z30" t="s">
        <v>21</v>
      </c>
      <c r="AA30">
        <v>1</v>
      </c>
    </row>
    <row r="31" spans="1:35" x14ac:dyDescent="0.25">
      <c r="E31" t="s">
        <v>6</v>
      </c>
      <c r="F31" t="s">
        <v>21</v>
      </c>
      <c r="G31">
        <v>1</v>
      </c>
      <c r="I31" t="s">
        <v>55</v>
      </c>
      <c r="J31" t="s">
        <v>21</v>
      </c>
      <c r="K31">
        <v>1</v>
      </c>
      <c r="AA31">
        <f>SUM(AA20:AA30)</f>
        <v>11</v>
      </c>
    </row>
    <row r="32" spans="1:35" x14ac:dyDescent="0.25">
      <c r="E32" t="s">
        <v>9</v>
      </c>
      <c r="F32" t="s">
        <v>21</v>
      </c>
      <c r="G32">
        <v>1</v>
      </c>
      <c r="I32" t="s">
        <v>14</v>
      </c>
      <c r="J32" t="s">
        <v>21</v>
      </c>
      <c r="K32">
        <v>1</v>
      </c>
    </row>
    <row r="33" spans="7:11" x14ac:dyDescent="0.25">
      <c r="G33">
        <f>SUM(G12:G32)</f>
        <v>21</v>
      </c>
      <c r="I33" t="s">
        <v>56</v>
      </c>
      <c r="J33" t="s">
        <v>21</v>
      </c>
      <c r="K33">
        <v>1</v>
      </c>
    </row>
    <row r="34" spans="7:11" x14ac:dyDescent="0.25">
      <c r="I34" t="s">
        <v>57</v>
      </c>
      <c r="J34" t="s">
        <v>21</v>
      </c>
      <c r="K34">
        <v>1</v>
      </c>
    </row>
    <row r="35" spans="7:11" x14ac:dyDescent="0.25">
      <c r="I35" t="s">
        <v>58</v>
      </c>
      <c r="J35" t="s">
        <v>21</v>
      </c>
      <c r="K35">
        <v>1</v>
      </c>
    </row>
    <row r="36" spans="7:11" x14ac:dyDescent="0.25">
      <c r="I36" t="s">
        <v>59</v>
      </c>
      <c r="J36" t="s">
        <v>21</v>
      </c>
      <c r="K36">
        <v>1</v>
      </c>
    </row>
    <row r="37" spans="7:11" x14ac:dyDescent="0.25">
      <c r="I37" t="s">
        <v>14</v>
      </c>
      <c r="J37" t="s">
        <v>21</v>
      </c>
      <c r="K37">
        <v>1</v>
      </c>
    </row>
    <row r="38" spans="7:11" x14ac:dyDescent="0.25">
      <c r="I38" t="s">
        <v>14</v>
      </c>
      <c r="J38" t="s">
        <v>21</v>
      </c>
      <c r="K38">
        <v>1</v>
      </c>
    </row>
    <row r="39" spans="7:11" x14ac:dyDescent="0.25">
      <c r="K39">
        <f>SUM(K16:K38)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2" workbookViewId="0">
      <selection activeCell="H29" sqref="H29"/>
    </sheetView>
  </sheetViews>
  <sheetFormatPr defaultRowHeight="15" x14ac:dyDescent="0.25"/>
  <cols>
    <col min="1" max="1" width="31.140625" customWidth="1"/>
    <col min="2" max="2" width="13.42578125" customWidth="1"/>
    <col min="3" max="3" width="10.85546875" customWidth="1"/>
    <col min="4" max="4" width="12" customWidth="1"/>
    <col min="5" max="6" width="12.28515625" customWidth="1"/>
    <col min="7" max="7" width="11" customWidth="1"/>
    <col min="8" max="8" width="11.28515625" customWidth="1"/>
    <col min="9" max="9" width="12.28515625" customWidth="1"/>
    <col min="10" max="10" width="13.7109375" customWidth="1"/>
  </cols>
  <sheetData>
    <row r="1" spans="1:10" x14ac:dyDescent="0.25">
      <c r="A1" s="3" t="s">
        <v>105</v>
      </c>
      <c r="B1" s="5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119</v>
      </c>
      <c r="J1" s="5" t="s">
        <v>120</v>
      </c>
    </row>
    <row r="2" spans="1:10" x14ac:dyDescent="0.25">
      <c r="A2" s="2" t="s">
        <v>43</v>
      </c>
      <c r="B2" s="2">
        <v>0</v>
      </c>
      <c r="C2" s="2">
        <v>0</v>
      </c>
      <c r="D2" s="2">
        <v>1</v>
      </c>
      <c r="E2" s="2">
        <v>0</v>
      </c>
      <c r="F2" s="2">
        <v>1</v>
      </c>
      <c r="G2" s="2">
        <v>2</v>
      </c>
      <c r="H2" s="2">
        <v>2</v>
      </c>
      <c r="I2" s="2">
        <v>1</v>
      </c>
      <c r="J2" s="2">
        <v>1</v>
      </c>
    </row>
    <row r="3" spans="1:10" x14ac:dyDescent="0.25">
      <c r="A3" s="2" t="s">
        <v>1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3</v>
      </c>
      <c r="J3" s="2">
        <v>1</v>
      </c>
    </row>
    <row r="4" spans="1:10" x14ac:dyDescent="0.25">
      <c r="A4" s="2" t="s">
        <v>16</v>
      </c>
      <c r="B4" s="2">
        <v>1</v>
      </c>
      <c r="C4" s="2">
        <v>3</v>
      </c>
      <c r="D4" s="2">
        <v>2</v>
      </c>
      <c r="E4" s="2">
        <v>1</v>
      </c>
      <c r="F4" s="2">
        <v>1</v>
      </c>
      <c r="G4" s="2">
        <v>2</v>
      </c>
      <c r="H4" s="2">
        <v>3</v>
      </c>
      <c r="I4" s="2">
        <v>1</v>
      </c>
      <c r="J4" s="2">
        <v>4</v>
      </c>
    </row>
    <row r="5" spans="1:10" x14ac:dyDescent="0.25">
      <c r="A5" s="2" t="s">
        <v>18</v>
      </c>
      <c r="B5" s="2">
        <v>3</v>
      </c>
      <c r="C5" s="2">
        <v>2</v>
      </c>
      <c r="D5" s="2">
        <v>4</v>
      </c>
      <c r="E5" s="2">
        <v>3</v>
      </c>
      <c r="F5" s="2">
        <v>2</v>
      </c>
      <c r="G5" s="2">
        <v>4</v>
      </c>
      <c r="H5" s="2">
        <v>6</v>
      </c>
      <c r="I5" s="2">
        <v>4</v>
      </c>
      <c r="J5" s="2">
        <v>5</v>
      </c>
    </row>
    <row r="6" spans="1:10" x14ac:dyDescent="0.25">
      <c r="A6" s="2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</row>
    <row r="7" spans="1:10" x14ac:dyDescent="0.25">
      <c r="A7" s="2" t="s">
        <v>64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2" t="s">
        <v>106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2" t="s">
        <v>85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</row>
    <row r="10" spans="1:10" x14ac:dyDescent="0.25">
      <c r="A10" s="2" t="s">
        <v>107</v>
      </c>
      <c r="B10" s="2">
        <f>SUM(B2:B9)</f>
        <v>6</v>
      </c>
      <c r="C10" s="2">
        <f t="shared" ref="C10:J10" si="0">SUM(C2:C9)</f>
        <v>7</v>
      </c>
      <c r="D10" s="2">
        <f t="shared" si="0"/>
        <v>10</v>
      </c>
      <c r="E10" s="2">
        <f t="shared" si="0"/>
        <v>6</v>
      </c>
      <c r="F10" s="2">
        <f t="shared" si="0"/>
        <v>6</v>
      </c>
      <c r="G10" s="2">
        <f t="shared" si="0"/>
        <v>12</v>
      </c>
      <c r="H10" s="2">
        <f t="shared" si="0"/>
        <v>15</v>
      </c>
      <c r="I10" s="2">
        <f t="shared" si="0"/>
        <v>9</v>
      </c>
      <c r="J10" s="2">
        <f t="shared" si="0"/>
        <v>11</v>
      </c>
    </row>
    <row r="12" spans="1:10" x14ac:dyDescent="0.25">
      <c r="A12" s="2" t="s">
        <v>21</v>
      </c>
      <c r="B12" s="2">
        <v>11</v>
      </c>
      <c r="C12" s="2">
        <v>21</v>
      </c>
      <c r="D12" s="2">
        <v>23</v>
      </c>
      <c r="E12" s="2">
        <v>5</v>
      </c>
      <c r="F12" s="2">
        <v>4</v>
      </c>
      <c r="G12" s="2">
        <v>9</v>
      </c>
      <c r="H12" s="2">
        <v>11</v>
      </c>
      <c r="I12" s="2">
        <v>6</v>
      </c>
      <c r="J12" s="2">
        <v>12</v>
      </c>
    </row>
    <row r="14" spans="1:10" x14ac:dyDescent="0.25">
      <c r="A14" s="4" t="s">
        <v>108</v>
      </c>
      <c r="B14" s="4" t="s">
        <v>109</v>
      </c>
      <c r="C14" s="4" t="s">
        <v>110</v>
      </c>
      <c r="D14" s="4" t="s">
        <v>111</v>
      </c>
      <c r="E14" s="4" t="s">
        <v>121</v>
      </c>
      <c r="F14" s="4" t="s">
        <v>122</v>
      </c>
      <c r="G14" s="10" t="s">
        <v>125</v>
      </c>
      <c r="H14" s="10" t="s">
        <v>130</v>
      </c>
    </row>
    <row r="15" spans="1:10" x14ac:dyDescent="0.25">
      <c r="A15" s="6" t="s">
        <v>23</v>
      </c>
      <c r="B15" s="5" t="s">
        <v>112</v>
      </c>
      <c r="C15" s="7">
        <v>6</v>
      </c>
      <c r="D15" s="7">
        <v>11</v>
      </c>
      <c r="E15" s="4">
        <f>_xlfn.RANK.AVG(C15,C15:C23,0)</f>
        <v>8</v>
      </c>
      <c r="F15" s="4">
        <f>_xlfn.RANK.AVG(D15,D15:D23,0)</f>
        <v>4.5</v>
      </c>
      <c r="G15">
        <v>23</v>
      </c>
      <c r="H15" s="11">
        <v>1</v>
      </c>
    </row>
    <row r="16" spans="1:10" x14ac:dyDescent="0.25">
      <c r="A16" s="8" t="s">
        <v>41</v>
      </c>
      <c r="B16" s="5" t="s">
        <v>113</v>
      </c>
      <c r="C16" s="4">
        <v>7</v>
      </c>
      <c r="D16" s="4">
        <v>21</v>
      </c>
      <c r="E16" s="4">
        <f t="shared" ref="E16:E23" si="1">_xlfn.RANK.AVG(C16,C16:C24,0)</f>
        <v>7</v>
      </c>
      <c r="F16" s="4">
        <f t="shared" ref="F16:F23" si="2">_xlfn.RANK.AVG(D16,D16:D24,0)</f>
        <v>2</v>
      </c>
      <c r="G16">
        <v>56</v>
      </c>
      <c r="H16" s="11">
        <v>1</v>
      </c>
    </row>
    <row r="17" spans="1:8" x14ac:dyDescent="0.25">
      <c r="A17" s="8" t="s">
        <v>65</v>
      </c>
      <c r="B17" s="5" t="s">
        <v>114</v>
      </c>
      <c r="C17" s="4">
        <v>10</v>
      </c>
      <c r="D17" s="4">
        <v>23</v>
      </c>
      <c r="E17" s="4">
        <f t="shared" si="1"/>
        <v>5</v>
      </c>
      <c r="F17" s="4">
        <f t="shared" si="2"/>
        <v>1</v>
      </c>
      <c r="G17">
        <v>36</v>
      </c>
      <c r="H17" s="12">
        <v>1</v>
      </c>
    </row>
    <row r="18" spans="1:8" x14ac:dyDescent="0.25">
      <c r="A18" s="8" t="s">
        <v>68</v>
      </c>
      <c r="B18" s="5" t="s">
        <v>115</v>
      </c>
      <c r="C18" s="4">
        <v>6</v>
      </c>
      <c r="D18" s="4">
        <v>5</v>
      </c>
      <c r="E18" s="4">
        <f t="shared" si="1"/>
        <v>6.5</v>
      </c>
      <c r="F18" s="4">
        <f t="shared" si="2"/>
        <v>6</v>
      </c>
      <c r="G18">
        <v>50</v>
      </c>
      <c r="H18" s="12">
        <v>1</v>
      </c>
    </row>
    <row r="19" spans="1:8" x14ac:dyDescent="0.25">
      <c r="A19" s="8" t="s">
        <v>72</v>
      </c>
      <c r="B19" s="5" t="s">
        <v>116</v>
      </c>
      <c r="C19" s="4">
        <v>6</v>
      </c>
      <c r="D19" s="4">
        <v>4</v>
      </c>
      <c r="E19" s="4">
        <f t="shared" si="1"/>
        <v>6</v>
      </c>
      <c r="F19" s="4">
        <f t="shared" si="2"/>
        <v>6</v>
      </c>
      <c r="G19">
        <v>46</v>
      </c>
      <c r="H19" s="11">
        <v>1</v>
      </c>
    </row>
    <row r="20" spans="1:8" x14ac:dyDescent="0.25">
      <c r="A20" s="8" t="s">
        <v>88</v>
      </c>
      <c r="B20" s="5" t="s">
        <v>117</v>
      </c>
      <c r="C20" s="4">
        <v>12</v>
      </c>
      <c r="D20" s="4">
        <v>9</v>
      </c>
      <c r="E20" s="4">
        <f t="shared" si="1"/>
        <v>3</v>
      </c>
      <c r="F20" s="4">
        <f t="shared" si="2"/>
        <v>4</v>
      </c>
      <c r="G20">
        <v>31</v>
      </c>
      <c r="H20" s="11">
        <v>1</v>
      </c>
    </row>
    <row r="21" spans="1:8" x14ac:dyDescent="0.25">
      <c r="A21" s="8" t="s">
        <v>96</v>
      </c>
      <c r="B21" s="5" t="s">
        <v>118</v>
      </c>
      <c r="C21" s="4">
        <v>15</v>
      </c>
      <c r="D21" s="4">
        <v>11</v>
      </c>
      <c r="E21" s="4">
        <f t="shared" si="1"/>
        <v>2</v>
      </c>
      <c r="F21" s="4">
        <f t="shared" si="2"/>
        <v>2</v>
      </c>
      <c r="G21">
        <v>29</v>
      </c>
      <c r="H21" s="12">
        <v>1</v>
      </c>
    </row>
    <row r="22" spans="1:8" x14ac:dyDescent="0.25">
      <c r="A22" s="8" t="s">
        <v>99</v>
      </c>
      <c r="B22" s="5" t="s">
        <v>119</v>
      </c>
      <c r="C22" s="4">
        <v>9</v>
      </c>
      <c r="D22" s="4">
        <v>6</v>
      </c>
      <c r="E22" s="4">
        <f t="shared" si="1"/>
        <v>3</v>
      </c>
      <c r="F22" s="4">
        <f t="shared" si="2"/>
        <v>3</v>
      </c>
      <c r="G22">
        <v>44</v>
      </c>
      <c r="H22" s="12">
        <v>1</v>
      </c>
    </row>
    <row r="23" spans="1:8" x14ac:dyDescent="0.25">
      <c r="A23" s="8" t="s">
        <v>104</v>
      </c>
      <c r="B23" s="5" t="s">
        <v>120</v>
      </c>
      <c r="C23" s="4">
        <v>11</v>
      </c>
      <c r="D23" s="4">
        <v>12</v>
      </c>
      <c r="E23" s="4">
        <f t="shared" si="1"/>
        <v>2</v>
      </c>
      <c r="F23" s="4">
        <f t="shared" si="2"/>
        <v>1</v>
      </c>
      <c r="G23">
        <v>40</v>
      </c>
      <c r="H23" s="11">
        <v>1</v>
      </c>
    </row>
    <row r="24" spans="1:8" x14ac:dyDescent="0.25">
      <c r="C24">
        <f>SUM(C15:C23)</f>
        <v>82</v>
      </c>
      <c r="D24">
        <f>C24/9</f>
        <v>9.1111111111111107</v>
      </c>
    </row>
    <row r="26" spans="1:8" x14ac:dyDescent="0.25">
      <c r="A26" s="9" t="s">
        <v>123</v>
      </c>
      <c r="B26">
        <f>CORREL(C15:C23,D15:D23)</f>
        <v>0.15670497483313903</v>
      </c>
      <c r="D26" t="s">
        <v>127</v>
      </c>
      <c r="E26">
        <v>9</v>
      </c>
    </row>
    <row r="27" spans="1:8" x14ac:dyDescent="0.25">
      <c r="A27" s="9" t="s">
        <v>124</v>
      </c>
      <c r="B27">
        <f>CORREL(E15:E23,F15:F23)</f>
        <v>0.4965663578899005</v>
      </c>
      <c r="D27" t="s">
        <v>128</v>
      </c>
      <c r="E27">
        <f>B32*SQRT(E26-2)/SQRT(1-B32^2)</f>
        <v>0</v>
      </c>
    </row>
    <row r="28" spans="1:8" x14ac:dyDescent="0.25">
      <c r="D28" t="s">
        <v>129</v>
      </c>
      <c r="E28">
        <f>_xlfn.T.DIST.2T(E27,E26-2)</f>
        <v>1</v>
      </c>
    </row>
    <row r="29" spans="1:8" x14ac:dyDescent="0.25">
      <c r="A29" t="s">
        <v>126</v>
      </c>
      <c r="B29">
        <f>CORREL(C15:C23,G15:G23)</f>
        <v>-0.46180291899614623</v>
      </c>
    </row>
    <row r="30" spans="1:8" x14ac:dyDescent="0.25">
      <c r="A30" t="s">
        <v>131</v>
      </c>
      <c r="B30" t="e">
        <f>CORREL(C15:C23,H15:H23)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2023-02-15T07:12:42Z</dcterms:modified>
</cp:coreProperties>
</file>