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отчет по движению дс" sheetId="1" r:id="rId1"/>
    <sheet name="РАСХОДЫ" sheetId="2" r:id="rId2"/>
    <sheet name="Расходы на бензин" sheetId="3" r:id="rId3"/>
    <sheet name="Отчет по залогам" sheetId="4" r:id="rId4"/>
    <sheet name="ВЫРУЧКА" sheetId="5" r:id="rId5"/>
    <sheet name="График платежей" sheetId="6" r:id="rId6"/>
    <sheet name="зарплата" sheetId="7" r:id="rId7"/>
  </sheets>
  <calcPr calcId="162913"/>
</workbook>
</file>

<file path=xl/calcChain.xml><?xml version="1.0" encoding="utf-8"?>
<calcChain xmlns="http://schemas.openxmlformats.org/spreadsheetml/2006/main">
  <c r="G9" i="7" l="1"/>
  <c r="J9" i="7" s="1"/>
  <c r="L9" i="7" s="1"/>
  <c r="G8" i="7"/>
  <c r="J8" i="7" s="1"/>
  <c r="L8" i="7" s="1"/>
  <c r="E5" i="7"/>
  <c r="G5" i="7" s="1"/>
  <c r="J5" i="7" s="1"/>
  <c r="L5" i="7" s="1"/>
  <c r="E6" i="7"/>
  <c r="G6" i="7" s="1"/>
  <c r="J6" i="7" s="1"/>
  <c r="L6" i="7" s="1"/>
  <c r="E7" i="7"/>
  <c r="G7" i="7" s="1"/>
  <c r="J7" i="7" s="1"/>
  <c r="L7" i="7" s="1"/>
  <c r="E8" i="7"/>
  <c r="E9" i="7"/>
  <c r="E4" i="7"/>
  <c r="G4" i="7" s="1"/>
  <c r="J4" i="7" s="1"/>
  <c r="L4" i="7" s="1"/>
  <c r="K4" i="2" l="1"/>
  <c r="K11" i="2"/>
  <c r="K10" i="2"/>
  <c r="K25" i="2"/>
</calcChain>
</file>

<file path=xl/sharedStrings.xml><?xml version="1.0" encoding="utf-8"?>
<sst xmlns="http://schemas.openxmlformats.org/spreadsheetml/2006/main" count="258" uniqueCount="190">
  <si>
    <t>карта</t>
  </si>
  <si>
    <t>РАСХОД</t>
  </si>
  <si>
    <t>Статьи расходов</t>
  </si>
  <si>
    <t>Аренда</t>
  </si>
  <si>
    <t>ком. Услуги</t>
  </si>
  <si>
    <t>ипотека</t>
  </si>
  <si>
    <t>мебель</t>
  </si>
  <si>
    <t>интернет</t>
  </si>
  <si>
    <t>РЕМОНТ</t>
  </si>
  <si>
    <t>ЗАЛОГ ЗА АРЕНДОВАННЫЕ КВАРТИРЫ</t>
  </si>
  <si>
    <t>накладные расходы</t>
  </si>
  <si>
    <t>налоги</t>
  </si>
  <si>
    <t>канцелярия</t>
  </si>
  <si>
    <t>белье</t>
  </si>
  <si>
    <t>связь</t>
  </si>
  <si>
    <t>программа</t>
  </si>
  <si>
    <t>посуда</t>
  </si>
  <si>
    <t>Царский, 6-14</t>
  </si>
  <si>
    <t>з/п уборщицы 1-Татьяна</t>
  </si>
  <si>
    <t>з/п уборщицы 1-Марина</t>
  </si>
  <si>
    <t>з/п уборщицы 1-Ирина</t>
  </si>
  <si>
    <t>з/п уборщицы 1-Ксюша</t>
  </si>
  <si>
    <t>з/п уборщицы 1-???</t>
  </si>
  <si>
    <t>Быт ТЕХНИКА</t>
  </si>
  <si>
    <t>Ключи, пульты от ворот</t>
  </si>
  <si>
    <t>з/п АДМИНИСТРАТОР 1 - Андрей</t>
  </si>
  <si>
    <t>прочее</t>
  </si>
  <si>
    <t>з/п АДМИНИСТРАТОР 2 - Александр</t>
  </si>
  <si>
    <t>з/п АДМИНИСТРАТОР 4 - ????</t>
  </si>
  <si>
    <t>з/п АДМИНИСТРАТОР 3 - Антон</t>
  </si>
  <si>
    <t>з/п Бельевщица</t>
  </si>
  <si>
    <t>з/п Ремонтник</t>
  </si>
  <si>
    <t>з/п рекламщик</t>
  </si>
  <si>
    <t>з/п программист :)</t>
  </si>
  <si>
    <t>бензин 1</t>
  </si>
  <si>
    <t>бензин 2</t>
  </si>
  <si>
    <t>бензин 3</t>
  </si>
  <si>
    <t>бензин 4</t>
  </si>
  <si>
    <t>РЕКЛАМА</t>
  </si>
  <si>
    <t>Авито</t>
  </si>
  <si>
    <t>2 Гис</t>
  </si>
  <si>
    <t>Яндекс недвиж</t>
  </si>
  <si>
    <t>Другие ???</t>
  </si>
  <si>
    <t>ИТОГ</t>
  </si>
  <si>
    <t>Прочее</t>
  </si>
  <si>
    <t>Накладные расходы (они распределяются пропорционально по всем квартирам)</t>
  </si>
  <si>
    <t>З/П УБОРЩИЦ ОБЩАЯ</t>
  </si>
  <si>
    <t>комиссии сайтов</t>
  </si>
  <si>
    <t>быт химия</t>
  </si>
  <si>
    <t>БЕНЗИН</t>
  </si>
  <si>
    <t>АДМИНИСТРАТОР 1 - Андрей</t>
  </si>
  <si>
    <t>показания на начало смены</t>
  </si>
  <si>
    <t>показания на конец смены</t>
  </si>
  <si>
    <t>Наезд за смену КМ</t>
  </si>
  <si>
    <t>Норма расхода 8 л/100 км</t>
  </si>
  <si>
    <t>Норма расхода 9л/100 км</t>
  </si>
  <si>
    <t>АДМИНИСТРАТОР 2 - Александр</t>
  </si>
  <si>
    <t>4,5 л</t>
  </si>
  <si>
    <t>50 км</t>
  </si>
  <si>
    <t>4 л</t>
  </si>
  <si>
    <t>Стоимость топлива</t>
  </si>
  <si>
    <t>Стоимость топливо</t>
  </si>
  <si>
    <t>42 руб</t>
  </si>
  <si>
    <t>43 руб</t>
  </si>
  <si>
    <t>172 руб</t>
  </si>
  <si>
    <t>189 руб</t>
  </si>
  <si>
    <t>Заправился на сумму</t>
  </si>
  <si>
    <t>500 руб</t>
  </si>
  <si>
    <t>311 руб</t>
  </si>
  <si>
    <t>328 руб</t>
  </si>
  <si>
    <t>Остаток по деньгам</t>
  </si>
  <si>
    <t>ОЖИДАЕМЫЙ РАСХОД ПО ДЕНЬГАМ</t>
  </si>
  <si>
    <t>ОЖИДАЕМЫЙ РАСХОД БЕНЗИНА</t>
  </si>
  <si>
    <t>Остаток оплаченного бензина в баке</t>
  </si>
  <si>
    <t>Заправлено литров</t>
  </si>
  <si>
    <t>11,9 л</t>
  </si>
  <si>
    <t>9,65 л</t>
  </si>
  <si>
    <t>11,6 л</t>
  </si>
  <si>
    <t>9,6 л</t>
  </si>
  <si>
    <t>ОСТАТОК С ПРЕДЫДУЩЕЙ СМЕНЫ</t>
  </si>
  <si>
    <t>НАЛИЧНЫЕ</t>
  </si>
  <si>
    <t>Администратор 1 - Андрей</t>
  </si>
  <si>
    <t>Администратор 2 - Александр</t>
  </si>
  <si>
    <t>Администратор 3 - Антон</t>
  </si>
  <si>
    <t>Администратор 4 - ???</t>
  </si>
  <si>
    <t>Р/СЧЕТ ТИНЬКОФ</t>
  </si>
  <si>
    <t>САЙТЫ</t>
  </si>
  <si>
    <t>Суточно.ру</t>
  </si>
  <si>
    <t>Айрбнб</t>
  </si>
  <si>
    <t>Дргуие ???</t>
  </si>
  <si>
    <t>На начало</t>
  </si>
  <si>
    <t>ПРИХОД</t>
  </si>
  <si>
    <t>ЗАЛОГИ</t>
  </si>
  <si>
    <t>Царский 6</t>
  </si>
  <si>
    <t>Шилова 29</t>
  </si>
  <si>
    <t>Нечаева 50</t>
  </si>
  <si>
    <t>Ангарская 17</t>
  </si>
  <si>
    <t>Кайдаловская 10</t>
  </si>
  <si>
    <t>нал</t>
  </si>
  <si>
    <t>документ</t>
  </si>
  <si>
    <t>ОБЩЕЕ КОЛИЧЕСТВО ЗАЛОГОВ</t>
  </si>
  <si>
    <t>К ВЫДАЧЕ</t>
  </si>
  <si>
    <t>Цар6</t>
  </si>
  <si>
    <t>Кайд10</t>
  </si>
  <si>
    <t>неча50</t>
  </si>
  <si>
    <t>Шил29</t>
  </si>
  <si>
    <t>Неч50</t>
  </si>
  <si>
    <t>Ангар17</t>
  </si>
  <si>
    <t>Кто выезжает</t>
  </si>
  <si>
    <t>Если в шахматке гость продлил проживание, то из этой таблицы должен убираться залог, который ранее был к выдаче сегодня.</t>
  </si>
  <si>
    <t>ПРИНЯТЫе ЗА СЕГОДНЯ</t>
  </si>
  <si>
    <t>Цветом отмечены новые брони, когда человек заехал, например, на 3 дня и в первый день оплатил ЗАЛОГ</t>
  </si>
  <si>
    <t>АДМИНИСТРАТОР 3 - ???</t>
  </si>
  <si>
    <t>АДМИНИСТРАТОР 4 - ???</t>
  </si>
  <si>
    <t>КАРТЫ (переводы)</t>
  </si>
  <si>
    <t>карта зеленая ВСЕГО</t>
  </si>
  <si>
    <t>карта серая ВСЕГО</t>
  </si>
  <si>
    <t>Администратор принял наличкой 25000</t>
  </si>
  <si>
    <t>Принял залогов по безналу 2000 от 2 клиентво</t>
  </si>
  <si>
    <t>Клиент оплатил 8000 на карту</t>
  </si>
  <si>
    <t>Администратор выдал залог из кассы наличкой 2000</t>
  </si>
  <si>
    <t xml:space="preserve"> </t>
  </si>
  <si>
    <t>РАСХОДЫ:</t>
  </si>
  <si>
    <t>квартира</t>
  </si>
  <si>
    <t>шилова 43</t>
  </si>
  <si>
    <t>наличные</t>
  </si>
  <si>
    <t>р/счет</t>
  </si>
  <si>
    <t>сайт</t>
  </si>
  <si>
    <t>царский 6-88</t>
  </si>
  <si>
    <t>бабушкина 99</t>
  </si>
  <si>
    <t>всего</t>
  </si>
  <si>
    <t>документыУсн (по гостинице)</t>
  </si>
  <si>
    <t>документы патент (по квартире)</t>
  </si>
  <si>
    <t>аренда</t>
  </si>
  <si>
    <t>коммуналка</t>
  </si>
  <si>
    <t>зарплата</t>
  </si>
  <si>
    <t>телефонист</t>
  </si>
  <si>
    <t>админ 1</t>
  </si>
  <si>
    <t>админ 2</t>
  </si>
  <si>
    <t>уборщ 1</t>
  </si>
  <si>
    <t>уборщ 2</t>
  </si>
  <si>
    <t>уборщ 3</t>
  </si>
  <si>
    <t>бельевщица</t>
  </si>
  <si>
    <t>ремонтник</t>
  </si>
  <si>
    <t>ИТОГ РАСХОДЫ:</t>
  </si>
  <si>
    <t>ИТОГ выручка:</t>
  </si>
  <si>
    <t>ПРИБЫЛЬ:</t>
  </si>
  <si>
    <t>Разбивка по дням</t>
  </si>
  <si>
    <t>Столько квартира заработала за месяц</t>
  </si>
  <si>
    <t>Берется из таблички РАСХОД НА БЕНЗИН</t>
  </si>
  <si>
    <t>Фамилия</t>
  </si>
  <si>
    <t>должность</t>
  </si>
  <si>
    <t>ставка, оклад</t>
  </si>
  <si>
    <t>кол-во (дней, смен, уборок)</t>
  </si>
  <si>
    <t>сумма</t>
  </si>
  <si>
    <t>премия</t>
  </si>
  <si>
    <t>аванс</t>
  </si>
  <si>
    <t>ндфл</t>
  </si>
  <si>
    <t>задолженности</t>
  </si>
  <si>
    <t>за организацией</t>
  </si>
  <si>
    <t>за работником</t>
  </si>
  <si>
    <t>к выплате</t>
  </si>
  <si>
    <t xml:space="preserve">сумма </t>
  </si>
  <si>
    <t>удержанно и зачтено</t>
  </si>
  <si>
    <t>начисленно</t>
  </si>
  <si>
    <t>за текущий месяц</t>
  </si>
  <si>
    <t>Иванов</t>
  </si>
  <si>
    <t>Петров</t>
  </si>
  <si>
    <t>Курочкин</t>
  </si>
  <si>
    <t>админ</t>
  </si>
  <si>
    <t>Муркина</t>
  </si>
  <si>
    <t>Нюркина</t>
  </si>
  <si>
    <t>уборщица</t>
  </si>
  <si>
    <t>Васькина</t>
  </si>
  <si>
    <t>Патент</t>
  </si>
  <si>
    <t>УСН</t>
  </si>
  <si>
    <t>ПФР ИП</t>
  </si>
  <si>
    <t>ЕСН</t>
  </si>
  <si>
    <t xml:space="preserve">ПФР  </t>
  </si>
  <si>
    <t>ФФОМС</t>
  </si>
  <si>
    <t>ТФОМС</t>
  </si>
  <si>
    <t>ФСС</t>
  </si>
  <si>
    <t>НС и ПЗ</t>
  </si>
  <si>
    <t>НДФЛ</t>
  </si>
  <si>
    <t>Зарплата администраторов, горничных  и прочих сотрудников берется из таблицы РАСХОДЫ</t>
  </si>
  <si>
    <t>з/п Телефонист</t>
  </si>
  <si>
    <t>ИТОГ ЗА МЕСЯЦ</t>
  </si>
  <si>
    <t>Берется исходя из документа ОТКРЫТИЯ СМЕНЫ * цена смены, которую делает Телефонист</t>
  </si>
  <si>
    <t>Берется на основании закрытых НАРЯДОВ НА УБОРКУ</t>
  </si>
  <si>
    <t>СОТОВАЯ 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</si>
</sst>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2" fillId="10" borderId="1" xfId="0" applyFont="1" applyFill="1" applyBorder="1"/>
    <xf numFmtId="0" fontId="1" fillId="0" borderId="1" xfId="0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/>
    <xf numFmtId="16" fontId="0" fillId="0" borderId="0" xfId="0" applyNumberFormat="1" applyFill="1"/>
    <xf numFmtId="0" fontId="0" fillId="0" borderId="6" xfId="0" applyBorder="1"/>
    <xf numFmtId="0" fontId="0" fillId="0" borderId="1" xfId="0" applyFill="1" applyBorder="1"/>
    <xf numFmtId="2" fontId="0" fillId="0" borderId="1" xfId="0" applyNumberFormat="1" applyFill="1" applyBorder="1"/>
    <xf numFmtId="2" fontId="0" fillId="0" borderId="6" xfId="0" applyNumberFormat="1" applyBorder="1"/>
    <xf numFmtId="2" fontId="0" fillId="0" borderId="1" xfId="0" applyNumberFormat="1" applyBorder="1"/>
    <xf numFmtId="0" fontId="0" fillId="0" borderId="6" xfId="0" applyFill="1" applyBorder="1"/>
    <xf numFmtId="2" fontId="0" fillId="0" borderId="6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4" borderId="0" xfId="0" applyFill="1" applyBorder="1"/>
    <xf numFmtId="16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4" borderId="18" xfId="0" applyFill="1" applyBorder="1"/>
    <xf numFmtId="0" fontId="0" fillId="3" borderId="6" xfId="0" applyFill="1" applyBorder="1"/>
    <xf numFmtId="0" fontId="0" fillId="0" borderId="8" xfId="0" applyBorder="1" applyAlignment="1">
      <alignment horizontal="right"/>
    </xf>
    <xf numFmtId="2" fontId="0" fillId="0" borderId="7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3" borderId="2" xfId="0" applyFill="1" applyBorder="1"/>
    <xf numFmtId="0" fontId="0" fillId="3" borderId="7" xfId="0" applyFill="1" applyBorder="1"/>
    <xf numFmtId="0" fontId="0" fillId="4" borderId="2" xfId="0" applyFill="1" applyBorder="1"/>
    <xf numFmtId="16" fontId="0" fillId="2" borderId="1" xfId="0" applyNumberFormat="1" applyFill="1" applyBorder="1"/>
    <xf numFmtId="0" fontId="0" fillId="0" borderId="1" xfId="0" applyBorder="1" applyAlignment="1">
      <alignment wrapText="1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6" fontId="0" fillId="6" borderId="5" xfId="0" applyNumberFormat="1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selection activeCell="B28" sqref="B28"/>
    </sheetView>
  </sheetViews>
  <sheetFormatPr defaultRowHeight="15" x14ac:dyDescent="0.25"/>
  <cols>
    <col min="1" max="1" width="34.42578125" customWidth="1"/>
    <col min="2" max="2" width="11.28515625" customWidth="1"/>
    <col min="3" max="4" width="9.140625" customWidth="1"/>
    <col min="5" max="5" width="15.5703125" customWidth="1"/>
    <col min="6" max="6" width="11.28515625" customWidth="1"/>
    <col min="7" max="8" width="9.140625" customWidth="1"/>
    <col min="9" max="9" width="18.140625" customWidth="1"/>
  </cols>
  <sheetData>
    <row r="1" spans="1:9" x14ac:dyDescent="0.25">
      <c r="B1" s="60">
        <v>43739</v>
      </c>
      <c r="C1" s="61"/>
      <c r="D1" s="61"/>
      <c r="E1" s="62"/>
      <c r="F1" s="63">
        <v>43740</v>
      </c>
      <c r="G1" s="64"/>
      <c r="H1" s="64"/>
      <c r="I1" s="65"/>
    </row>
    <row r="2" spans="1:9" x14ac:dyDescent="0.25">
      <c r="B2" s="2" t="s">
        <v>90</v>
      </c>
      <c r="C2" s="2" t="s">
        <v>91</v>
      </c>
      <c r="D2" s="2" t="s">
        <v>1</v>
      </c>
      <c r="E2" s="2" t="s">
        <v>43</v>
      </c>
      <c r="F2" s="2" t="s">
        <v>90</v>
      </c>
      <c r="G2" s="2" t="s">
        <v>91</v>
      </c>
      <c r="H2" s="2" t="s">
        <v>1</v>
      </c>
      <c r="I2" s="2" t="s">
        <v>43</v>
      </c>
    </row>
    <row r="3" spans="1:9" x14ac:dyDescent="0.25">
      <c r="A3" s="20" t="s">
        <v>80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 t="s">
        <v>81</v>
      </c>
      <c r="B4" s="2">
        <v>1000</v>
      </c>
      <c r="C4" s="2">
        <v>25000</v>
      </c>
      <c r="D4" s="2"/>
      <c r="E4" s="2">
        <v>26000</v>
      </c>
      <c r="F4" s="2">
        <v>26000</v>
      </c>
      <c r="G4" s="2">
        <v>18000</v>
      </c>
      <c r="H4" s="2">
        <v>2000</v>
      </c>
      <c r="I4" s="2"/>
    </row>
    <row r="5" spans="1:9" x14ac:dyDescent="0.25">
      <c r="A5" s="2" t="s">
        <v>82</v>
      </c>
      <c r="B5" s="2"/>
      <c r="C5" s="2">
        <v>2000</v>
      </c>
      <c r="D5" s="2"/>
      <c r="E5" s="2">
        <v>2000</v>
      </c>
      <c r="F5" s="2">
        <v>2000</v>
      </c>
      <c r="G5" s="2"/>
      <c r="H5" s="2"/>
      <c r="I5" s="2"/>
    </row>
    <row r="6" spans="1:9" x14ac:dyDescent="0.25">
      <c r="A6" s="2" t="s">
        <v>83</v>
      </c>
      <c r="B6" s="2"/>
      <c r="C6" s="2"/>
      <c r="D6" s="2"/>
      <c r="E6" s="2"/>
      <c r="F6" s="2"/>
      <c r="G6" s="2"/>
      <c r="H6" s="2"/>
      <c r="I6" s="2"/>
    </row>
    <row r="7" spans="1:9" x14ac:dyDescent="0.25">
      <c r="A7" s="2" t="s">
        <v>84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0" t="s">
        <v>114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2" t="s">
        <v>115</v>
      </c>
      <c r="B9" s="2">
        <v>5000</v>
      </c>
      <c r="C9" s="2">
        <v>12000</v>
      </c>
      <c r="D9" s="2"/>
      <c r="E9" s="2">
        <v>17000</v>
      </c>
      <c r="F9" s="2">
        <v>17000</v>
      </c>
      <c r="G9" s="2"/>
      <c r="H9" s="2"/>
      <c r="I9" s="2"/>
    </row>
    <row r="10" spans="1:9" x14ac:dyDescent="0.25">
      <c r="A10" s="2" t="s">
        <v>116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0" t="s">
        <v>85</v>
      </c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0" t="s">
        <v>86</v>
      </c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1" t="s">
        <v>87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8" t="s">
        <v>88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8" t="s">
        <v>89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8" t="s">
        <v>42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 t="s">
        <v>42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2"/>
      <c r="B18" t="s">
        <v>117</v>
      </c>
      <c r="F18" t="s">
        <v>120</v>
      </c>
    </row>
    <row r="19" spans="1:9" x14ac:dyDescent="0.25">
      <c r="B19" t="s">
        <v>118</v>
      </c>
      <c r="F19" t="s">
        <v>121</v>
      </c>
    </row>
    <row r="20" spans="1:9" x14ac:dyDescent="0.25">
      <c r="B20" t="s">
        <v>119</v>
      </c>
    </row>
  </sheetData>
  <mergeCells count="2">
    <mergeCell ref="B1:E1"/>
    <mergeCell ref="F1:I1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9"/>
  <sheetViews>
    <sheetView topLeftCell="A19" workbookViewId="0">
      <selection activeCell="A21" sqref="A21"/>
    </sheetView>
  </sheetViews>
  <sheetFormatPr defaultRowHeight="15" x14ac:dyDescent="0.25"/>
  <cols>
    <col min="1" max="1" width="26.28515625" customWidth="1"/>
  </cols>
  <sheetData>
    <row r="1" spans="1:26" x14ac:dyDescent="0.25">
      <c r="A1" t="s">
        <v>2</v>
      </c>
      <c r="B1" s="3">
        <v>43739</v>
      </c>
      <c r="C1" s="3">
        <v>43740</v>
      </c>
      <c r="D1" s="3">
        <v>43741</v>
      </c>
      <c r="E1" s="3">
        <v>43742</v>
      </c>
      <c r="F1" s="3">
        <v>43743</v>
      </c>
      <c r="G1" s="3">
        <v>43744</v>
      </c>
      <c r="H1" s="3">
        <v>43745</v>
      </c>
      <c r="I1" s="3">
        <v>43746</v>
      </c>
      <c r="J1" s="3">
        <v>43747</v>
      </c>
      <c r="K1" s="1" t="s">
        <v>186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x14ac:dyDescent="0.25">
      <c r="A2" s="4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23" customFormat="1" x14ac:dyDescent="0.25">
      <c r="A3" s="12" t="s">
        <v>146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23" customFormat="1" x14ac:dyDescent="0.25">
      <c r="A4" s="30" t="s">
        <v>147</v>
      </c>
      <c r="B4" s="31">
        <v>2000</v>
      </c>
      <c r="C4" s="31">
        <v>2000</v>
      </c>
      <c r="D4" s="31">
        <v>2000</v>
      </c>
      <c r="E4" s="31">
        <v>1800</v>
      </c>
      <c r="F4" s="31">
        <v>2000</v>
      </c>
      <c r="G4" s="31"/>
      <c r="H4" s="31"/>
      <c r="I4" s="31">
        <v>2000</v>
      </c>
      <c r="J4" s="31">
        <v>2000</v>
      </c>
      <c r="K4" s="31">
        <f>SUM(B4:J4)</f>
        <v>13800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23" customFormat="1" x14ac:dyDescent="0.25">
      <c r="A5" s="50" t="s">
        <v>122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25" t="s">
        <v>3</v>
      </c>
      <c r="B6" s="28"/>
      <c r="C6" s="28"/>
      <c r="D6" s="28">
        <v>25000</v>
      </c>
      <c r="E6" s="28"/>
      <c r="F6" s="28"/>
      <c r="G6" s="28"/>
      <c r="H6" s="28"/>
      <c r="I6" s="28"/>
      <c r="J6" s="28"/>
      <c r="K6" s="28">
        <v>25000</v>
      </c>
    </row>
    <row r="7" spans="1:26" x14ac:dyDescent="0.25">
      <c r="A7" s="2" t="s">
        <v>4</v>
      </c>
      <c r="B7" s="29"/>
      <c r="C7" s="29"/>
      <c r="D7" s="29"/>
      <c r="E7" s="29"/>
      <c r="F7" s="29"/>
      <c r="G7" s="29"/>
      <c r="H7" s="29">
        <v>3400</v>
      </c>
      <c r="I7" s="29"/>
      <c r="J7" s="29"/>
      <c r="K7" s="29">
        <v>3400</v>
      </c>
    </row>
    <row r="8" spans="1:26" x14ac:dyDescent="0.25">
      <c r="A8" s="2" t="s">
        <v>5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26" x14ac:dyDescent="0.25">
      <c r="A9" s="2" t="s">
        <v>46</v>
      </c>
      <c r="B9" s="29"/>
      <c r="C9" s="29">
        <v>250</v>
      </c>
      <c r="D9" s="29">
        <v>250</v>
      </c>
      <c r="E9" s="29">
        <v>250</v>
      </c>
      <c r="F9" s="29">
        <v>250</v>
      </c>
      <c r="G9" s="29">
        <v>250</v>
      </c>
      <c r="H9" s="29">
        <v>500</v>
      </c>
      <c r="I9" s="29"/>
      <c r="J9" s="29"/>
      <c r="K9" s="29"/>
    </row>
    <row r="10" spans="1:26" x14ac:dyDescent="0.25">
      <c r="A10" s="2" t="s">
        <v>18</v>
      </c>
      <c r="B10" s="29"/>
      <c r="C10" s="29">
        <v>250</v>
      </c>
      <c r="D10" s="29">
        <v>250</v>
      </c>
      <c r="E10" s="29"/>
      <c r="F10" s="29"/>
      <c r="G10" s="29"/>
      <c r="H10" s="29">
        <v>250</v>
      </c>
      <c r="I10" s="29"/>
      <c r="J10" s="29"/>
      <c r="K10" s="29">
        <f>SUM(B10:J10)</f>
        <v>750</v>
      </c>
      <c r="L10" t="s">
        <v>188</v>
      </c>
    </row>
    <row r="11" spans="1:26" x14ac:dyDescent="0.25">
      <c r="A11" s="2" t="s">
        <v>19</v>
      </c>
      <c r="B11" s="29"/>
      <c r="C11" s="29"/>
      <c r="D11" s="29"/>
      <c r="E11" s="29">
        <v>250</v>
      </c>
      <c r="F11" s="29">
        <v>250</v>
      </c>
      <c r="G11" s="29"/>
      <c r="H11" s="29"/>
      <c r="I11" s="29"/>
      <c r="J11" s="29"/>
      <c r="K11" s="29">
        <f>SUM(B11:J11)</f>
        <v>500</v>
      </c>
    </row>
    <row r="12" spans="1:26" x14ac:dyDescent="0.25">
      <c r="A12" s="2" t="s">
        <v>20</v>
      </c>
      <c r="B12" s="29"/>
      <c r="C12" s="29"/>
      <c r="D12" s="29"/>
      <c r="E12" s="29"/>
      <c r="F12" s="29"/>
      <c r="G12" s="29">
        <v>250</v>
      </c>
      <c r="H12" s="29"/>
      <c r="I12" s="29"/>
      <c r="J12" s="29"/>
      <c r="K12" s="29">
        <v>250</v>
      </c>
    </row>
    <row r="13" spans="1:26" x14ac:dyDescent="0.25">
      <c r="A13" s="2" t="s">
        <v>21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26" x14ac:dyDescent="0.25">
      <c r="A14" s="2" t="s">
        <v>22</v>
      </c>
      <c r="B14" s="29"/>
      <c r="C14" s="29"/>
      <c r="D14" s="29"/>
      <c r="E14" s="29"/>
      <c r="F14" s="29"/>
      <c r="G14" s="29"/>
      <c r="H14" s="29">
        <v>250</v>
      </c>
      <c r="I14" s="29"/>
      <c r="J14" s="29"/>
      <c r="K14" s="29">
        <v>250</v>
      </c>
    </row>
    <row r="15" spans="1:26" x14ac:dyDescent="0.25">
      <c r="A15" s="2" t="s">
        <v>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26" x14ac:dyDescent="0.25">
      <c r="A16" s="2" t="s">
        <v>23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2" x14ac:dyDescent="0.25">
      <c r="A17" s="2" t="s">
        <v>7</v>
      </c>
      <c r="B17" s="29"/>
      <c r="C17" s="29"/>
      <c r="D17" s="29">
        <v>600</v>
      </c>
      <c r="E17" s="29"/>
      <c r="F17" s="29"/>
      <c r="G17" s="29"/>
      <c r="H17" s="29" t="s">
        <v>121</v>
      </c>
      <c r="I17" s="29"/>
      <c r="J17" s="29"/>
      <c r="K17" s="29">
        <v>600</v>
      </c>
    </row>
    <row r="18" spans="1:12" x14ac:dyDescent="0.25">
      <c r="A18" s="2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2" x14ac:dyDescent="0.25">
      <c r="A19" s="2" t="s">
        <v>16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1:12" x14ac:dyDescent="0.25">
      <c r="A20" s="2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2" x14ac:dyDescent="0.25">
      <c r="A21" s="2" t="s">
        <v>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2" x14ac:dyDescent="0.25">
      <c r="A22" s="2" t="s">
        <v>44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2" x14ac:dyDescent="0.25">
      <c r="A23" s="56" t="s">
        <v>45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12" x14ac:dyDescent="0.25">
      <c r="A24" s="55" t="s">
        <v>144</v>
      </c>
      <c r="B24" s="53"/>
      <c r="C24" s="53">
        <v>250</v>
      </c>
      <c r="D24" s="53">
        <v>25850</v>
      </c>
      <c r="E24" s="53">
        <v>250</v>
      </c>
      <c r="F24" s="54">
        <v>250</v>
      </c>
      <c r="G24" s="54">
        <v>250</v>
      </c>
      <c r="H24" s="54">
        <v>3900</v>
      </c>
      <c r="I24" s="53"/>
      <c r="J24" s="53"/>
      <c r="K24" s="53"/>
    </row>
    <row r="25" spans="1:12" x14ac:dyDescent="0.25">
      <c r="A25" s="57" t="s">
        <v>145</v>
      </c>
      <c r="B25" s="33">
        <v>2000</v>
      </c>
      <c r="C25" s="33">
        <v>1750</v>
      </c>
      <c r="D25" s="33">
        <v>-23850</v>
      </c>
      <c r="E25" s="32">
        <v>1300</v>
      </c>
      <c r="F25" s="32">
        <v>1500</v>
      </c>
      <c r="G25" s="32">
        <v>-250</v>
      </c>
      <c r="H25" s="32">
        <v>-3900</v>
      </c>
      <c r="I25" s="32">
        <v>2000</v>
      </c>
      <c r="J25" s="32">
        <v>2000</v>
      </c>
      <c r="K25" s="35">
        <f>SUM(B25:J25)</f>
        <v>-17450</v>
      </c>
      <c r="L25" t="s">
        <v>148</v>
      </c>
    </row>
    <row r="26" spans="1:12" x14ac:dyDescent="0.25">
      <c r="A26" s="32"/>
      <c r="B26" s="33"/>
      <c r="C26" s="33"/>
      <c r="D26" s="33"/>
      <c r="E26" s="33"/>
      <c r="F26" s="32"/>
      <c r="G26" s="32"/>
      <c r="H26" s="32"/>
      <c r="I26" s="33"/>
      <c r="J26" s="33"/>
      <c r="K26" s="33"/>
    </row>
    <row r="27" spans="1:12" s="6" customFormat="1" x14ac:dyDescent="0.25">
      <c r="A27" s="6" t="s">
        <v>10</v>
      </c>
    </row>
    <row r="28" spans="1:12" x14ac:dyDescent="0.25">
      <c r="A28" s="2" t="s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8" t="s">
        <v>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t="s">
        <v>149</v>
      </c>
    </row>
    <row r="30" spans="1:12" x14ac:dyDescent="0.25">
      <c r="A30" s="8" t="s">
        <v>14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t="s">
        <v>187</v>
      </c>
    </row>
    <row r="32" spans="1:12" x14ac:dyDescent="0.25">
      <c r="A32" s="8" t="s">
        <v>35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8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8" t="s">
        <v>36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8" t="s">
        <v>14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8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8" t="s">
        <v>14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9" t="s">
        <v>185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30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31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32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33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11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8" t="s">
        <v>174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8" t="s">
        <v>175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8" t="s">
        <v>176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8" t="s">
        <v>177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8" t="s">
        <v>178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8" t="s">
        <v>179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8" t="s">
        <v>180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8" t="s">
        <v>181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8" t="s">
        <v>182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8" t="s">
        <v>183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12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 t="s">
        <v>13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47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48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15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189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 t="s">
        <v>26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38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8" t="s">
        <v>39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8" t="s">
        <v>40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8" t="s">
        <v>41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8" t="s">
        <v>42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8" t="s">
        <v>42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8" t="s">
        <v>42</v>
      </c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pageMargins left="0.7" right="0.7" top="0.75" bottom="0.75" header="0.3" footer="0.3"/>
  <pageSetup paperSize="9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A21" sqref="A21"/>
    </sheetView>
  </sheetViews>
  <sheetFormatPr defaultRowHeight="15" x14ac:dyDescent="0.25"/>
  <cols>
    <col min="1" max="1" width="28.7109375" customWidth="1"/>
  </cols>
  <sheetData>
    <row r="1" spans="1:6" x14ac:dyDescent="0.25">
      <c r="C1" s="1">
        <v>43739</v>
      </c>
      <c r="D1" s="1">
        <v>43740</v>
      </c>
      <c r="E1" s="1">
        <v>43741</v>
      </c>
      <c r="F1" s="1">
        <v>43742</v>
      </c>
    </row>
    <row r="2" spans="1:6" s="6" customFormat="1" x14ac:dyDescent="0.25">
      <c r="A2" s="10" t="s">
        <v>49</v>
      </c>
    </row>
    <row r="3" spans="1:6" x14ac:dyDescent="0.25">
      <c r="A3" s="2" t="s">
        <v>50</v>
      </c>
      <c r="B3" s="2"/>
      <c r="C3" s="2"/>
      <c r="D3" s="11">
        <v>9.65</v>
      </c>
      <c r="E3" s="2"/>
      <c r="F3" s="2"/>
    </row>
    <row r="4" spans="1:6" x14ac:dyDescent="0.25">
      <c r="A4" s="2" t="s">
        <v>51</v>
      </c>
      <c r="B4" s="2"/>
      <c r="C4" s="2">
        <v>100</v>
      </c>
      <c r="D4" s="2">
        <v>150</v>
      </c>
      <c r="E4" s="2"/>
      <c r="F4" s="2"/>
    </row>
    <row r="5" spans="1:6" x14ac:dyDescent="0.25">
      <c r="A5" s="2" t="s">
        <v>52</v>
      </c>
      <c r="B5" s="2"/>
      <c r="C5" s="2">
        <v>150</v>
      </c>
      <c r="D5" s="2">
        <v>200</v>
      </c>
      <c r="E5" s="2"/>
      <c r="F5" s="2"/>
    </row>
    <row r="6" spans="1:6" x14ac:dyDescent="0.25">
      <c r="A6" s="2" t="s">
        <v>53</v>
      </c>
      <c r="B6" s="2"/>
      <c r="C6" s="2" t="s">
        <v>58</v>
      </c>
      <c r="D6" s="2">
        <v>50</v>
      </c>
      <c r="E6" s="2"/>
      <c r="F6" s="2"/>
    </row>
    <row r="7" spans="1:6" x14ac:dyDescent="0.25">
      <c r="A7" s="2" t="s">
        <v>55</v>
      </c>
      <c r="B7" s="2"/>
      <c r="C7" s="2"/>
      <c r="D7" s="2"/>
      <c r="E7" s="2"/>
      <c r="F7" s="2"/>
    </row>
    <row r="8" spans="1:6" x14ac:dyDescent="0.25">
      <c r="A8" s="2" t="s">
        <v>60</v>
      </c>
      <c r="B8" s="2"/>
      <c r="C8" s="2" t="s">
        <v>62</v>
      </c>
      <c r="D8" s="2">
        <v>42</v>
      </c>
      <c r="E8" s="2"/>
      <c r="F8" s="2"/>
    </row>
    <row r="9" spans="1:6" x14ac:dyDescent="0.25">
      <c r="A9" s="2" t="s">
        <v>72</v>
      </c>
      <c r="B9" s="2"/>
      <c r="C9" s="2" t="s">
        <v>57</v>
      </c>
      <c r="D9" s="2">
        <v>4.5</v>
      </c>
      <c r="E9" s="2"/>
      <c r="F9" s="2"/>
    </row>
    <row r="10" spans="1:6" x14ac:dyDescent="0.25">
      <c r="A10" s="2" t="s">
        <v>71</v>
      </c>
      <c r="B10" s="2"/>
      <c r="C10" s="2" t="s">
        <v>65</v>
      </c>
      <c r="D10" s="2">
        <v>189</v>
      </c>
      <c r="E10" s="2"/>
      <c r="F10" s="2"/>
    </row>
    <row r="11" spans="1:6" x14ac:dyDescent="0.25">
      <c r="A11" s="2" t="s">
        <v>66</v>
      </c>
      <c r="B11" s="2"/>
      <c r="C11" s="2" t="s">
        <v>67</v>
      </c>
      <c r="D11" s="2"/>
      <c r="E11" s="2"/>
      <c r="F11" s="2"/>
    </row>
    <row r="12" spans="1:6" x14ac:dyDescent="0.25">
      <c r="A12" s="2" t="s">
        <v>74</v>
      </c>
      <c r="B12" s="2"/>
      <c r="C12" s="2" t="s">
        <v>75</v>
      </c>
      <c r="D12" s="2"/>
      <c r="E12" s="2"/>
      <c r="F12" s="2"/>
    </row>
    <row r="13" spans="1:6" x14ac:dyDescent="0.25">
      <c r="A13" s="2" t="s">
        <v>70</v>
      </c>
      <c r="B13" s="2"/>
      <c r="C13" s="11" t="s">
        <v>68</v>
      </c>
      <c r="D13" s="11">
        <v>122</v>
      </c>
      <c r="E13" s="2"/>
      <c r="F13" s="2"/>
    </row>
    <row r="14" spans="1:6" x14ac:dyDescent="0.25">
      <c r="A14" s="2" t="s">
        <v>73</v>
      </c>
      <c r="B14" s="2"/>
      <c r="C14" s="11" t="s">
        <v>76</v>
      </c>
      <c r="D14" s="11">
        <v>7.4</v>
      </c>
      <c r="E14" s="2"/>
      <c r="F14" s="2"/>
    </row>
    <row r="16" spans="1:6" x14ac:dyDescent="0.25">
      <c r="A16" s="2" t="s">
        <v>56</v>
      </c>
      <c r="B16" s="2"/>
      <c r="C16" s="2"/>
      <c r="D16" s="2"/>
      <c r="E16" s="2"/>
      <c r="F16" s="2"/>
    </row>
    <row r="17" spans="1:6" x14ac:dyDescent="0.25">
      <c r="A17" s="2" t="s">
        <v>79</v>
      </c>
      <c r="B17" s="2"/>
      <c r="C17" s="2"/>
      <c r="D17" s="11">
        <v>9.6</v>
      </c>
      <c r="E17" s="2"/>
      <c r="F17" s="2"/>
    </row>
    <row r="18" spans="1:6" x14ac:dyDescent="0.25">
      <c r="A18" s="2" t="s">
        <v>51</v>
      </c>
      <c r="B18" s="2"/>
      <c r="C18" s="2">
        <v>100</v>
      </c>
      <c r="D18" s="2">
        <v>150</v>
      </c>
      <c r="E18" s="2"/>
      <c r="F18" s="2"/>
    </row>
    <row r="19" spans="1:6" x14ac:dyDescent="0.25">
      <c r="A19" s="2" t="s">
        <v>52</v>
      </c>
      <c r="B19" s="2"/>
      <c r="C19" s="2">
        <v>150</v>
      </c>
      <c r="D19" s="2">
        <v>200</v>
      </c>
      <c r="E19" s="2"/>
      <c r="F19" s="2"/>
    </row>
    <row r="20" spans="1:6" x14ac:dyDescent="0.25">
      <c r="A20" s="2" t="s">
        <v>53</v>
      </c>
      <c r="B20" s="2"/>
      <c r="C20" s="2" t="s">
        <v>58</v>
      </c>
      <c r="D20" s="2">
        <v>50</v>
      </c>
      <c r="E20" s="2"/>
      <c r="F20" s="2"/>
    </row>
    <row r="21" spans="1:6" x14ac:dyDescent="0.25">
      <c r="A21" s="2" t="s">
        <v>54</v>
      </c>
      <c r="B21" s="2"/>
      <c r="C21" s="2"/>
      <c r="D21" s="2"/>
      <c r="E21" s="2"/>
      <c r="F21" s="2"/>
    </row>
    <row r="22" spans="1:6" x14ac:dyDescent="0.25">
      <c r="A22" s="2" t="s">
        <v>61</v>
      </c>
      <c r="B22" s="2"/>
      <c r="C22" s="2" t="s">
        <v>63</v>
      </c>
      <c r="D22" s="2">
        <v>43</v>
      </c>
      <c r="E22" s="2"/>
      <c r="F22" s="2"/>
    </row>
    <row r="23" spans="1:6" x14ac:dyDescent="0.25">
      <c r="A23" s="2" t="s">
        <v>72</v>
      </c>
      <c r="B23" s="2"/>
      <c r="C23" s="2" t="s">
        <v>59</v>
      </c>
      <c r="D23" s="2">
        <v>4</v>
      </c>
      <c r="E23" s="2"/>
      <c r="F23" s="2"/>
    </row>
    <row r="24" spans="1:6" x14ac:dyDescent="0.25">
      <c r="A24" s="2" t="s">
        <v>71</v>
      </c>
      <c r="B24" s="2"/>
      <c r="C24" s="2" t="s">
        <v>64</v>
      </c>
      <c r="D24" s="2">
        <v>172</v>
      </c>
      <c r="E24" s="2"/>
      <c r="F24" s="2"/>
    </row>
    <row r="25" spans="1:6" x14ac:dyDescent="0.25">
      <c r="A25" s="2" t="s">
        <v>66</v>
      </c>
      <c r="B25" s="2"/>
      <c r="C25" s="2" t="s">
        <v>67</v>
      </c>
      <c r="D25" s="2"/>
      <c r="E25" s="2"/>
      <c r="F25" s="2"/>
    </row>
    <row r="26" spans="1:6" x14ac:dyDescent="0.25">
      <c r="A26" s="2" t="s">
        <v>74</v>
      </c>
      <c r="B26" s="2"/>
      <c r="C26" s="2" t="s">
        <v>77</v>
      </c>
      <c r="D26" s="2"/>
      <c r="E26" s="2"/>
      <c r="F26" s="2"/>
    </row>
    <row r="27" spans="1:6" x14ac:dyDescent="0.25">
      <c r="A27" s="2" t="s">
        <v>70</v>
      </c>
      <c r="B27" s="2"/>
      <c r="C27" s="11" t="s">
        <v>69</v>
      </c>
      <c r="D27" s="11">
        <v>156</v>
      </c>
      <c r="E27" s="2"/>
      <c r="F27" s="2"/>
    </row>
    <row r="28" spans="1:6" x14ac:dyDescent="0.25">
      <c r="A28" s="2" t="s">
        <v>73</v>
      </c>
      <c r="B28" s="2"/>
      <c r="C28" s="11" t="s">
        <v>78</v>
      </c>
      <c r="D28" s="11">
        <v>7.6</v>
      </c>
      <c r="E28" s="2"/>
      <c r="F28" s="2"/>
    </row>
    <row r="30" spans="1:6" x14ac:dyDescent="0.25">
      <c r="A30" s="2" t="s">
        <v>112</v>
      </c>
    </row>
    <row r="31" spans="1:6" x14ac:dyDescent="0.25">
      <c r="A31" s="2" t="s">
        <v>113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workbookViewId="0">
      <selection activeCell="C27" sqref="C27"/>
    </sheetView>
  </sheetViews>
  <sheetFormatPr defaultRowHeight="15" x14ac:dyDescent="0.25"/>
  <cols>
    <col min="1" max="1" width="28.7109375" customWidth="1"/>
  </cols>
  <sheetData>
    <row r="1" spans="1:13" x14ac:dyDescent="0.25">
      <c r="A1" s="2" t="s">
        <v>92</v>
      </c>
      <c r="B1" s="3">
        <v>43739</v>
      </c>
      <c r="C1" s="3">
        <v>43740</v>
      </c>
      <c r="D1" s="3">
        <v>43741</v>
      </c>
      <c r="E1" s="3">
        <v>43742</v>
      </c>
      <c r="F1" s="3">
        <v>43743</v>
      </c>
      <c r="G1" s="3">
        <v>43744</v>
      </c>
      <c r="H1" s="3">
        <v>43745</v>
      </c>
      <c r="I1" s="3">
        <v>43746</v>
      </c>
      <c r="J1" s="3">
        <v>43747</v>
      </c>
      <c r="K1" s="3">
        <v>43748</v>
      </c>
      <c r="L1" s="3">
        <v>43749</v>
      </c>
      <c r="M1" s="3">
        <v>43750</v>
      </c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6" t="s">
        <v>93</v>
      </c>
      <c r="B3" s="12">
        <v>2000</v>
      </c>
      <c r="C3" s="12"/>
      <c r="D3" s="13">
        <v>1500</v>
      </c>
      <c r="E3" s="13"/>
      <c r="F3" s="13"/>
      <c r="G3" s="13"/>
      <c r="H3" s="2"/>
      <c r="I3" s="2"/>
      <c r="J3" s="2"/>
      <c r="K3" s="2"/>
      <c r="L3" s="2"/>
      <c r="M3" s="2"/>
    </row>
    <row r="4" spans="1:13" x14ac:dyDescent="0.25">
      <c r="A4" s="8" t="s">
        <v>98</v>
      </c>
      <c r="B4" s="2">
        <v>2000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8" t="s">
        <v>0</v>
      </c>
      <c r="B5" s="2"/>
      <c r="C5" s="2"/>
      <c r="D5" s="2">
        <v>1500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8" t="s">
        <v>99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6" t="s">
        <v>94</v>
      </c>
      <c r="B7" s="12">
        <v>2000</v>
      </c>
      <c r="C7" s="12"/>
      <c r="D7" s="12"/>
      <c r="E7" s="14">
        <v>2000</v>
      </c>
      <c r="F7" s="14"/>
      <c r="G7" s="14"/>
      <c r="H7" s="2"/>
      <c r="I7" s="2"/>
      <c r="J7" s="2"/>
      <c r="K7" s="2"/>
      <c r="L7" s="2"/>
      <c r="M7" s="2"/>
    </row>
    <row r="8" spans="1:13" x14ac:dyDescent="0.25">
      <c r="A8" s="8" t="s">
        <v>98</v>
      </c>
      <c r="B8" s="2"/>
      <c r="C8" s="2"/>
      <c r="D8" s="2"/>
      <c r="E8" s="2">
        <v>2000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8" t="s">
        <v>0</v>
      </c>
      <c r="B9" s="2">
        <v>2000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8" t="s">
        <v>99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16" t="s">
        <v>95</v>
      </c>
      <c r="B11" s="12">
        <v>2000</v>
      </c>
      <c r="C11" s="11">
        <v>1500</v>
      </c>
      <c r="D11" s="11"/>
      <c r="E11" s="14">
        <v>1700</v>
      </c>
      <c r="F11" s="14"/>
      <c r="G11" s="14"/>
      <c r="H11" s="2"/>
      <c r="I11" s="2"/>
      <c r="J11" s="2"/>
      <c r="K11" s="2"/>
      <c r="L11" s="2"/>
      <c r="M11" s="2"/>
    </row>
    <row r="12" spans="1:13" x14ac:dyDescent="0.25">
      <c r="A12" s="8" t="s">
        <v>98</v>
      </c>
      <c r="B12" s="2">
        <v>2000</v>
      </c>
      <c r="C12" s="2"/>
      <c r="D12" s="2"/>
      <c r="E12" s="2">
        <v>1700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8" t="s">
        <v>0</v>
      </c>
      <c r="B13" s="2"/>
      <c r="C13" s="2">
        <v>1500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8" t="s">
        <v>99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6" t="s">
        <v>96</v>
      </c>
      <c r="B15" s="12">
        <v>1500</v>
      </c>
      <c r="C15" s="12"/>
      <c r="D15" s="12"/>
      <c r="E15" s="12"/>
      <c r="F15" s="15">
        <v>1800</v>
      </c>
      <c r="G15" s="15"/>
      <c r="H15" s="2"/>
      <c r="I15" s="2"/>
      <c r="J15" s="2"/>
      <c r="K15" s="2"/>
      <c r="L15" s="2"/>
      <c r="M15" s="2"/>
    </row>
    <row r="16" spans="1:13" x14ac:dyDescent="0.25">
      <c r="A16" s="8" t="s">
        <v>98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8" t="s">
        <v>0</v>
      </c>
      <c r="B17" s="2">
        <v>1500</v>
      </c>
      <c r="C17" s="2"/>
      <c r="D17" s="2"/>
      <c r="E17" s="2"/>
      <c r="F17" s="2">
        <v>1800</v>
      </c>
      <c r="G17" s="2"/>
      <c r="H17" s="2"/>
      <c r="I17" s="2"/>
      <c r="J17" s="2"/>
      <c r="K17" s="2"/>
      <c r="L17" s="2"/>
      <c r="M17" s="2"/>
    </row>
    <row r="18" spans="1:13" x14ac:dyDescent="0.25">
      <c r="A18" s="8" t="s">
        <v>99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16" t="s">
        <v>97</v>
      </c>
      <c r="B19" s="12">
        <v>1700</v>
      </c>
      <c r="C19" s="11">
        <v>2000</v>
      </c>
      <c r="D19" s="13">
        <v>2000</v>
      </c>
      <c r="E19" s="13"/>
      <c r="F19" s="15">
        <v>1500</v>
      </c>
      <c r="G19" s="15"/>
      <c r="H19" s="2"/>
      <c r="I19" s="2"/>
      <c r="J19" s="2"/>
      <c r="K19" s="2"/>
      <c r="L19" s="2"/>
      <c r="M19" s="2"/>
    </row>
    <row r="20" spans="1:13" x14ac:dyDescent="0.25">
      <c r="A20" s="8" t="s">
        <v>98</v>
      </c>
      <c r="B20" s="2">
        <v>1700</v>
      </c>
      <c r="C20" s="2"/>
      <c r="D20" s="2">
        <v>2000</v>
      </c>
      <c r="E20" s="2"/>
      <c r="F20" s="2">
        <v>1500</v>
      </c>
      <c r="G20" s="2"/>
      <c r="H20" s="2"/>
      <c r="I20" s="2"/>
      <c r="J20" s="2"/>
      <c r="K20" s="2"/>
      <c r="L20" s="2"/>
      <c r="M20" s="2"/>
    </row>
    <row r="21" spans="1:13" x14ac:dyDescent="0.25">
      <c r="A21" s="8" t="s">
        <v>0</v>
      </c>
      <c r="B21" s="2"/>
      <c r="C21" s="2">
        <v>2000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8" t="s">
        <v>99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18" t="s">
        <v>110</v>
      </c>
      <c r="B23" s="2">
        <v>9200</v>
      </c>
      <c r="C23" s="2">
        <v>3500</v>
      </c>
      <c r="D23" s="2">
        <v>3500</v>
      </c>
      <c r="E23" s="2">
        <v>3700</v>
      </c>
      <c r="F23" s="2">
        <v>3300</v>
      </c>
      <c r="G23" s="2"/>
      <c r="H23" s="2"/>
      <c r="I23" s="2"/>
      <c r="J23" s="2"/>
      <c r="K23" s="2"/>
      <c r="L23" s="2"/>
      <c r="M23" s="2"/>
    </row>
    <row r="24" spans="1:13" x14ac:dyDescent="0.25">
      <c r="A24" s="17" t="s">
        <v>98</v>
      </c>
      <c r="B24" s="2">
        <v>5700</v>
      </c>
      <c r="C24" s="2"/>
      <c r="D24" s="2">
        <v>2000</v>
      </c>
      <c r="E24" s="2">
        <v>3700</v>
      </c>
      <c r="F24" s="2">
        <v>1500</v>
      </c>
      <c r="G24" s="2"/>
      <c r="H24" s="2"/>
      <c r="I24" s="2"/>
      <c r="J24" s="2"/>
      <c r="K24" s="2"/>
      <c r="L24" s="2"/>
      <c r="M24" s="2"/>
    </row>
    <row r="25" spans="1:13" x14ac:dyDescent="0.25">
      <c r="A25" s="17" t="s">
        <v>0</v>
      </c>
      <c r="B25" s="2">
        <v>3500</v>
      </c>
      <c r="C25" s="2">
        <v>3500</v>
      </c>
      <c r="D25" s="2">
        <v>1500</v>
      </c>
      <c r="E25" s="2"/>
      <c r="F25" s="2">
        <v>1800</v>
      </c>
      <c r="G25" s="2"/>
      <c r="H25" s="2"/>
      <c r="I25" s="2"/>
      <c r="J25" s="2"/>
      <c r="K25" s="2"/>
      <c r="L25" s="2"/>
      <c r="M25" s="2"/>
    </row>
    <row r="26" spans="1:13" x14ac:dyDescent="0.25">
      <c r="A26" s="19" t="s">
        <v>100</v>
      </c>
      <c r="B26" s="2">
        <v>9200</v>
      </c>
      <c r="C26" s="2">
        <v>9000</v>
      </c>
      <c r="D26" s="2">
        <v>8500</v>
      </c>
      <c r="E26" s="2">
        <v>8700</v>
      </c>
      <c r="F26" s="2">
        <v>8500</v>
      </c>
      <c r="G26" s="2">
        <v>8500</v>
      </c>
      <c r="H26" s="2"/>
      <c r="I26" s="2"/>
      <c r="J26" s="2"/>
      <c r="K26" s="2"/>
      <c r="L26" s="2"/>
      <c r="M26" s="2"/>
    </row>
    <row r="27" spans="1:13" x14ac:dyDescent="0.25">
      <c r="A27" s="19" t="s">
        <v>101</v>
      </c>
      <c r="B27" s="2"/>
      <c r="C27" s="2">
        <v>3700</v>
      </c>
      <c r="D27" s="2">
        <v>4000</v>
      </c>
      <c r="E27" s="2">
        <v>3500</v>
      </c>
      <c r="F27" s="2">
        <v>3500</v>
      </c>
      <c r="G27" s="2"/>
      <c r="H27" s="2">
        <v>8500</v>
      </c>
      <c r="I27" s="2"/>
      <c r="J27" s="2"/>
      <c r="K27" s="2"/>
      <c r="L27" s="2"/>
      <c r="M27" s="2"/>
    </row>
    <row r="28" spans="1:13" x14ac:dyDescent="0.25">
      <c r="A28" s="7" t="s">
        <v>108</v>
      </c>
      <c r="C28" t="s">
        <v>104</v>
      </c>
      <c r="D28" t="s">
        <v>102</v>
      </c>
      <c r="E28" t="s">
        <v>105</v>
      </c>
      <c r="F28" t="s">
        <v>107</v>
      </c>
      <c r="H28" t="s">
        <v>102</v>
      </c>
    </row>
    <row r="29" spans="1:13" x14ac:dyDescent="0.25">
      <c r="C29" t="s">
        <v>103</v>
      </c>
      <c r="D29" t="s">
        <v>103</v>
      </c>
      <c r="E29" t="s">
        <v>106</v>
      </c>
      <c r="F29" t="s">
        <v>103</v>
      </c>
      <c r="H29" t="s">
        <v>105</v>
      </c>
    </row>
    <row r="30" spans="1:13" x14ac:dyDescent="0.25">
      <c r="H30" t="s">
        <v>106</v>
      </c>
    </row>
    <row r="31" spans="1:13" x14ac:dyDescent="0.25">
      <c r="H31" t="s">
        <v>107</v>
      </c>
    </row>
    <row r="32" spans="1:13" x14ac:dyDescent="0.25">
      <c r="H32" t="s">
        <v>103</v>
      </c>
    </row>
    <row r="33" spans="3:3" x14ac:dyDescent="0.25">
      <c r="C33" t="s">
        <v>109</v>
      </c>
    </row>
    <row r="34" spans="3:3" x14ac:dyDescent="0.25">
      <c r="C34" t="s">
        <v>111</v>
      </c>
    </row>
  </sheetData>
  <pageMargins left="0.7" right="0.7" top="0.75" bottom="0.75" header="0.3" footer="0.3"/>
  <pageSetup paperSize="9" scale="8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selection activeCell="F18" sqref="F18"/>
    </sheetView>
  </sheetViews>
  <sheetFormatPr defaultRowHeight="15" x14ac:dyDescent="0.25"/>
  <cols>
    <col min="1" max="1" width="30.85546875" style="33" customWidth="1"/>
    <col min="2" max="2" width="10.42578125" style="33" customWidth="1"/>
    <col min="3" max="3" width="10" style="33" customWidth="1"/>
    <col min="4" max="4" width="10.28515625" style="33" customWidth="1"/>
    <col min="5" max="16384" width="9.140625" style="33"/>
  </cols>
  <sheetData>
    <row r="1" spans="1:11" ht="15.75" thickBot="1" x14ac:dyDescent="0.3">
      <c r="A1" s="34"/>
      <c r="B1" s="36">
        <v>43739</v>
      </c>
      <c r="C1" s="36">
        <v>43740</v>
      </c>
      <c r="D1" s="36">
        <v>43741</v>
      </c>
      <c r="E1" s="36">
        <v>43742</v>
      </c>
      <c r="F1" s="36">
        <v>43743</v>
      </c>
      <c r="G1" s="36">
        <v>43744</v>
      </c>
      <c r="H1" s="36">
        <v>43745</v>
      </c>
      <c r="I1" s="36">
        <v>43746</v>
      </c>
      <c r="J1" s="36">
        <v>43747</v>
      </c>
      <c r="K1" s="36">
        <v>43748</v>
      </c>
    </row>
    <row r="2" spans="1:11" ht="15.75" thickBot="1" x14ac:dyDescent="0.3">
      <c r="A2" s="46" t="s">
        <v>124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1" x14ac:dyDescent="0.25">
      <c r="A3" s="44" t="s">
        <v>125</v>
      </c>
      <c r="B3" s="25">
        <v>6000</v>
      </c>
      <c r="C3" s="25"/>
      <c r="D3" s="25"/>
      <c r="E3" s="25"/>
      <c r="F3" s="25"/>
      <c r="G3" s="25"/>
      <c r="H3" s="25"/>
      <c r="I3" s="25"/>
      <c r="J3" s="25"/>
      <c r="K3" s="45"/>
    </row>
    <row r="4" spans="1:11" x14ac:dyDescent="0.25">
      <c r="A4" s="39" t="s">
        <v>0</v>
      </c>
      <c r="B4" s="2"/>
      <c r="C4" s="2"/>
      <c r="D4" s="2"/>
      <c r="E4" s="2"/>
      <c r="F4" s="2"/>
      <c r="G4" s="2"/>
      <c r="H4" s="2"/>
      <c r="I4" s="2"/>
      <c r="J4" s="2"/>
      <c r="K4" s="40"/>
    </row>
    <row r="5" spans="1:11" x14ac:dyDescent="0.25">
      <c r="A5" s="39" t="s">
        <v>126</v>
      </c>
      <c r="B5" s="2"/>
      <c r="C5" s="2"/>
      <c r="D5" s="2"/>
      <c r="E5" s="2"/>
      <c r="F5" s="2"/>
      <c r="G5" s="2"/>
      <c r="H5" s="2"/>
      <c r="I5" s="2"/>
      <c r="J5" s="2"/>
      <c r="K5" s="40"/>
    </row>
    <row r="6" spans="1:11" ht="15.75" thickBot="1" x14ac:dyDescent="0.3">
      <c r="A6" s="41" t="s">
        <v>127</v>
      </c>
      <c r="B6" s="42"/>
      <c r="C6" s="42"/>
      <c r="D6" s="42"/>
      <c r="E6" s="42"/>
      <c r="F6" s="42"/>
      <c r="G6" s="42"/>
      <c r="H6" s="42"/>
      <c r="I6" s="42"/>
      <c r="J6" s="42"/>
      <c r="K6" s="43"/>
    </row>
    <row r="7" spans="1:11" ht="15.75" thickBot="1" x14ac:dyDescent="0.3">
      <c r="A7" s="46" t="s">
        <v>128</v>
      </c>
      <c r="B7" s="47"/>
      <c r="C7" s="47"/>
      <c r="D7" s="47"/>
      <c r="E7" s="47"/>
      <c r="F7" s="47"/>
      <c r="G7" s="47"/>
      <c r="H7" s="47"/>
      <c r="I7" s="47"/>
      <c r="J7" s="47"/>
      <c r="K7" s="48"/>
    </row>
    <row r="8" spans="1:11" x14ac:dyDescent="0.25">
      <c r="A8" s="44" t="s">
        <v>125</v>
      </c>
      <c r="B8" s="25"/>
      <c r="C8" s="25"/>
      <c r="D8" s="25"/>
      <c r="E8" s="25"/>
      <c r="F8" s="25"/>
      <c r="G8" s="25"/>
      <c r="H8" s="25"/>
      <c r="I8" s="25"/>
      <c r="J8" s="25"/>
      <c r="K8" s="45"/>
    </row>
    <row r="9" spans="1:11" x14ac:dyDescent="0.25">
      <c r="A9" s="39" t="s">
        <v>0</v>
      </c>
      <c r="B9" s="2">
        <v>6000</v>
      </c>
      <c r="C9" s="2"/>
      <c r="D9" s="2"/>
      <c r="E9" s="2"/>
      <c r="F9" s="2"/>
      <c r="G9" s="2"/>
      <c r="H9" s="2"/>
      <c r="I9" s="2"/>
      <c r="J9" s="2"/>
      <c r="K9" s="40"/>
    </row>
    <row r="10" spans="1:11" x14ac:dyDescent="0.25">
      <c r="A10" s="39" t="s">
        <v>126</v>
      </c>
      <c r="B10" s="2"/>
      <c r="C10" s="2"/>
      <c r="D10" s="2"/>
      <c r="E10" s="2"/>
      <c r="F10" s="2"/>
      <c r="G10" s="2"/>
      <c r="H10" s="2"/>
      <c r="I10" s="2"/>
      <c r="J10" s="2"/>
      <c r="K10" s="40"/>
    </row>
    <row r="11" spans="1:11" ht="15.75" thickBot="1" x14ac:dyDescent="0.3">
      <c r="A11" s="41" t="s">
        <v>127</v>
      </c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1" ht="15.75" thickBot="1" x14ac:dyDescent="0.3">
      <c r="A12" s="46" t="s">
        <v>129</v>
      </c>
      <c r="B12" s="47"/>
      <c r="C12" s="47"/>
      <c r="D12" s="47"/>
      <c r="E12" s="47"/>
      <c r="F12" s="47"/>
      <c r="G12" s="47"/>
      <c r="H12" s="47"/>
      <c r="I12" s="47"/>
      <c r="J12" s="47"/>
      <c r="K12" s="48"/>
    </row>
    <row r="13" spans="1:11" x14ac:dyDescent="0.25">
      <c r="A13" s="44" t="s">
        <v>125</v>
      </c>
      <c r="B13" s="25">
        <v>2500</v>
      </c>
      <c r="C13" s="25"/>
      <c r="D13" s="25"/>
      <c r="E13" s="25"/>
      <c r="F13" s="25"/>
      <c r="G13" s="25"/>
      <c r="H13" s="25"/>
      <c r="I13" s="25"/>
      <c r="J13" s="25"/>
      <c r="K13" s="45"/>
    </row>
    <row r="14" spans="1:11" x14ac:dyDescent="0.25">
      <c r="A14" s="39" t="s">
        <v>0</v>
      </c>
      <c r="B14" s="26">
        <v>2500</v>
      </c>
      <c r="C14" s="2"/>
      <c r="D14" s="2"/>
      <c r="E14" s="2"/>
      <c r="F14" s="2"/>
      <c r="G14" s="2"/>
      <c r="H14" s="2"/>
      <c r="I14" s="2"/>
      <c r="J14" s="2"/>
      <c r="K14" s="40"/>
    </row>
    <row r="15" spans="1:11" x14ac:dyDescent="0.25">
      <c r="A15" s="39" t="s">
        <v>126</v>
      </c>
      <c r="B15" s="2"/>
      <c r="C15" s="2"/>
      <c r="D15" s="2"/>
      <c r="E15" s="2"/>
      <c r="F15" s="2"/>
      <c r="G15" s="2"/>
      <c r="H15" s="2"/>
      <c r="I15" s="2"/>
      <c r="J15" s="2"/>
      <c r="K15" s="40"/>
    </row>
    <row r="16" spans="1:11" ht="15.75" thickBot="1" x14ac:dyDescent="0.3">
      <c r="A16" s="41" t="s">
        <v>127</v>
      </c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1" ht="15.75" thickBot="1" x14ac:dyDescent="0.3">
      <c r="A17" s="49" t="s">
        <v>131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</row>
    <row r="18" spans="1:11" x14ac:dyDescent="0.25">
      <c r="A18" s="44" t="s">
        <v>125</v>
      </c>
      <c r="B18" s="25">
        <v>1500</v>
      </c>
      <c r="C18" s="25"/>
      <c r="D18" s="25"/>
      <c r="E18" s="25"/>
      <c r="F18" s="25"/>
      <c r="G18" s="25"/>
      <c r="H18" s="25"/>
      <c r="I18" s="25"/>
      <c r="J18" s="25"/>
      <c r="K18" s="45"/>
    </row>
    <row r="19" spans="1:11" ht="15.75" thickBot="1" x14ac:dyDescent="0.3">
      <c r="A19" s="41" t="s">
        <v>0</v>
      </c>
      <c r="B19" s="42"/>
      <c r="C19" s="42"/>
      <c r="D19" s="42"/>
      <c r="E19" s="42"/>
      <c r="F19" s="42"/>
      <c r="G19" s="42"/>
      <c r="H19" s="42"/>
      <c r="I19" s="42"/>
      <c r="J19" s="42"/>
      <c r="K19" s="43"/>
    </row>
    <row r="20" spans="1:11" ht="15.75" thickBot="1" x14ac:dyDescent="0.3">
      <c r="A20" s="49" t="s">
        <v>132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x14ac:dyDescent="0.25">
      <c r="A21" s="51" t="s">
        <v>125</v>
      </c>
      <c r="B21" s="37"/>
      <c r="C21" s="37"/>
      <c r="D21" s="37"/>
      <c r="E21" s="37"/>
      <c r="F21" s="37"/>
      <c r="G21" s="37"/>
      <c r="H21" s="37"/>
      <c r="I21" s="37"/>
      <c r="J21" s="37"/>
      <c r="K21" s="38"/>
    </row>
    <row r="22" spans="1:11" ht="15.75" thickBot="1" x14ac:dyDescent="0.3">
      <c r="A22" s="41" t="s">
        <v>0</v>
      </c>
      <c r="B22" s="42">
        <v>500</v>
      </c>
      <c r="C22" s="42"/>
      <c r="D22" s="42"/>
      <c r="E22" s="42"/>
      <c r="F22" s="42"/>
      <c r="G22" s="42"/>
      <c r="H22" s="42"/>
      <c r="I22" s="42"/>
      <c r="J22" s="42"/>
      <c r="K22" s="43"/>
    </row>
    <row r="23" spans="1:11" x14ac:dyDescent="0.25">
      <c r="A23" s="50" t="s">
        <v>130</v>
      </c>
      <c r="B23" s="25">
        <v>19000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8" t="s">
        <v>125</v>
      </c>
      <c r="B24" s="2">
        <v>10000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8" t="s">
        <v>0</v>
      </c>
      <c r="B25" s="2">
        <v>9000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8" t="s">
        <v>126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8" t="s">
        <v>127</v>
      </c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:G21"/>
    </sheetView>
  </sheetViews>
  <sheetFormatPr defaultRowHeight="15" x14ac:dyDescent="0.25"/>
  <cols>
    <col min="1" max="1" width="9.140625" customWidth="1"/>
  </cols>
  <sheetData>
    <row r="1" spans="1:7" x14ac:dyDescent="0.25">
      <c r="A1" t="s">
        <v>123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133</v>
      </c>
      <c r="B2">
        <v>20000</v>
      </c>
      <c r="C2">
        <v>25000</v>
      </c>
      <c r="D2">
        <v>55000</v>
      </c>
    </row>
    <row r="3" spans="1:7" x14ac:dyDescent="0.25">
      <c r="A3" t="s">
        <v>134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9" spans="1:7" x14ac:dyDescent="0.25">
      <c r="A9" t="s">
        <v>138</v>
      </c>
    </row>
    <row r="10" spans="1:7" x14ac:dyDescent="0.25">
      <c r="A10" t="s">
        <v>139</v>
      </c>
    </row>
    <row r="11" spans="1:7" x14ac:dyDescent="0.25">
      <c r="A11" t="s">
        <v>140</v>
      </c>
    </row>
    <row r="12" spans="1:7" x14ac:dyDescent="0.25">
      <c r="A12" t="s">
        <v>141</v>
      </c>
    </row>
    <row r="13" spans="1:7" x14ac:dyDescent="0.25">
      <c r="A13" t="s">
        <v>142</v>
      </c>
    </row>
    <row r="14" spans="1:7" x14ac:dyDescent="0.25">
      <c r="A14" t="s">
        <v>143</v>
      </c>
    </row>
    <row r="17" spans="1:1" x14ac:dyDescent="0.25">
      <c r="A17" t="s">
        <v>7</v>
      </c>
    </row>
    <row r="19" spans="1:1" x14ac:dyDescent="0.25">
      <c r="A1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tabSelected="1" workbookViewId="0">
      <selection activeCell="G21" sqref="G21"/>
    </sheetView>
  </sheetViews>
  <sheetFormatPr defaultRowHeight="15" x14ac:dyDescent="0.25"/>
  <cols>
    <col min="1" max="1" width="16.140625" customWidth="1"/>
    <col min="2" max="2" width="16.5703125" customWidth="1"/>
    <col min="3" max="3" width="14" customWidth="1"/>
    <col min="4" max="4" width="12.42578125" customWidth="1"/>
    <col min="8" max="8" width="10.7109375" customWidth="1"/>
    <col min="9" max="9" width="11.85546875" customWidth="1"/>
    <col min="10" max="10" width="17.7109375" customWidth="1"/>
    <col min="11" max="11" width="15.5703125" customWidth="1"/>
    <col min="12" max="12" width="14.42578125" customWidth="1"/>
  </cols>
  <sheetData>
    <row r="1" spans="1:12" x14ac:dyDescent="0.25">
      <c r="A1" s="66" t="s">
        <v>150</v>
      </c>
      <c r="B1" s="66" t="s">
        <v>151</v>
      </c>
      <c r="C1" s="66" t="s">
        <v>164</v>
      </c>
      <c r="D1" s="66"/>
      <c r="E1" s="66"/>
      <c r="F1" s="66"/>
      <c r="G1" s="66"/>
      <c r="H1" s="66" t="s">
        <v>163</v>
      </c>
      <c r="I1" s="66"/>
      <c r="J1" s="66" t="s">
        <v>162</v>
      </c>
      <c r="K1" s="66"/>
      <c r="L1" s="66"/>
    </row>
    <row r="2" spans="1:12" x14ac:dyDescent="0.25">
      <c r="A2" s="66"/>
      <c r="B2" s="66"/>
      <c r="C2" s="66" t="s">
        <v>165</v>
      </c>
      <c r="D2" s="66"/>
      <c r="E2" s="66"/>
      <c r="F2" s="66"/>
      <c r="G2" s="66"/>
      <c r="H2" s="66"/>
      <c r="I2" s="66"/>
      <c r="J2" s="66" t="s">
        <v>158</v>
      </c>
      <c r="K2" s="66"/>
      <c r="L2" s="2"/>
    </row>
    <row r="3" spans="1:12" ht="29.25" customHeight="1" x14ac:dyDescent="0.25">
      <c r="A3" s="66"/>
      <c r="B3" s="66"/>
      <c r="C3" s="59" t="s">
        <v>152</v>
      </c>
      <c r="D3" s="59" t="s">
        <v>153</v>
      </c>
      <c r="E3" s="59" t="s">
        <v>154</v>
      </c>
      <c r="F3" s="59" t="s">
        <v>155</v>
      </c>
      <c r="G3" s="2" t="s">
        <v>130</v>
      </c>
      <c r="H3" s="2" t="s">
        <v>157</v>
      </c>
      <c r="I3" s="2" t="s">
        <v>156</v>
      </c>
      <c r="J3" s="2" t="s">
        <v>159</v>
      </c>
      <c r="K3" s="2" t="s">
        <v>160</v>
      </c>
      <c r="L3" s="2" t="s">
        <v>161</v>
      </c>
    </row>
    <row r="4" spans="1:12" x14ac:dyDescent="0.25">
      <c r="A4" s="2" t="s">
        <v>166</v>
      </c>
      <c r="B4" s="2" t="s">
        <v>169</v>
      </c>
      <c r="C4" s="2">
        <v>30000</v>
      </c>
      <c r="D4" s="2">
        <v>1</v>
      </c>
      <c r="E4" s="2">
        <f>C4*D4</f>
        <v>30000</v>
      </c>
      <c r="F4" s="2">
        <v>0</v>
      </c>
      <c r="G4" s="2">
        <f>E4+F4</f>
        <v>30000</v>
      </c>
      <c r="H4" s="2">
        <v>3000</v>
      </c>
      <c r="I4" s="2">
        <v>15000</v>
      </c>
      <c r="J4" s="2">
        <f>G4-H4-I4</f>
        <v>12000</v>
      </c>
      <c r="K4" s="2">
        <v>0</v>
      </c>
      <c r="L4" s="2">
        <f>J4-K4</f>
        <v>12000</v>
      </c>
    </row>
    <row r="5" spans="1:12" x14ac:dyDescent="0.25">
      <c r="A5" s="2" t="s">
        <v>167</v>
      </c>
      <c r="B5" s="2" t="s">
        <v>169</v>
      </c>
      <c r="C5" s="2">
        <v>2000</v>
      </c>
      <c r="D5" s="2">
        <v>15</v>
      </c>
      <c r="E5" s="2">
        <f t="shared" ref="E5:E9" si="0">C5*D5</f>
        <v>30000</v>
      </c>
      <c r="F5" s="2">
        <v>0</v>
      </c>
      <c r="G5" s="2">
        <f t="shared" ref="G5:G9" si="1">E5+F5</f>
        <v>30000</v>
      </c>
      <c r="H5" s="2">
        <v>3000</v>
      </c>
      <c r="I5" s="2">
        <v>15000</v>
      </c>
      <c r="J5" s="2">
        <f t="shared" ref="J5:J9" si="2">G5-H5-I5</f>
        <v>12000</v>
      </c>
      <c r="K5" s="2">
        <v>0</v>
      </c>
      <c r="L5" s="2">
        <f t="shared" ref="L5:L9" si="3">J5-K5</f>
        <v>12000</v>
      </c>
    </row>
    <row r="6" spans="1:12" x14ac:dyDescent="0.25">
      <c r="A6" s="2" t="s">
        <v>168</v>
      </c>
      <c r="B6" s="2" t="s">
        <v>169</v>
      </c>
      <c r="C6" s="2">
        <v>2000</v>
      </c>
      <c r="D6" s="2">
        <v>17.5</v>
      </c>
      <c r="E6" s="2">
        <f t="shared" si="0"/>
        <v>35000</v>
      </c>
      <c r="F6" s="2">
        <v>0</v>
      </c>
      <c r="G6" s="2">
        <f t="shared" si="1"/>
        <v>35000</v>
      </c>
      <c r="H6" s="2">
        <v>3000</v>
      </c>
      <c r="I6" s="2">
        <v>15000</v>
      </c>
      <c r="J6" s="2">
        <f t="shared" si="2"/>
        <v>17000</v>
      </c>
      <c r="K6" s="2">
        <v>0</v>
      </c>
      <c r="L6" s="2">
        <f t="shared" si="3"/>
        <v>17000</v>
      </c>
    </row>
    <row r="7" spans="1:12" x14ac:dyDescent="0.25">
      <c r="A7" s="2" t="s">
        <v>170</v>
      </c>
      <c r="B7" s="2" t="s">
        <v>172</v>
      </c>
      <c r="C7" s="2">
        <v>250</v>
      </c>
      <c r="D7" s="2">
        <v>150</v>
      </c>
      <c r="E7" s="2">
        <f t="shared" si="0"/>
        <v>37500</v>
      </c>
      <c r="F7" s="2">
        <v>5000</v>
      </c>
      <c r="G7" s="2">
        <f t="shared" si="1"/>
        <v>42500</v>
      </c>
      <c r="H7" s="2">
        <v>3000</v>
      </c>
      <c r="I7" s="2">
        <v>15000</v>
      </c>
      <c r="J7" s="2">
        <f t="shared" si="2"/>
        <v>24500</v>
      </c>
      <c r="K7" s="2">
        <v>0</v>
      </c>
      <c r="L7" s="2">
        <f t="shared" si="3"/>
        <v>24500</v>
      </c>
    </row>
    <row r="8" spans="1:12" x14ac:dyDescent="0.25">
      <c r="A8" s="2" t="s">
        <v>171</v>
      </c>
      <c r="B8" s="2" t="s">
        <v>172</v>
      </c>
      <c r="C8" s="2">
        <v>250</v>
      </c>
      <c r="D8" s="2">
        <v>138</v>
      </c>
      <c r="E8" s="2">
        <f t="shared" si="0"/>
        <v>34500</v>
      </c>
      <c r="F8" s="2">
        <v>0</v>
      </c>
      <c r="G8" s="2">
        <f t="shared" si="1"/>
        <v>34500</v>
      </c>
      <c r="H8" s="2">
        <v>3000</v>
      </c>
      <c r="I8" s="2">
        <v>15000</v>
      </c>
      <c r="J8" s="2">
        <f t="shared" si="2"/>
        <v>16500</v>
      </c>
      <c r="K8" s="2">
        <v>0</v>
      </c>
      <c r="L8" s="2">
        <f t="shared" si="3"/>
        <v>16500</v>
      </c>
    </row>
    <row r="9" spans="1:12" x14ac:dyDescent="0.25">
      <c r="A9" s="2" t="s">
        <v>173</v>
      </c>
      <c r="B9" s="2" t="s">
        <v>142</v>
      </c>
      <c r="C9" s="2">
        <v>10000</v>
      </c>
      <c r="D9" s="2">
        <v>1</v>
      </c>
      <c r="E9" s="2">
        <f t="shared" si="0"/>
        <v>10000</v>
      </c>
      <c r="F9" s="2">
        <v>0</v>
      </c>
      <c r="G9" s="2">
        <f t="shared" si="1"/>
        <v>10000</v>
      </c>
      <c r="H9" s="2">
        <v>1300</v>
      </c>
      <c r="I9" s="2">
        <v>5000</v>
      </c>
      <c r="J9" s="2">
        <f t="shared" si="2"/>
        <v>3700</v>
      </c>
      <c r="K9" s="2">
        <v>0</v>
      </c>
      <c r="L9" s="2">
        <f t="shared" si="3"/>
        <v>3700</v>
      </c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3" spans="1:12" x14ac:dyDescent="0.25">
      <c r="A13" t="s">
        <v>184</v>
      </c>
    </row>
  </sheetData>
  <mergeCells count="8">
    <mergeCell ref="A1:A3"/>
    <mergeCell ref="B1:B3"/>
    <mergeCell ref="J1:L1"/>
    <mergeCell ref="J2:K2"/>
    <mergeCell ref="H1:I2"/>
    <mergeCell ref="G1:G2"/>
    <mergeCell ref="C1:F1"/>
    <mergeCell ref="C2:F2"/>
  </mergeCells>
  <pageMargins left="0.7" right="0.7" top="0.75" bottom="0.75" header="0.3" footer="0.3"/>
  <pageSetup paperSize="9"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по движению дс</vt:lpstr>
      <vt:lpstr>РАСХОДЫ</vt:lpstr>
      <vt:lpstr>Расходы на бензин</vt:lpstr>
      <vt:lpstr>Отчет по залогам</vt:lpstr>
      <vt:lpstr>ВЫРУЧКА</vt:lpstr>
      <vt:lpstr>График платежей</vt:lpstr>
      <vt:lpstr>зарплата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2019-11-04T07:31:26Z</dcterms:modified>
</cp:coreProperties>
</file>