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<sst xmlns="http://schemas.openxmlformats.org/spreadsheetml/2006/main" count="101" uniqueCount="75">
  <si>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</si>
  <si>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</si>
  <si>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</si>
  <si>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</si>
  <si>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</si>
  <si>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</si>
  <si>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</si>
  <si>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</si>
  <si>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</si>
  <si>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</si>
  <si>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</si>
  <si>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</si>
  <si>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</si>
  <si>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</si>
  <si>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</si>
  <si>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</si>
  <si>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administrador necesita asegurarse que el sistema sea accesible y manipulado exclusivamente por él.</t>
  </si>
  <si>
    <t>Ingresar con usuario y contraseña para acceder al sistema de gestión de alicuotas.</t>
  </si>
  <si>
    <t xml:space="preserve">Restringir el acceso de personas que no cumplan con el rol de administrador del condominio "La Primavera".
</t>
  </si>
  <si>
    <t xml:space="preserve">Administrador </t>
  </si>
  <si>
    <t>Crear un formulario para ingresar el nombre del usuario y su contraseña.</t>
  </si>
  <si>
    <t>Lucas Góngora</t>
  </si>
  <si>
    <t>S/C</t>
  </si>
  <si>
    <t xml:space="preserve">Alta </t>
  </si>
  <si>
    <t>Pendiente</t>
  </si>
  <si>
    <t xml:space="preserve">Verificar que el sistema permita ingresar correctamente con un usuario y contraseña válidos.        </t>
  </si>
  <si>
    <t>Login</t>
  </si>
  <si>
    <t>REQ002</t>
  </si>
  <si>
    <t xml:space="preserve">El administrador tiene que visualizar un  menu para registrar una alicuota, ver las alicuotas pagadas y notificaciones de alerta para pagos vencidos </t>
  </si>
  <si>
    <t xml:space="preserve">Implemetar un menu para visualizar las funcionalidades del programa de administracion de pagos </t>
  </si>
  <si>
    <t>Permitir al administrador registrar, consultar y gestionar alícuotas de forma clara y organizada.</t>
  </si>
  <si>
    <t xml:space="preserve">Desarrollar un menu que tenga como opciones todas las funcionalidades del progama </t>
  </si>
  <si>
    <t xml:space="preserve">Jairo Molina </t>
  </si>
  <si>
    <t>Verificar que cada opcion ejecute
 cada funcionalidad del progama</t>
  </si>
  <si>
    <t>Menú</t>
  </si>
  <si>
    <t>REQ003</t>
  </si>
  <si>
    <t>El administrador tiene complicaciones con el cálculo de lo que debe pagar cada residente del condominio "La Primavera".</t>
  </si>
  <si>
    <t>Cálcular el valor que de debe pagar el residente</t>
  </si>
  <si>
    <t>Automatizar el cálculo de lo que debe pagar el residente.</t>
  </si>
  <si>
    <t>Administrador</t>
  </si>
  <si>
    <t xml:space="preserve">Crear un función que me permita calcular lo que debe pagar el residente </t>
  </si>
  <si>
    <t>Alta</t>
  </si>
  <si>
    <t>El valor del pago que se evidencie en la alicuota  del residente debe coincidir 
con el cálculo del pago que realiza el administrador habitualmente.</t>
  </si>
  <si>
    <t>Cálculo de pago de alicuota</t>
  </si>
  <si>
    <t>REQ004</t>
  </si>
  <si>
    <t>Falta de alertas automáticas para
 pagos vencidos.</t>
  </si>
  <si>
    <t>Mostrar las alicuotas que no fueron pagadas por el residente</t>
  </si>
  <si>
    <t>Realizar un seguimiento y tomar las acciones necesarias para asegurar que los pagos sean realizados.</t>
  </si>
  <si>
    <t>Crear una función que devuelva una lista de los pagos de alicuotas pendientes.</t>
  </si>
  <si>
    <t>Yandry Velez</t>
  </si>
  <si>
    <t>El administrador debería observar si un residente
 tiene alicuotas pendientes por pagar.</t>
  </si>
  <si>
    <t>Notifcación de pagos pendientes</t>
  </si>
  <si>
    <t>REQ005</t>
  </si>
  <si>
    <t>Dificultad en generar reportes del pago de alicuotas
 claros y precisos.</t>
  </si>
  <si>
    <t>Generación de 
reportes de pagos de alicuotas.</t>
  </si>
  <si>
    <t>Tener evidencia que respalde el trabajo del administrador.</t>
  </si>
  <si>
    <t>Crear un documento en Excel con el registro de alicuotas de los residentes.</t>
  </si>
  <si>
    <t>Gabriel Manosalvas</t>
  </si>
  <si>
    <t>El administrador debe poder obtener del sistema 
 un documento pdf sobre el registro del pago de alicuotas.</t>
  </si>
  <si>
    <t>Generación de reportes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</si>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</sst>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yyyy\-mm\-dd"/>
  </numFmts>
  <fonts count="15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u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6">
    <border/>
    <border>
      <left style="thin">
        <color rgb="FFB2B2B2"/>
      </left>
      <right style="thin">
        <color rgb="FFB2B2B2"/>
      </right>
      <top style="thin">
        <color rgb="FFB2B2B2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6" numFmtId="164" xfId="0" applyAlignment="1" applyBorder="1" applyFont="1" applyNumberFormat="1">
      <alignment horizontal="center" shrinkToFit="0" vertical="center" wrapText="1"/>
    </xf>
    <xf borderId="4" fillId="0" fontId="6" numFmtId="165" xfId="0" applyAlignment="1" applyBorder="1" applyFont="1" applyNumberFormat="1">
      <alignment horizontal="center" shrinkToFit="0" vertical="center" wrapText="1"/>
    </xf>
    <xf borderId="3" fillId="0" fontId="6" numFmtId="165" xfId="0" applyAlignment="1" applyBorder="1" applyFont="1" applyNumberForma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2" fillId="0" fontId="6" numFmtId="164" xfId="0" applyAlignment="1" applyBorder="1" applyFont="1" applyNumberFormat="1">
      <alignment horizontal="center" vertical="center"/>
    </xf>
    <xf borderId="6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0" fillId="0" fontId="8" numFmtId="0" xfId="0" applyAlignment="1" applyFont="1">
      <alignment horizontal="left" shrinkToFit="0" vertical="center" wrapText="1"/>
    </xf>
    <xf borderId="7" fillId="3" fontId="9" numFmtId="0" xfId="0" applyAlignment="1" applyBorder="1" applyFill="1" applyFont="1">
      <alignment horizontal="center" shrinkToFit="0" vertical="center" wrapText="1"/>
    </xf>
    <xf borderId="8" fillId="0" fontId="10" numFmtId="0" xfId="0" applyBorder="1" applyFont="1"/>
    <xf borderId="9" fillId="0" fontId="10" numFmtId="0" xfId="0" applyBorder="1" applyFont="1"/>
    <xf borderId="0" fillId="0" fontId="8" numFmtId="0" xfId="0" applyAlignment="1" applyFont="1">
      <alignment horizontal="center" shrinkToFit="0" vertical="center" wrapText="1"/>
    </xf>
    <xf borderId="10" fillId="3" fontId="2" numFmtId="0" xfId="0" applyBorder="1" applyFont="1"/>
    <xf borderId="11" fillId="3" fontId="8" numFmtId="0" xfId="0" applyAlignment="1" applyBorder="1" applyFont="1">
      <alignment horizontal="left" shrinkToFit="0" vertical="center" wrapText="1"/>
    </xf>
    <xf borderId="11" fillId="3" fontId="1" numFmtId="0" xfId="0" applyBorder="1" applyFont="1"/>
    <xf borderId="11" fillId="3" fontId="2" numFmtId="0" xfId="0" applyBorder="1" applyFont="1"/>
    <xf borderId="12" fillId="3" fontId="2" numFmtId="0" xfId="0" applyBorder="1" applyFont="1"/>
    <xf borderId="13" fillId="3" fontId="2" numFmtId="0" xfId="0" applyBorder="1" applyFont="1"/>
    <xf borderId="2" fillId="4" fontId="11" numFmtId="0" xfId="0" applyAlignment="1" applyBorder="1" applyFill="1" applyFont="1">
      <alignment horizontal="center" vertical="center"/>
    </xf>
    <xf borderId="14" fillId="3" fontId="12" numFmtId="0" xfId="0" applyAlignment="1" applyBorder="1" applyFont="1">
      <alignment vertical="center"/>
    </xf>
    <xf borderId="7" fillId="4" fontId="11" numFmtId="0" xfId="0" applyAlignment="1" applyBorder="1" applyFont="1">
      <alignment horizontal="center" vertical="center"/>
    </xf>
    <xf borderId="14" fillId="3" fontId="2" numFmtId="0" xfId="0" applyBorder="1" applyFont="1"/>
    <xf borderId="15" fillId="3" fontId="2" numFmtId="0" xfId="0" applyBorder="1" applyFont="1"/>
    <xf borderId="2" fillId="5" fontId="13" numFmtId="0" xfId="0" applyAlignment="1" applyBorder="1" applyFill="1" applyFont="1">
      <alignment horizontal="center" vertical="center"/>
    </xf>
    <xf borderId="14" fillId="3" fontId="1" numFmtId="0" xfId="0" applyAlignment="1" applyBorder="1" applyFont="1">
      <alignment shrinkToFit="0" vertical="center" wrapText="1"/>
    </xf>
    <xf borderId="7" fillId="5" fontId="1" numFmtId="0" xfId="0" applyAlignment="1" applyBorder="1" applyFont="1">
      <alignment horizontal="center" vertical="center"/>
    </xf>
    <xf borderId="14" fillId="3" fontId="1" numFmtId="0" xfId="0" applyAlignment="1" applyBorder="1" applyFont="1">
      <alignment vertical="center"/>
    </xf>
    <xf borderId="14" fillId="3" fontId="13" numFmtId="0" xfId="0" applyAlignment="1" applyBorder="1" applyFont="1">
      <alignment horizontal="center" vertical="center"/>
    </xf>
    <xf borderId="14" fillId="3" fontId="1" numFmtId="0" xfId="0" applyAlignment="1" applyBorder="1" applyFont="1">
      <alignment horizontal="center" vertical="center"/>
    </xf>
    <xf borderId="16" fillId="6" fontId="11" numFmtId="0" xfId="0" applyAlignment="1" applyBorder="1" applyFill="1" applyFont="1">
      <alignment horizontal="center" vertical="center"/>
    </xf>
    <xf borderId="17" fillId="5" fontId="1" numFmtId="0" xfId="0" applyAlignment="1" applyBorder="1" applyFont="1">
      <alignment horizontal="center" shrinkToFit="0" vertical="center" wrapText="1"/>
    </xf>
    <xf borderId="18" fillId="0" fontId="10" numFmtId="0" xfId="0" applyBorder="1" applyFont="1"/>
    <xf borderId="19" fillId="0" fontId="10" numFmtId="0" xfId="0" applyBorder="1" applyFont="1"/>
    <xf borderId="20" fillId="0" fontId="10" numFmtId="0" xfId="0" applyBorder="1" applyFont="1"/>
    <xf borderId="21" fillId="0" fontId="10" numFmtId="0" xfId="0" applyBorder="1" applyFont="1"/>
    <xf borderId="22" fillId="0" fontId="10" numFmtId="0" xfId="0" applyBorder="1" applyFont="1"/>
    <xf borderId="23" fillId="0" fontId="10" numFmtId="0" xfId="0" applyBorder="1" applyFont="1"/>
    <xf borderId="24" fillId="0" fontId="10" numFmtId="0" xfId="0" applyBorder="1" applyFont="1"/>
    <xf borderId="25" fillId="0" fontId="10" numFmtId="0" xfId="0" applyBorder="1" applyFont="1"/>
    <xf borderId="26" fillId="0" fontId="10" numFmtId="0" xfId="0" applyBorder="1" applyFont="1"/>
    <xf borderId="17" fillId="7" fontId="14" numFmtId="0" xfId="0" applyAlignment="1" applyBorder="1" applyFill="1" applyFont="1">
      <alignment horizontal="center" vertical="center"/>
    </xf>
    <xf borderId="27" fillId="2" fontId="13" numFmtId="0" xfId="0" applyAlignment="1" applyBorder="1" applyFont="1">
      <alignment horizontal="center" vertical="center"/>
    </xf>
    <xf borderId="28" fillId="0" fontId="10" numFmtId="0" xfId="0" applyBorder="1" applyFont="1"/>
    <xf borderId="29" fillId="0" fontId="10" numFmtId="0" xfId="0" applyBorder="1" applyFont="1"/>
    <xf borderId="30" fillId="0" fontId="10" numFmtId="0" xfId="0" applyBorder="1" applyFont="1"/>
    <xf borderId="31" fillId="0" fontId="10" numFmtId="0" xfId="0" applyBorder="1" applyFont="1"/>
    <xf borderId="32" fillId="0" fontId="10" numFmtId="0" xfId="0" applyBorder="1" applyFont="1"/>
    <xf borderId="17" fillId="4" fontId="11" numFmtId="0" xfId="0" applyAlignment="1" applyBorder="1" applyFont="1">
      <alignment horizontal="center" vertical="center"/>
    </xf>
    <xf borderId="17" fillId="5" fontId="1" numFmtId="0" xfId="0" applyAlignment="1" applyBorder="1" applyFont="1">
      <alignment horizontal="center" vertical="center"/>
    </xf>
    <xf borderId="33" fillId="3" fontId="2" numFmtId="0" xfId="0" applyBorder="1" applyFont="1"/>
    <xf borderId="34" fillId="3" fontId="2" numFmtId="0" xfId="0" applyBorder="1" applyFont="1"/>
    <xf borderId="35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5" width="20.63"/>
    <col customWidth="1" min="6" max="6" width="10.63"/>
    <col customWidth="1" min="7" max="7" width="37.0"/>
    <col customWidth="1" min="8" max="8" width="15.25"/>
    <col customWidth="1" min="9" max="12" width="10.63"/>
    <col customWidth="1" min="13" max="13" width="40.13"/>
    <col customWidth="1" min="14" max="14" width="20.63"/>
    <col customWidth="1" min="15" max="15" width="25.0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 ht="5.25" customHeight="1">
      <c r="H4" s="5"/>
      <c r="I4" s="1"/>
      <c r="J4" s="1"/>
      <c r="K4" s="2"/>
      <c r="L4" s="3"/>
    </row>
    <row r="5" ht="78.75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78.75" customHeight="1">
      <c r="B6" s="8" t="s">
        <v>15</v>
      </c>
      <c r="C6" s="9" t="s">
        <v>16</v>
      </c>
      <c r="D6" s="9" t="s">
        <v>17</v>
      </c>
      <c r="E6" s="9" t="s">
        <v>18</v>
      </c>
      <c r="F6" s="8" t="s">
        <v>19</v>
      </c>
      <c r="G6" s="9" t="s">
        <v>20</v>
      </c>
      <c r="H6" s="8" t="s">
        <v>21</v>
      </c>
      <c r="I6" s="8">
        <v>1.0</v>
      </c>
      <c r="J6" s="8" t="s">
        <v>22</v>
      </c>
      <c r="K6" s="8" t="s">
        <v>23</v>
      </c>
      <c r="L6" s="8" t="s">
        <v>24</v>
      </c>
      <c r="M6" s="9" t="s">
        <v>25</v>
      </c>
      <c r="N6" s="8" t="s">
        <v>22</v>
      </c>
      <c r="O6" s="8" t="s">
        <v>26</v>
      </c>
    </row>
    <row r="7" ht="72.0" customHeight="1">
      <c r="B7" s="8" t="s">
        <v>27</v>
      </c>
      <c r="C7" s="9" t="s">
        <v>28</v>
      </c>
      <c r="D7" s="9" t="s">
        <v>29</v>
      </c>
      <c r="E7" s="9" t="s">
        <v>30</v>
      </c>
      <c r="F7" s="8" t="s">
        <v>19</v>
      </c>
      <c r="G7" s="9" t="s">
        <v>31</v>
      </c>
      <c r="H7" s="8" t="s">
        <v>32</v>
      </c>
      <c r="I7" s="8">
        <v>1.5</v>
      </c>
      <c r="J7" s="8" t="s">
        <v>22</v>
      </c>
      <c r="K7" s="8" t="s">
        <v>23</v>
      </c>
      <c r="L7" s="8" t="s">
        <v>24</v>
      </c>
      <c r="M7" s="9" t="s">
        <v>33</v>
      </c>
      <c r="N7" s="8" t="s">
        <v>22</v>
      </c>
      <c r="O7" s="8" t="s">
        <v>34</v>
      </c>
    </row>
    <row r="8" ht="72.0" customHeight="1">
      <c r="B8" s="8" t="s">
        <v>35</v>
      </c>
      <c r="C8" s="9" t="s">
        <v>36</v>
      </c>
      <c r="D8" s="9" t="s">
        <v>37</v>
      </c>
      <c r="E8" s="9" t="s">
        <v>38</v>
      </c>
      <c r="F8" s="8" t="s">
        <v>39</v>
      </c>
      <c r="G8" s="9" t="s">
        <v>40</v>
      </c>
      <c r="H8" s="8" t="s">
        <v>21</v>
      </c>
      <c r="I8" s="8">
        <v>2.0</v>
      </c>
      <c r="J8" s="8" t="s">
        <v>22</v>
      </c>
      <c r="K8" s="8" t="s">
        <v>41</v>
      </c>
      <c r="L8" s="8" t="s">
        <v>24</v>
      </c>
      <c r="M8" s="9" t="s">
        <v>42</v>
      </c>
      <c r="N8" s="8" t="s">
        <v>22</v>
      </c>
      <c r="O8" s="8" t="s">
        <v>43</v>
      </c>
    </row>
    <row r="9" ht="72.0" customHeight="1">
      <c r="B9" s="8" t="s">
        <v>44</v>
      </c>
      <c r="C9" s="9" t="s">
        <v>45</v>
      </c>
      <c r="D9" s="9" t="s">
        <v>46</v>
      </c>
      <c r="E9" s="9" t="s">
        <v>47</v>
      </c>
      <c r="F9" s="8" t="s">
        <v>39</v>
      </c>
      <c r="G9" s="9" t="s">
        <v>48</v>
      </c>
      <c r="H9" s="8" t="s">
        <v>49</v>
      </c>
      <c r="I9" s="8">
        <v>1.5</v>
      </c>
      <c r="J9" s="8" t="s">
        <v>22</v>
      </c>
      <c r="K9" s="8" t="s">
        <v>41</v>
      </c>
      <c r="L9" s="8" t="s">
        <v>24</v>
      </c>
      <c r="M9" s="9" t="s">
        <v>50</v>
      </c>
      <c r="N9" s="8" t="s">
        <v>22</v>
      </c>
      <c r="O9" s="8" t="s">
        <v>51</v>
      </c>
    </row>
    <row r="10" ht="78.0" customHeight="1">
      <c r="B10" s="8" t="s">
        <v>52</v>
      </c>
      <c r="C10" s="9" t="s">
        <v>53</v>
      </c>
      <c r="D10" s="9" t="s">
        <v>54</v>
      </c>
      <c r="E10" s="9" t="s">
        <v>55</v>
      </c>
      <c r="F10" s="8" t="s">
        <v>39</v>
      </c>
      <c r="G10" s="10" t="s">
        <v>56</v>
      </c>
      <c r="H10" s="8" t="s">
        <v>57</v>
      </c>
      <c r="I10" s="8">
        <v>1.5</v>
      </c>
      <c r="J10" s="8" t="s">
        <v>22</v>
      </c>
      <c r="K10" s="8" t="s">
        <v>41</v>
      </c>
      <c r="L10" s="8" t="s">
        <v>24</v>
      </c>
      <c r="M10" s="8" t="s">
        <v>58</v>
      </c>
      <c r="N10" s="8" t="s">
        <v>22</v>
      </c>
      <c r="O10" s="8" t="s">
        <v>59</v>
      </c>
    </row>
    <row r="11" ht="101.25" customHeight="1">
      <c r="B11" s="8"/>
      <c r="C11" s="9"/>
      <c r="D11" s="9"/>
      <c r="E11" s="9"/>
      <c r="F11" s="9"/>
      <c r="G11" s="9"/>
      <c r="H11" s="9"/>
      <c r="I11" s="9"/>
      <c r="J11" s="11"/>
      <c r="K11" s="12"/>
      <c r="L11" s="9"/>
      <c r="M11" s="9"/>
      <c r="N11" s="9"/>
      <c r="O11" s="9"/>
    </row>
    <row r="12" ht="55.5" customHeight="1">
      <c r="B12" s="8"/>
      <c r="C12" s="12"/>
      <c r="D12" s="12"/>
      <c r="E12" s="12"/>
      <c r="F12" s="9"/>
      <c r="G12" s="12"/>
      <c r="H12" s="12"/>
      <c r="I12" s="12"/>
      <c r="J12" s="13"/>
      <c r="K12" s="12"/>
      <c r="L12" s="12"/>
      <c r="M12" s="12"/>
      <c r="N12" s="12"/>
      <c r="O12" s="12"/>
    </row>
    <row r="13" ht="97.5" customHeight="1">
      <c r="B13" s="8"/>
      <c r="C13" s="12"/>
      <c r="D13" s="12"/>
      <c r="E13" s="12"/>
      <c r="F13" s="12"/>
      <c r="G13" s="12"/>
      <c r="H13" s="12"/>
      <c r="I13" s="12"/>
      <c r="J13" s="14"/>
      <c r="K13" s="12"/>
      <c r="L13" s="12"/>
      <c r="M13" s="15"/>
      <c r="N13" s="15"/>
      <c r="O13" s="15"/>
    </row>
    <row r="14" ht="72.0" customHeight="1">
      <c r="B14" s="8"/>
      <c r="C14" s="12"/>
      <c r="D14" s="12"/>
      <c r="E14" s="12"/>
      <c r="F14" s="12"/>
      <c r="G14" s="12"/>
      <c r="H14" s="12"/>
      <c r="I14" s="16"/>
      <c r="J14" s="17"/>
      <c r="K14" s="18"/>
      <c r="L14" s="12"/>
      <c r="M14" s="12"/>
      <c r="N14" s="12"/>
      <c r="O14" s="12"/>
    </row>
    <row r="15" ht="65.25" customHeight="1"/>
    <row r="16" ht="64.5" customHeight="1">
      <c r="I16" s="1"/>
      <c r="J16" s="1"/>
      <c r="K16" s="19"/>
      <c r="L16" s="3"/>
    </row>
    <row r="17" ht="39.75" customHeight="1">
      <c r="I17" s="1"/>
      <c r="J17" s="1"/>
      <c r="K17" s="19"/>
      <c r="L17" s="3"/>
    </row>
    <row r="18" ht="39.75" customHeight="1">
      <c r="I18" s="1"/>
      <c r="J18" s="1"/>
      <c r="K18" s="2"/>
      <c r="L18" s="3"/>
    </row>
    <row r="19" ht="39.75" customHeight="1">
      <c r="I19" s="1"/>
      <c r="J19" s="1"/>
      <c r="K19" s="2"/>
      <c r="L19" s="3"/>
    </row>
    <row r="20" ht="19.5" customHeight="1">
      <c r="I20" s="1"/>
      <c r="J20" s="1"/>
      <c r="K20" s="2"/>
      <c r="L20" s="3"/>
    </row>
    <row r="21" ht="19.5" customHeight="1">
      <c r="I21" s="1"/>
      <c r="J21" s="1"/>
      <c r="K21" s="20" t="s">
        <v>41</v>
      </c>
      <c r="L21" s="21" t="s">
        <v>60</v>
      </c>
      <c r="M21" s="5"/>
    </row>
    <row r="22" ht="19.5" customHeight="1">
      <c r="I22" s="1"/>
      <c r="J22" s="1"/>
      <c r="K22" s="20" t="s">
        <v>61</v>
      </c>
      <c r="L22" s="21" t="s">
        <v>62</v>
      </c>
      <c r="M22" s="5"/>
    </row>
    <row r="23" ht="19.5" customHeight="1">
      <c r="I23" s="1"/>
      <c r="J23" s="1"/>
      <c r="K23" s="20" t="s">
        <v>63</v>
      </c>
      <c r="L23" s="21" t="s">
        <v>64</v>
      </c>
      <c r="M23" s="5"/>
    </row>
    <row r="24" ht="19.5" customHeight="1">
      <c r="I24" s="1"/>
      <c r="J24" s="1"/>
      <c r="K24" s="20"/>
      <c r="L24" s="21" t="s">
        <v>65</v>
      </c>
      <c r="M24" s="5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/>
      <c r="L30" s="3"/>
    </row>
    <row r="31" ht="19.5" customHeight="1">
      <c r="I31" s="1"/>
      <c r="J31" s="1"/>
      <c r="K31" s="2"/>
      <c r="L31" s="3"/>
    </row>
    <row r="32" ht="19.5" customHeight="1">
      <c r="I32" s="1"/>
      <c r="J32" s="1"/>
      <c r="K32" s="2"/>
      <c r="L32" s="3"/>
    </row>
    <row r="33" ht="19.5" customHeight="1">
      <c r="I33" s="1"/>
      <c r="J33" s="1"/>
      <c r="K33" s="2"/>
      <c r="L33" s="3"/>
    </row>
    <row r="34" ht="19.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O3"/>
  </mergeCells>
  <dataValidations>
    <dataValidation type="list" allowBlank="1" showErrorMessage="1" sqref="L8:L9 L11:L14">
      <formula1>$L$21:$L$24</formula1>
    </dataValidation>
    <dataValidation type="list" allowBlank="1" showErrorMessage="1" sqref="K8:K14">
      <formula1>$K$21:$K$23</formula1>
    </dataValidation>
  </dataValidations>
  <printOptions horizontalCentered="1"/>
  <pageMargins bottom="0.75" footer="0.0" header="0.0" left="0.25" right="0.25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22"/>
      <c r="D4" s="22"/>
      <c r="E4" s="22"/>
      <c r="F4" s="5"/>
    </row>
    <row r="5" hidden="1">
      <c r="C5" s="22"/>
      <c r="D5" s="22"/>
      <c r="E5" s="22"/>
      <c r="F5" s="5"/>
    </row>
    <row r="6" ht="39.75" customHeight="1">
      <c r="B6" s="23" t="s">
        <v>66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5"/>
    </row>
    <row r="7" ht="9.75" customHeight="1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ht="9.75" customHeight="1"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ht="30.0" customHeight="1">
      <c r="B9" s="32"/>
      <c r="C9" s="33" t="s">
        <v>1</v>
      </c>
      <c r="D9" s="34"/>
      <c r="E9" s="35" t="s">
        <v>67</v>
      </c>
      <c r="F9" s="25"/>
      <c r="G9" s="34"/>
      <c r="H9" s="35" t="s">
        <v>11</v>
      </c>
      <c r="I9" s="25"/>
      <c r="J9" s="36"/>
      <c r="K9" s="36"/>
      <c r="L9" s="36"/>
      <c r="M9" s="36"/>
      <c r="N9" s="36"/>
      <c r="O9" s="36"/>
      <c r="P9" s="37"/>
    </row>
    <row r="10" ht="30.0" customHeight="1">
      <c r="B10" s="32"/>
      <c r="C10" s="38" t="s">
        <v>15</v>
      </c>
      <c r="D10" s="39"/>
      <c r="E10" s="40" t="str">
        <f>VLOOKUP(C10,'Formato descripción HU'!B6:O10,5,0)</f>
        <v>Administrador </v>
      </c>
      <c r="F10" s="25"/>
      <c r="G10" s="41"/>
      <c r="H10" s="40" t="str">
        <f>VLOOKUP(C10,'Formato descripción HU'!B6:O10,11,0)</f>
        <v>Pendiente</v>
      </c>
      <c r="I10" s="25"/>
      <c r="J10" s="41"/>
      <c r="K10" s="36"/>
      <c r="L10" s="36"/>
      <c r="M10" s="36"/>
      <c r="N10" s="36"/>
      <c r="O10" s="36"/>
      <c r="P10" s="37"/>
    </row>
    <row r="11" ht="9.75" customHeight="1">
      <c r="B11" s="32"/>
      <c r="C11" s="42"/>
      <c r="D11" s="39"/>
      <c r="E11" s="43"/>
      <c r="F11" s="43"/>
      <c r="G11" s="41"/>
      <c r="H11" s="43"/>
      <c r="I11" s="43"/>
      <c r="J11" s="41"/>
      <c r="K11" s="43"/>
      <c r="L11" s="43"/>
      <c r="M11" s="36"/>
      <c r="N11" s="43"/>
      <c r="O11" s="43"/>
      <c r="P11" s="37"/>
    </row>
    <row r="12" ht="30.0" customHeight="1">
      <c r="B12" s="32"/>
      <c r="C12" s="33" t="s">
        <v>68</v>
      </c>
      <c r="D12" s="39"/>
      <c r="E12" s="35" t="s">
        <v>10</v>
      </c>
      <c r="F12" s="25"/>
      <c r="G12" s="41"/>
      <c r="H12" s="35" t="s">
        <v>69</v>
      </c>
      <c r="I12" s="25"/>
      <c r="J12" s="41"/>
      <c r="K12" s="43"/>
      <c r="L12" s="43"/>
      <c r="M12" s="36"/>
      <c r="N12" s="43"/>
      <c r="O12" s="43"/>
      <c r="P12" s="37"/>
    </row>
    <row r="13" ht="30.0" customHeight="1">
      <c r="B13" s="32"/>
      <c r="C13" s="38">
        <f>VLOOKUP('Historia de Usuario'!C10,'Formato descripción HU'!B6:O10,8,0)</f>
        <v>1</v>
      </c>
      <c r="D13" s="39"/>
      <c r="E13" s="40" t="str">
        <f>VLOOKUP(C10,'Formato descripción HU'!B6:O10,10,0)</f>
        <v>Alta </v>
      </c>
      <c r="F13" s="25"/>
      <c r="G13" s="41"/>
      <c r="H13" s="40" t="str">
        <f>VLOOKUP(C10,'Formato descripción HU'!B6:O10,7,0)</f>
        <v>Lucas Góngora</v>
      </c>
      <c r="I13" s="25"/>
      <c r="J13" s="41"/>
      <c r="K13" s="43"/>
      <c r="L13" s="43"/>
      <c r="M13" s="36"/>
      <c r="N13" s="43"/>
      <c r="O13" s="43"/>
      <c r="P13" s="37"/>
    </row>
    <row r="14" ht="9.75" customHeight="1">
      <c r="B14" s="32"/>
      <c r="C14" s="36"/>
      <c r="D14" s="39"/>
      <c r="E14" s="36"/>
      <c r="F14" s="36"/>
      <c r="G14" s="41"/>
      <c r="H14" s="41"/>
      <c r="I14" s="36"/>
      <c r="J14" s="36"/>
      <c r="K14" s="36"/>
      <c r="L14" s="36"/>
      <c r="M14" s="36"/>
      <c r="N14" s="36"/>
      <c r="O14" s="36"/>
      <c r="P14" s="37"/>
    </row>
    <row r="15" ht="19.5" customHeight="1">
      <c r="B15" s="32"/>
      <c r="C15" s="44" t="s">
        <v>70</v>
      </c>
      <c r="D15" s="45" t="str">
        <f>VLOOKUP(C10,'Formato descripción HU'!B6:O10,3,0)</f>
        <v>Ingresar con usuario y contraseña para acceder al sistema de gestión de alicuotas.</v>
      </c>
      <c r="E15" s="46"/>
      <c r="F15" s="36"/>
      <c r="G15" s="44" t="s">
        <v>71</v>
      </c>
      <c r="H15" s="45" t="str">
        <f>VLOOKUP(C10,'Formato descripción HU'!B6:O10,4,0)</f>
        <v>Restringir el acceso de personas que no cumplan con el rol de administrador del condominio "La Primavera".
</v>
      </c>
      <c r="I15" s="47"/>
      <c r="J15" s="46"/>
      <c r="K15" s="36"/>
      <c r="L15" s="44" t="s">
        <v>72</v>
      </c>
      <c r="M15" s="45" t="str">
        <f>VLOOKUP(C10,'Formato descripción HU'!B6:O10,6,0)</f>
        <v>Crear un formulario para ingresar el nombre del usuario y su contraseña.</v>
      </c>
      <c r="N15" s="47"/>
      <c r="O15" s="46"/>
      <c r="P15" s="37"/>
    </row>
    <row r="16" ht="19.5" customHeight="1">
      <c r="B16" s="32"/>
      <c r="C16" s="48"/>
      <c r="D16" s="49"/>
      <c r="E16" s="50"/>
      <c r="F16" s="36"/>
      <c r="G16" s="48"/>
      <c r="H16" s="49"/>
      <c r="J16" s="50"/>
      <c r="K16" s="36"/>
      <c r="L16" s="48"/>
      <c r="M16" s="49"/>
      <c r="O16" s="50"/>
      <c r="P16" s="37"/>
    </row>
    <row r="17" ht="19.5" customHeight="1">
      <c r="B17" s="32"/>
      <c r="C17" s="51"/>
      <c r="D17" s="52"/>
      <c r="E17" s="53"/>
      <c r="F17" s="36"/>
      <c r="G17" s="51"/>
      <c r="H17" s="52"/>
      <c r="I17" s="54"/>
      <c r="J17" s="53"/>
      <c r="K17" s="36"/>
      <c r="L17" s="51"/>
      <c r="M17" s="52"/>
      <c r="N17" s="54"/>
      <c r="O17" s="53"/>
      <c r="P17" s="37"/>
    </row>
    <row r="18" ht="9.75" customHeight="1">
      <c r="B18" s="32"/>
      <c r="C18" s="36"/>
      <c r="D18" s="36"/>
      <c r="E18" s="36"/>
      <c r="F18" s="36"/>
      <c r="G18" s="41"/>
      <c r="H18" s="41"/>
      <c r="I18" s="41"/>
      <c r="J18" s="36"/>
      <c r="K18" s="36"/>
      <c r="L18" s="36"/>
      <c r="M18" s="36"/>
      <c r="N18" s="36"/>
      <c r="O18" s="36"/>
      <c r="P18" s="37"/>
    </row>
    <row r="19" ht="19.5" customHeight="1">
      <c r="B19" s="32"/>
      <c r="C19" s="55" t="s">
        <v>73</v>
      </c>
      <c r="D19" s="46"/>
      <c r="E19" s="56" t="str">
        <f>VLOOKUP(C10,'Formato descripción HU'!B6:O10,14,0)</f>
        <v>Login</v>
      </c>
      <c r="F19" s="57"/>
      <c r="G19" s="57"/>
      <c r="H19" s="57"/>
      <c r="I19" s="57"/>
      <c r="J19" s="57"/>
      <c r="K19" s="57"/>
      <c r="L19" s="57"/>
      <c r="M19" s="57"/>
      <c r="N19" s="57"/>
      <c r="O19" s="58"/>
      <c r="P19" s="37"/>
    </row>
    <row r="20" ht="19.5" customHeight="1">
      <c r="B20" s="32"/>
      <c r="C20" s="52"/>
      <c r="D20" s="53"/>
      <c r="E20" s="59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37"/>
    </row>
    <row r="21" ht="9.75" customHeight="1">
      <c r="B21" s="32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7"/>
    </row>
    <row r="22" ht="19.5" customHeight="1">
      <c r="B22" s="32"/>
      <c r="C22" s="62" t="s">
        <v>74</v>
      </c>
      <c r="D22" s="46"/>
      <c r="E22" s="45" t="str">
        <f>VLOOKUP(C10,'Formato descripción HU'!B6:O10,12,0)</f>
        <v>Verificar que el sistema permita ingresar correctamente con un usuario y contraseña válidos.        </v>
      </c>
      <c r="F22" s="47"/>
      <c r="G22" s="47"/>
      <c r="H22" s="46"/>
      <c r="I22" s="36"/>
      <c r="J22" s="62" t="s">
        <v>13</v>
      </c>
      <c r="K22" s="46"/>
      <c r="L22" s="63" t="str">
        <f>VLOOKUP(C10,'Formato descripción HU'!B6:O10,13,0)</f>
        <v>S/C</v>
      </c>
      <c r="M22" s="47"/>
      <c r="N22" s="47"/>
      <c r="O22" s="46"/>
      <c r="P22" s="37"/>
    </row>
    <row r="23" ht="19.5" customHeight="1">
      <c r="B23" s="32"/>
      <c r="C23" s="49"/>
      <c r="D23" s="50"/>
      <c r="E23" s="49"/>
      <c r="H23" s="50"/>
      <c r="I23" s="36"/>
      <c r="J23" s="49"/>
      <c r="K23" s="50"/>
      <c r="L23" s="49"/>
      <c r="O23" s="50"/>
      <c r="P23" s="37"/>
    </row>
    <row r="24" ht="19.5" customHeight="1">
      <c r="B24" s="32"/>
      <c r="C24" s="52"/>
      <c r="D24" s="53"/>
      <c r="E24" s="52"/>
      <c r="F24" s="54"/>
      <c r="G24" s="54"/>
      <c r="H24" s="53"/>
      <c r="I24" s="36"/>
      <c r="J24" s="52"/>
      <c r="K24" s="53"/>
      <c r="L24" s="52"/>
      <c r="M24" s="54"/>
      <c r="N24" s="54"/>
      <c r="O24" s="53"/>
      <c r="P24" s="37"/>
    </row>
    <row r="25" ht="9.75" customHeight="1">
      <c r="B25" s="64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HU'!$B$6:$B$12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