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<sst xmlns="http://schemas.openxmlformats.org/spreadsheetml/2006/main" count="188" uniqueCount="88">
  <si>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</si>
  <si>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</si>
  <si>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</si>
  <si>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</si>
  <si>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</si>
  <si>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</si>
  <si>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</si>
  <si>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</si>
  <si>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</si>
  <si>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Iniciar  sesión de forma segura</t>
  </si>
  <si>
    <t>Administrador</t>
  </si>
  <si>
    <t>Implementar un sistema para iniciar sesión de manera segura</t>
  </si>
  <si>
    <t>Evitar el ingreso de usuarios no deseados</t>
  </si>
  <si>
    <t>Alta</t>
  </si>
  <si>
    <t>Terminado</t>
  </si>
  <si>
    <t>REQ002</t>
  </si>
  <si>
    <t>Registrar alícuotas</t>
  </si>
  <si>
    <t>Permitir el registro de nuevas alícuotas con validaciones de datos</t>
  </si>
  <si>
    <t>Mantener un registro de las alícuotas de cada residente</t>
  </si>
  <si>
    <t>REQ003</t>
  </si>
  <si>
    <t>Listar alícuotas</t>
  </si>
  <si>
    <t>Implementar una vista para listar todas las alícuotas registradas</t>
  </si>
  <si>
    <t>Visualizar fácilmente el registro de alícuotas</t>
  </si>
  <si>
    <t>REQ004</t>
  </si>
  <si>
    <t>Actualizar alícuotas</t>
  </si>
  <si>
    <t>Permitir la edición de alícuotas existentes.</t>
  </si>
  <si>
    <t>Modificar alícuotas en caso de errores o ajustes.</t>
  </si>
  <si>
    <t>REQ005</t>
  </si>
  <si>
    <t>Eliminar de alícuotas</t>
  </si>
  <si>
    <t>Implementar la opción de eliminar alícuotas.</t>
  </si>
  <si>
    <t>Eliminar alícuotas erroneas del sistema.</t>
  </si>
  <si>
    <t>REQ006</t>
  </si>
  <si>
    <t>Filtrar alícuotas pendientes</t>
  </si>
  <si>
    <t>Implementar filtro de alícuotas pendientes</t>
  </si>
  <si>
    <t>Poder visualizar los residentes que faltan por pagar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</si>
  <si>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</si>
  <si>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</si>
  <si>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</si>
  <si>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</si>
  <si>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</si>
  <si>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</si>
  <si>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</si>
  <si>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</si>
  <si>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</si>
  <si>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Desarrollar la funcionalidad para que el administrador pueda ingresar con su usuario y contraseña.</t>
  </si>
  <si>
    <t>Lucas Góngora</t>
  </si>
  <si>
    <t>REQ001-2</t>
  </si>
  <si>
    <t>Verificar que las credenciales ingresadas correspondan a un usuario válido.</t>
  </si>
  <si>
    <t>REQ002-1</t>
  </si>
  <si>
    <t>Crear una interfaz por consola donde el administrador pueda ingresar los datos de nuevas alícuotas.</t>
  </si>
  <si>
    <t>Gabriel Manosalvas</t>
  </si>
  <si>
    <t>REQ002-2</t>
  </si>
  <si>
    <t>Implementar la funcionalidad para almacenar las alícuotas ingresadas.</t>
  </si>
  <si>
    <t>REQ003-1</t>
  </si>
  <si>
    <t>Implementar una función para leer los datos de alícuotas  para su visualización.</t>
  </si>
  <si>
    <t>Yandry Velez</t>
  </si>
  <si>
    <t>REQ003-2</t>
  </si>
  <si>
    <t>Implementar la funcionalidad que despliegue en la consola el listado de alícuotas de manera clara y organizada.</t>
  </si>
  <si>
    <t>REQ004-1</t>
  </si>
  <si>
    <t>Desarrollar una función que permita al administrador buscar una alícuota específica  y modificar su valor.</t>
  </si>
  <si>
    <t>REQ004-2</t>
  </si>
  <si>
    <t>plementar la funcionalidad para modificadar una alícuota asegurando que la estructura  se mantenga intacta.</t>
  </si>
  <si>
    <t>REQ005-1</t>
  </si>
  <si>
    <t>Desarrollar una función que permita al administrador buscar una alícuota específica y eliminarla.</t>
  </si>
  <si>
    <t xml:space="preserve">Jairo Molina </t>
  </si>
  <si>
    <t>REQ005-2</t>
  </si>
  <si>
    <t xml:space="preserve"> Implementar la funcionalidad para reescribir  la alícuota eliminada.</t>
  </si>
  <si>
    <t>REQ006-1</t>
  </si>
  <si>
    <t>Desarrollar una función que extraiga solo las alícuotas marcadas como pendientes de pago.</t>
  </si>
  <si>
    <t>REQ006-2</t>
  </si>
  <si>
    <t>Implementar la funcionalidad para imprimir en consola los datos de los residentes que aún no han realizado el pago de sus alícuotas</t>
  </si>
  <si>
    <t>Dia 5</t>
  </si>
  <si>
    <t>Dia 4</t>
  </si>
  <si>
    <t>Dia 3</t>
  </si>
  <si>
    <t>Dia 2</t>
  </si>
  <si>
    <t>Dia 1</t>
  </si>
  <si>
    <t>Total de Horas</t>
  </si>
  <si>
    <t>REQ001-3</t>
  </si>
  <si>
    <t>REQ002-3</t>
  </si>
  <si>
    <t>REQ003-3</t>
  </si>
  <si>
    <t>REQ004-3</t>
  </si>
  <si>
    <t>REQ005-3</t>
  </si>
  <si>
    <t>REQ006-3</t>
  </si>
  <si>
    <t>REQ007-1</t>
  </si>
  <si>
    <t>REQ007-2</t>
  </si>
  <si>
    <t>REQ007-3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</si>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</sst>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2" fillId="2" fontId="2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readingOrder="0"/>
    </xf>
    <xf borderId="2" fillId="3" fontId="2" numFmtId="0" xfId="0" applyAlignment="1" applyBorder="1" applyFont="1">
      <alignment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2" fillId="4" fontId="2" numFmtId="0" xfId="0" applyBorder="1" applyFill="1" applyFont="1"/>
    <xf borderId="2" fillId="4" fontId="2" numFmtId="0" xfId="0" applyAlignment="1" applyBorder="1" applyFont="1">
      <alignment horizontal="left"/>
    </xf>
    <xf borderId="0" fillId="0" fontId="4" numFmtId="0" xfId="0" applyFont="1"/>
    <xf borderId="2" fillId="5" fontId="2" numFmtId="0" xfId="0" applyAlignment="1" applyBorder="1" applyFill="1" applyFont="1">
      <alignment horizontal="right"/>
    </xf>
    <xf borderId="2" fillId="6" fontId="2" numFmtId="0" xfId="0" applyAlignment="1" applyBorder="1" applyFill="1" applyFont="1">
      <alignment horizontal="right"/>
    </xf>
    <xf borderId="2" fillId="6" fontId="2" numFmtId="0" xfId="0" applyAlignment="1" applyBorder="1" applyFont="1">
      <alignment horizontal="right"/>
    </xf>
    <xf borderId="0" fillId="0" fontId="5" numFmtId="0" xfId="0" applyFont="1"/>
    <xf borderId="0" fillId="0" fontId="3" numFmtId="0" xfId="0" applyAlignment="1" applyFont="1">
      <alignment horizontal="right"/>
    </xf>
    <xf borderId="2" fillId="7" fontId="2" numFmtId="0" xfId="0" applyBorder="1" applyFill="1" applyFont="1"/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burdonchart!$B$28:$H$28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burdonchart!$B$29:$H$29</c:f>
              <c:numCache/>
            </c:numRef>
          </c:val>
          <c:smooth val="0"/>
        </c:ser>
        <c:axId val="1583165807"/>
        <c:axId val="1133055546"/>
      </c:lineChart>
      <c:catAx>
        <c:axId val="158316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3055546"/>
      </c:catAx>
      <c:valAx>
        <c:axId val="1133055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31658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26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2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8.63"/>
    <col customWidth="1" min="3" max="3" width="36.0"/>
    <col customWidth="1" min="4" max="4" width="51.0"/>
    <col customWidth="1" min="5" max="5" width="59.38"/>
    <col customWidth="1" min="6" max="8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3" t="s">
        <v>9</v>
      </c>
      <c r="C2" s="2" t="s">
        <v>10</v>
      </c>
      <c r="D2" s="4" t="s">
        <v>11</v>
      </c>
      <c r="E2" s="4" t="s">
        <v>12</v>
      </c>
      <c r="F2" s="2"/>
      <c r="G2" s="2" t="s">
        <v>13</v>
      </c>
      <c r="H2" s="4" t="s">
        <v>14</v>
      </c>
    </row>
    <row r="3" ht="15.75" customHeight="1">
      <c r="A3" s="2" t="s">
        <v>15</v>
      </c>
      <c r="B3" s="3" t="s">
        <v>16</v>
      </c>
      <c r="C3" s="2" t="s">
        <v>10</v>
      </c>
      <c r="D3" s="4" t="s">
        <v>17</v>
      </c>
      <c r="E3" s="4" t="s">
        <v>18</v>
      </c>
      <c r="F3" s="2"/>
      <c r="G3" s="2" t="s">
        <v>13</v>
      </c>
      <c r="H3" s="4" t="s">
        <v>14</v>
      </c>
    </row>
    <row r="4" ht="15.75" customHeight="1">
      <c r="A4" s="2" t="s">
        <v>19</v>
      </c>
      <c r="B4" s="3" t="s">
        <v>20</v>
      </c>
      <c r="C4" s="2" t="s">
        <v>10</v>
      </c>
      <c r="D4" s="4" t="s">
        <v>21</v>
      </c>
      <c r="E4" s="4" t="s">
        <v>22</v>
      </c>
      <c r="F4" s="2"/>
      <c r="G4" s="2" t="s">
        <v>13</v>
      </c>
      <c r="H4" s="4" t="s">
        <v>14</v>
      </c>
    </row>
    <row r="5" ht="15.75" customHeight="1">
      <c r="A5" s="2" t="s">
        <v>23</v>
      </c>
      <c r="B5" s="3" t="s">
        <v>24</v>
      </c>
      <c r="C5" s="2" t="s">
        <v>10</v>
      </c>
      <c r="D5" s="4" t="s">
        <v>25</v>
      </c>
      <c r="E5" s="4" t="s">
        <v>26</v>
      </c>
      <c r="F5" s="2"/>
      <c r="G5" s="2" t="s">
        <v>13</v>
      </c>
      <c r="H5" s="4" t="s">
        <v>14</v>
      </c>
    </row>
    <row r="6" ht="15.75" customHeight="1">
      <c r="A6" s="2" t="s">
        <v>27</v>
      </c>
      <c r="B6" s="3" t="s">
        <v>28</v>
      </c>
      <c r="C6" s="2" t="s">
        <v>10</v>
      </c>
      <c r="D6" s="4" t="s">
        <v>29</v>
      </c>
      <c r="E6" s="4" t="s">
        <v>30</v>
      </c>
      <c r="F6" s="2"/>
      <c r="G6" s="2" t="s">
        <v>13</v>
      </c>
      <c r="H6" s="4" t="s">
        <v>14</v>
      </c>
    </row>
    <row r="7" ht="15.75" customHeight="1">
      <c r="A7" s="2" t="s">
        <v>31</v>
      </c>
      <c r="B7" s="3" t="s">
        <v>32</v>
      </c>
      <c r="C7" s="2" t="s">
        <v>10</v>
      </c>
      <c r="D7" s="4" t="s">
        <v>33</v>
      </c>
      <c r="E7" s="4" t="s">
        <v>34</v>
      </c>
      <c r="F7" s="2"/>
      <c r="G7" s="2" t="s">
        <v>13</v>
      </c>
      <c r="H7" s="4" t="s">
        <v>14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3" width="28.25"/>
    <col customWidth="1" min="4" max="4" width="18.88"/>
    <col customWidth="1" min="5" max="5" width="48.38"/>
    <col customWidth="1" min="6" max="6" width="54.25"/>
    <col customWidth="1" min="7" max="7" width="16.63"/>
    <col customWidth="1" min="8" max="9" width="12.38"/>
  </cols>
  <sheetData>
    <row r="1" ht="15.75" customHeight="1">
      <c r="B1" s="5" t="s">
        <v>35</v>
      </c>
      <c r="C1" s="5" t="s">
        <v>1</v>
      </c>
      <c r="D1" s="5" t="s">
        <v>2</v>
      </c>
      <c r="E1" s="5" t="s">
        <v>36</v>
      </c>
      <c r="F1" s="5" t="s">
        <v>37</v>
      </c>
      <c r="G1" s="5" t="s">
        <v>5</v>
      </c>
      <c r="H1" s="5" t="s">
        <v>38</v>
      </c>
      <c r="I1" s="5" t="s">
        <v>39</v>
      </c>
    </row>
    <row r="2" ht="15.75" customHeight="1">
      <c r="B2" s="6" t="s">
        <v>8</v>
      </c>
      <c r="C2" s="7" t="str">
        <f>VLOOKUP($B$2,Backlog!$A$2:$H$7,2,0)</f>
        <v>Iniciar  sesión de forma segura</v>
      </c>
      <c r="D2" s="7" t="str">
        <f>VLOOKUP($B$2,Backlog!$A$2:$H$7,3,0)</f>
        <v>Administrador</v>
      </c>
      <c r="E2" s="7" t="str">
        <f>VLOOKUP($B$2,Backlog!$A$2:$H$7,4,0)</f>
        <v>Implementar un sistema para iniciar sesión de manera segura</v>
      </c>
      <c r="F2" s="7" t="str">
        <f>VLOOKUP($B$2,Backlog!$A$2:$H$7,5,0)</f>
        <v>Evitar el ingreso de usuarios no deseados</v>
      </c>
      <c r="G2" s="7" t="str">
        <f>VLOOKUP($B$2,Backlog!$A$2:$H$7,6,0)</f>
        <v/>
      </c>
      <c r="H2" s="7" t="str">
        <f>VLOOKUP($B$2,Backlog!$A$2:$H$7,7,0)</f>
        <v>Alta</v>
      </c>
      <c r="I2" s="7" t="str">
        <f>VLOOKUP($B$2,Backlog!$A$2:$H$7,8,0)</f>
        <v>Terminado</v>
      </c>
    </row>
    <row r="3" ht="15.75" customHeight="1">
      <c r="B3" s="8"/>
      <c r="C3" s="9" t="s">
        <v>40</v>
      </c>
      <c r="D3" s="8"/>
      <c r="E3" s="8"/>
      <c r="F3" s="8"/>
      <c r="G3" s="9" t="s">
        <v>41</v>
      </c>
      <c r="H3" s="8"/>
      <c r="I3" s="9" t="s">
        <v>42</v>
      </c>
    </row>
    <row r="4" ht="15.75" customHeight="1">
      <c r="B4" s="8" t="s">
        <v>43</v>
      </c>
      <c r="C4" s="10" t="s">
        <v>44</v>
      </c>
      <c r="D4" s="8"/>
      <c r="E4" s="8"/>
      <c r="F4" s="8"/>
      <c r="G4" s="11" t="s">
        <v>45</v>
      </c>
      <c r="H4" s="8"/>
      <c r="I4" s="12">
        <v>1.0</v>
      </c>
    </row>
    <row r="5" ht="15.75" customHeight="1">
      <c r="B5" s="8" t="s">
        <v>46</v>
      </c>
      <c r="C5" s="10" t="s">
        <v>47</v>
      </c>
      <c r="D5" s="8"/>
      <c r="E5" s="8"/>
      <c r="F5" s="8"/>
      <c r="G5" s="11" t="s">
        <v>45</v>
      </c>
      <c r="H5" s="8"/>
      <c r="I5" s="12">
        <v>1.0</v>
      </c>
    </row>
    <row r="6" ht="15.75" customHeight="1">
      <c r="B6" s="8"/>
      <c r="C6" s="8"/>
      <c r="D6" s="8"/>
      <c r="E6" s="8"/>
      <c r="F6" s="8"/>
      <c r="G6" s="8"/>
      <c r="H6" s="8"/>
      <c r="I6" s="8"/>
    </row>
    <row r="7" ht="15.75" customHeight="1">
      <c r="B7" s="8"/>
      <c r="C7" s="8"/>
      <c r="D7" s="8"/>
      <c r="E7" s="8"/>
      <c r="F7" s="8"/>
      <c r="G7" s="8"/>
      <c r="H7" s="8"/>
      <c r="I7" s="8"/>
    </row>
    <row r="8" ht="15.75" customHeight="1">
      <c r="B8" s="8"/>
      <c r="C8" s="8"/>
      <c r="D8" s="8"/>
      <c r="E8" s="8"/>
      <c r="F8" s="8"/>
      <c r="G8" s="8"/>
      <c r="H8" s="8"/>
      <c r="I8" s="8"/>
    </row>
    <row r="9" ht="15.75" customHeight="1"/>
    <row r="10" ht="15.75" customHeight="1">
      <c r="A10" s="10"/>
      <c r="B10" s="5" t="s">
        <v>35</v>
      </c>
      <c r="C10" s="5" t="s">
        <v>1</v>
      </c>
      <c r="D10" s="5" t="s">
        <v>2</v>
      </c>
      <c r="E10" s="5" t="s">
        <v>36</v>
      </c>
      <c r="F10" s="5" t="s">
        <v>37</v>
      </c>
      <c r="G10" s="5" t="s">
        <v>5</v>
      </c>
      <c r="H10" s="5" t="s">
        <v>38</v>
      </c>
      <c r="I10" s="5" t="s">
        <v>39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B11" s="13" t="s">
        <v>15</v>
      </c>
      <c r="C11" s="7" t="str">
        <f>VLOOKUP($B$11,Backlog!$A$2:$H$7,2,0)</f>
        <v>Registrar alícuotas</v>
      </c>
      <c r="D11" s="7" t="str">
        <f>VLOOKUP($B$11,Backlog!$A$2:$H$7,3,0)</f>
        <v>Administrador</v>
      </c>
      <c r="E11" s="7" t="str">
        <f>VLOOKUP($B$11,Backlog!$A$2:$H$7,4,0)</f>
        <v>Permitir el registro de nuevas alícuotas con validaciones de datos</v>
      </c>
      <c r="F11" s="7" t="str">
        <f>VLOOKUP($B$11,Backlog!$A$2:$H$7,5,0)</f>
        <v>Mantener un registro de las alícuotas de cada residente</v>
      </c>
      <c r="G11" s="7" t="str">
        <f>VLOOKUP($B$11,Backlog!$A$2:$H$7,6,0)</f>
        <v/>
      </c>
      <c r="H11" s="7" t="str">
        <f>VLOOKUP($B$11,Backlog!$A$2:$H$7,7,0)</f>
        <v>Alta</v>
      </c>
      <c r="I11" s="7" t="str">
        <f>VLOOKUP($B$11,Backlog!$A$2:$H$7,8,0)</f>
        <v>Terminado</v>
      </c>
    </row>
    <row r="12" ht="15.75" customHeight="1">
      <c r="B12" s="8"/>
      <c r="C12" s="9" t="s">
        <v>40</v>
      </c>
      <c r="D12" s="8"/>
      <c r="E12" s="8"/>
      <c r="F12" s="8"/>
      <c r="G12" s="9" t="s">
        <v>41</v>
      </c>
      <c r="H12" s="8"/>
      <c r="I12" s="9" t="s">
        <v>42</v>
      </c>
    </row>
    <row r="13" ht="15.75" customHeight="1">
      <c r="B13" s="8" t="s">
        <v>48</v>
      </c>
      <c r="C13" s="14" t="s">
        <v>49</v>
      </c>
      <c r="G13" s="11" t="s">
        <v>50</v>
      </c>
      <c r="H13" s="8"/>
      <c r="I13" s="12">
        <v>1.0</v>
      </c>
    </row>
    <row r="14" ht="15.75" customHeight="1">
      <c r="B14" s="8" t="s">
        <v>51</v>
      </c>
      <c r="C14" s="14" t="s">
        <v>52</v>
      </c>
      <c r="G14" s="11" t="s">
        <v>50</v>
      </c>
      <c r="H14" s="8"/>
      <c r="I14" s="12">
        <v>1.0</v>
      </c>
    </row>
    <row r="15" ht="15.75" customHeight="1">
      <c r="B15" s="5"/>
      <c r="C15" s="5"/>
      <c r="D15" s="5"/>
      <c r="E15" s="5"/>
      <c r="F15" s="5"/>
      <c r="G15" s="15"/>
      <c r="H15" s="5"/>
      <c r="I15" s="5"/>
    </row>
    <row r="16" ht="15.75" customHeight="1">
      <c r="B16" s="5" t="s">
        <v>35</v>
      </c>
      <c r="C16" s="5" t="s">
        <v>1</v>
      </c>
      <c r="D16" s="5" t="s">
        <v>2</v>
      </c>
      <c r="E16" s="5" t="s">
        <v>36</v>
      </c>
      <c r="F16" s="5" t="s">
        <v>37</v>
      </c>
      <c r="G16" s="15" t="s">
        <v>5</v>
      </c>
      <c r="H16" s="5" t="s">
        <v>38</v>
      </c>
      <c r="I16" s="5" t="s">
        <v>39</v>
      </c>
    </row>
    <row r="17" ht="15.75" customHeight="1">
      <c r="B17" s="6" t="s">
        <v>19</v>
      </c>
      <c r="C17" s="7" t="str">
        <f>VLOOKUP($B$17,Backlog!$A$2:$H$7,2,0)</f>
        <v>Listar alícuotas</v>
      </c>
      <c r="D17" s="7" t="str">
        <f>VLOOKUP($B$17,Backlog!$A$2:$H$7,3,0)</f>
        <v>Administrador</v>
      </c>
      <c r="E17" s="7" t="str">
        <f>VLOOKUP($B$17,Backlog!$A$2:$H$7,4,0)</f>
        <v>Implementar una vista para listar todas las alícuotas registradas</v>
      </c>
      <c r="F17" s="7" t="str">
        <f>VLOOKUP($B$17,Backlog!$A$2:$H$7,5,0)</f>
        <v>Visualizar fácilmente el registro de alícuotas</v>
      </c>
      <c r="G17" s="7" t="str">
        <f>VLOOKUP($B$17,Backlog!$A$2:$H$7,6,0)</f>
        <v/>
      </c>
      <c r="H17" s="7" t="str">
        <f>VLOOKUP($B$17,Backlog!$A$2:$H$7,7,0)</f>
        <v>Alta</v>
      </c>
      <c r="I17" s="7" t="str">
        <f>VLOOKUP($B$17,Backlog!$A$2:$H$7,8,0)</f>
        <v>Terminado</v>
      </c>
    </row>
    <row r="18" ht="15.75" customHeight="1">
      <c r="B18" s="8"/>
      <c r="C18" s="9" t="s">
        <v>40</v>
      </c>
      <c r="D18" s="8"/>
      <c r="E18" s="8"/>
      <c r="F18" s="8"/>
      <c r="G18" s="15" t="s">
        <v>41</v>
      </c>
      <c r="H18" s="8"/>
      <c r="I18" s="8" t="s">
        <v>42</v>
      </c>
    </row>
    <row r="19" ht="15.75" customHeight="1">
      <c r="B19" s="8" t="s">
        <v>53</v>
      </c>
      <c r="C19" s="8" t="s">
        <v>54</v>
      </c>
      <c r="G19" s="11" t="s">
        <v>55</v>
      </c>
      <c r="H19" s="8"/>
      <c r="I19" s="8">
        <v>1.0</v>
      </c>
    </row>
    <row r="20" ht="15.75" customHeight="1">
      <c r="B20" s="8" t="s">
        <v>56</v>
      </c>
      <c r="C20" s="8" t="s">
        <v>57</v>
      </c>
      <c r="G20" s="11" t="s">
        <v>55</v>
      </c>
      <c r="H20" s="8"/>
      <c r="I20" s="16">
        <v>1.0</v>
      </c>
    </row>
    <row r="21" ht="15.75" customHeight="1">
      <c r="B21" s="8"/>
      <c r="C21" s="8"/>
      <c r="D21" s="8"/>
      <c r="E21" s="8"/>
      <c r="F21" s="8"/>
      <c r="G21" s="14"/>
      <c r="H21" s="8"/>
      <c r="I21" s="8"/>
    </row>
    <row r="22" ht="15.75" customHeight="1">
      <c r="B22" s="10"/>
      <c r="C22" s="10"/>
      <c r="G22" s="17"/>
      <c r="I22" s="8"/>
    </row>
    <row r="23" ht="15.75" customHeight="1">
      <c r="B23" s="5" t="s">
        <v>35</v>
      </c>
      <c r="C23" s="5" t="s">
        <v>1</v>
      </c>
      <c r="D23" s="5" t="s">
        <v>2</v>
      </c>
      <c r="E23" s="5" t="s">
        <v>36</v>
      </c>
      <c r="F23" s="5" t="s">
        <v>37</v>
      </c>
      <c r="G23" s="15" t="s">
        <v>5</v>
      </c>
      <c r="H23" s="5" t="s">
        <v>38</v>
      </c>
      <c r="I23" s="5" t="s">
        <v>39</v>
      </c>
    </row>
    <row r="24" ht="15.75" customHeight="1">
      <c r="B24" s="6" t="s">
        <v>23</v>
      </c>
      <c r="C24" s="7" t="str">
        <f>VLOOKUP($B$24,Backlog!$A$2:$H$7,2,0)</f>
        <v>Actualizar alícuotas</v>
      </c>
      <c r="D24" s="7" t="str">
        <f>VLOOKUP($B$24,Backlog!$A$2:$H$7,3,0)</f>
        <v>Administrador</v>
      </c>
      <c r="E24" s="7" t="str">
        <f>VLOOKUP($B$24,Backlog!$A$2:$H$7,4,0)</f>
        <v>Permitir la edición de alícuotas existentes.</v>
      </c>
      <c r="F24" s="7" t="str">
        <f>VLOOKUP($B$24,Backlog!$A$2:$H$7,5,0)</f>
        <v>Modificar alícuotas en caso de errores o ajustes.</v>
      </c>
      <c r="G24" s="7" t="str">
        <f>VLOOKUP($B$24,Backlog!$A$2:$H$7,6,0)</f>
        <v/>
      </c>
      <c r="H24" s="7" t="str">
        <f>VLOOKUP($B$24,Backlog!$A$2:$H$7,7,0)</f>
        <v>Alta</v>
      </c>
      <c r="I24" s="7" t="str">
        <f>VLOOKUP($B$24,Backlog!$A$2:$H$7,8,0)</f>
        <v>Terminado</v>
      </c>
    </row>
    <row r="25" ht="15.75" customHeight="1">
      <c r="B25" s="8"/>
      <c r="C25" s="9" t="s">
        <v>40</v>
      </c>
      <c r="D25" s="8"/>
      <c r="E25" s="8"/>
      <c r="F25" s="8"/>
      <c r="G25" s="15" t="s">
        <v>41</v>
      </c>
      <c r="H25" s="8"/>
      <c r="I25" s="8" t="s">
        <v>42</v>
      </c>
    </row>
    <row r="26" ht="15.75" customHeight="1">
      <c r="B26" s="8" t="s">
        <v>58</v>
      </c>
      <c r="C26" s="8" t="s">
        <v>59</v>
      </c>
      <c r="G26" s="11" t="s">
        <v>50</v>
      </c>
      <c r="H26" s="8"/>
      <c r="I26" s="8">
        <v>1.0</v>
      </c>
    </row>
    <row r="27" ht="15.75" customHeight="1">
      <c r="B27" s="8" t="s">
        <v>60</v>
      </c>
      <c r="C27" s="8" t="s">
        <v>61</v>
      </c>
      <c r="G27" s="11" t="s">
        <v>50</v>
      </c>
      <c r="H27" s="8"/>
      <c r="I27" s="16">
        <v>1.0</v>
      </c>
    </row>
    <row r="28" ht="15.75" customHeight="1">
      <c r="B28" s="8"/>
      <c r="C28" s="8"/>
      <c r="D28" s="8"/>
      <c r="E28" s="8"/>
      <c r="F28" s="8"/>
      <c r="G28" s="14"/>
      <c r="H28" s="8"/>
      <c r="I28" s="8"/>
    </row>
    <row r="29" ht="15.75" customHeight="1">
      <c r="G29" s="17"/>
    </row>
    <row r="30" ht="15.75" customHeight="1">
      <c r="B30" s="5" t="s">
        <v>35</v>
      </c>
      <c r="C30" s="5" t="s">
        <v>1</v>
      </c>
      <c r="D30" s="5" t="s">
        <v>2</v>
      </c>
      <c r="E30" s="5" t="s">
        <v>36</v>
      </c>
      <c r="F30" s="5" t="s">
        <v>37</v>
      </c>
      <c r="G30" s="15" t="s">
        <v>5</v>
      </c>
      <c r="H30" s="5" t="s">
        <v>38</v>
      </c>
      <c r="I30" s="5" t="s">
        <v>39</v>
      </c>
    </row>
    <row r="31" ht="15.75" customHeight="1">
      <c r="B31" s="6" t="s">
        <v>27</v>
      </c>
      <c r="C31" s="7" t="str">
        <f>VLOOKUP($B$31,Backlog!$A$2:$H$7,2,0)</f>
        <v>Eliminar de alícuotas</v>
      </c>
      <c r="D31" s="7" t="str">
        <f>VLOOKUP($B$31,Backlog!$A$2:$H$7,3,0)</f>
        <v>Administrador</v>
      </c>
      <c r="E31" s="7" t="str">
        <f>VLOOKUP($B$31,Backlog!$A$2:$H$7,4,0)</f>
        <v>Implementar la opción de eliminar alícuotas.</v>
      </c>
      <c r="F31" s="7" t="str">
        <f>VLOOKUP($B$31,Backlog!$A$2:$H$7,5,0)</f>
        <v>Eliminar alícuotas erroneas del sistema.</v>
      </c>
      <c r="G31" s="7" t="str">
        <f>VLOOKUP($B$31,Backlog!$A$2:$H$7,6,0)</f>
        <v/>
      </c>
      <c r="H31" s="7" t="str">
        <f>VLOOKUP($B$31,Backlog!$A$2:$H$7,7,0)</f>
        <v>Alta</v>
      </c>
      <c r="I31" s="7" t="str">
        <f>VLOOKUP($B$31,Backlog!$A$2:$H$7,8,0)</f>
        <v>Terminado</v>
      </c>
    </row>
    <row r="32" ht="15.75" customHeight="1">
      <c r="B32" s="8"/>
      <c r="C32" s="9" t="s">
        <v>40</v>
      </c>
      <c r="D32" s="8"/>
      <c r="E32" s="8"/>
      <c r="F32" s="8"/>
      <c r="G32" s="15" t="s">
        <v>41</v>
      </c>
      <c r="H32" s="8"/>
      <c r="I32" s="8" t="s">
        <v>42</v>
      </c>
    </row>
    <row r="33" ht="15.75" customHeight="1">
      <c r="B33" s="8" t="s">
        <v>62</v>
      </c>
      <c r="C33" s="10" t="s">
        <v>63</v>
      </c>
      <c r="D33" s="8"/>
      <c r="E33" s="8"/>
      <c r="F33" s="8"/>
      <c r="G33" s="11" t="s">
        <v>64</v>
      </c>
      <c r="H33" s="8"/>
      <c r="I33" s="8">
        <v>1.0</v>
      </c>
    </row>
    <row r="34" ht="15.75" customHeight="1">
      <c r="B34" s="8" t="s">
        <v>65</v>
      </c>
      <c r="C34" s="8" t="s">
        <v>66</v>
      </c>
      <c r="D34" s="8"/>
      <c r="E34" s="8"/>
      <c r="F34" s="8"/>
      <c r="G34" s="11" t="s">
        <v>64</v>
      </c>
      <c r="H34" s="8"/>
      <c r="I34" s="16">
        <v>1.0</v>
      </c>
    </row>
    <row r="35" ht="15.75" customHeight="1">
      <c r="B35" s="8"/>
      <c r="C35" s="8"/>
      <c r="D35" s="8"/>
      <c r="E35" s="8"/>
      <c r="F35" s="8"/>
      <c r="G35" s="14"/>
      <c r="H35" s="8"/>
      <c r="I35" s="8"/>
    </row>
    <row r="36" ht="15.75" customHeight="1">
      <c r="B36" s="5" t="s">
        <v>35</v>
      </c>
      <c r="C36" s="5" t="s">
        <v>1</v>
      </c>
      <c r="D36" s="5" t="s">
        <v>2</v>
      </c>
      <c r="E36" s="5" t="s">
        <v>36</v>
      </c>
      <c r="F36" s="5" t="s">
        <v>37</v>
      </c>
      <c r="G36" s="15" t="s">
        <v>5</v>
      </c>
      <c r="H36" s="5" t="s">
        <v>38</v>
      </c>
      <c r="I36" s="5" t="s">
        <v>39</v>
      </c>
    </row>
    <row r="37" ht="15.75" customHeight="1">
      <c r="B37" s="6" t="s">
        <v>31</v>
      </c>
      <c r="C37" s="7" t="str">
        <f>VLOOKUP($B$37,Backlog!$A$2:$H$7,2,0)</f>
        <v>Filtrar alícuotas pendientes</v>
      </c>
      <c r="D37" s="7" t="str">
        <f>VLOOKUP($B$37,Backlog!$A$2:$H$7,3,0)</f>
        <v>Administrador</v>
      </c>
      <c r="E37" s="7" t="str">
        <f>VLOOKUP($B$37,Backlog!$A$2:$H$7,4,0)</f>
        <v>Implementar filtro de alícuotas pendientes</v>
      </c>
      <c r="F37" s="7" t="str">
        <f>VLOOKUP($B$37,Backlog!$A$2:$H$7,5,0)</f>
        <v>Poder visualizar los residentes que faltan por pagar</v>
      </c>
      <c r="G37" s="7" t="str">
        <f>VLOOKUP($B$37,Backlog!$A$2:$H$7,6,0)</f>
        <v/>
      </c>
      <c r="H37" s="7" t="str">
        <f>VLOOKUP($B$37,Backlog!$A$2:$H$7,7,0)</f>
        <v>Alta</v>
      </c>
      <c r="I37" s="7" t="str">
        <f>VLOOKUP($B$37,Backlog!$A$2:$H$7,8,0)</f>
        <v>Terminado</v>
      </c>
    </row>
    <row r="38" ht="15.75" customHeight="1">
      <c r="B38" s="8"/>
      <c r="C38" s="9" t="s">
        <v>40</v>
      </c>
      <c r="D38" s="8"/>
      <c r="E38" s="8"/>
      <c r="F38" s="8"/>
      <c r="G38" s="15" t="s">
        <v>41</v>
      </c>
      <c r="H38" s="8"/>
      <c r="I38" s="8" t="s">
        <v>42</v>
      </c>
    </row>
    <row r="39" ht="15.75" customHeight="1">
      <c r="B39" s="8" t="s">
        <v>67</v>
      </c>
      <c r="C39" s="8" t="s">
        <v>68</v>
      </c>
      <c r="D39" s="8"/>
      <c r="E39" s="8"/>
      <c r="F39" s="8"/>
      <c r="G39" s="11" t="s">
        <v>55</v>
      </c>
      <c r="H39" s="8"/>
      <c r="I39" s="12">
        <v>1.0</v>
      </c>
    </row>
    <row r="40" ht="15.75" customHeight="1">
      <c r="B40" s="8" t="s">
        <v>69</v>
      </c>
      <c r="C40" s="8" t="s">
        <v>70</v>
      </c>
      <c r="D40" s="8"/>
      <c r="E40" s="8"/>
      <c r="F40" s="8"/>
      <c r="G40" s="11" t="s">
        <v>55</v>
      </c>
      <c r="H40" s="8"/>
      <c r="I40" s="12">
        <v>1.0</v>
      </c>
    </row>
    <row r="41" ht="15.75" customHeight="1">
      <c r="B41" s="18"/>
      <c r="C41" s="18"/>
      <c r="D41" s="18"/>
      <c r="E41" s="18"/>
      <c r="F41" s="18"/>
      <c r="G41" s="19"/>
      <c r="H41" s="18"/>
      <c r="I41" s="18"/>
    </row>
    <row r="42" ht="15.75" customHeight="1">
      <c r="B42" s="18"/>
      <c r="C42" s="18"/>
      <c r="D42" s="18"/>
      <c r="E42" s="18"/>
      <c r="F42" s="18"/>
      <c r="G42" s="19"/>
      <c r="H42" s="18"/>
      <c r="I42" s="18"/>
    </row>
    <row r="43" ht="15.75" customHeight="1">
      <c r="B43" s="8"/>
      <c r="C43" s="8"/>
      <c r="D43" s="8"/>
      <c r="E43" s="8"/>
      <c r="F43" s="8"/>
      <c r="G43" s="14"/>
      <c r="H43" s="8"/>
      <c r="I43" s="8"/>
    </row>
    <row r="44" ht="15.75" customHeight="1">
      <c r="B44" s="8"/>
      <c r="C44" s="8"/>
      <c r="D44" s="10"/>
      <c r="E44" s="10"/>
      <c r="F44" s="10"/>
      <c r="G44" s="8"/>
      <c r="H44" s="10"/>
      <c r="I44" s="1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3:F13"/>
    <mergeCell ref="C14:F14"/>
    <mergeCell ref="C19:F19"/>
    <mergeCell ref="C20:F20"/>
    <mergeCell ref="C26:F26"/>
    <mergeCell ref="C27:F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9" width="12.38"/>
  </cols>
  <sheetData>
    <row r="1" ht="15.75" customHeight="1"/>
    <row r="2" ht="15.75" customHeight="1"/>
    <row r="3" ht="15.75" customHeight="1">
      <c r="B3" s="8"/>
      <c r="C3" s="8" t="s">
        <v>42</v>
      </c>
      <c r="D3" s="8" t="s">
        <v>71</v>
      </c>
      <c r="E3" s="8" t="s">
        <v>72</v>
      </c>
      <c r="F3" s="8" t="s">
        <v>73</v>
      </c>
      <c r="G3" s="8" t="s">
        <v>74</v>
      </c>
      <c r="H3" s="8" t="s">
        <v>75</v>
      </c>
      <c r="I3" s="8" t="s">
        <v>76</v>
      </c>
    </row>
    <row r="4" ht="15.75" customHeight="1">
      <c r="B4" s="20" t="s">
        <v>43</v>
      </c>
      <c r="C4" s="21">
        <v>1.0</v>
      </c>
      <c r="D4" s="16">
        <v>0.0</v>
      </c>
      <c r="E4" s="16">
        <v>0.0</v>
      </c>
      <c r="F4" s="16">
        <v>0.0</v>
      </c>
      <c r="G4" s="16">
        <v>0.0</v>
      </c>
      <c r="H4" s="16">
        <v>1.0</v>
      </c>
      <c r="I4" s="22">
        <f t="shared" ref="I4:I18" si="1">SUM(D4:H4)</f>
        <v>1</v>
      </c>
    </row>
    <row r="5" ht="15.75" customHeight="1">
      <c r="B5" s="20" t="s">
        <v>46</v>
      </c>
      <c r="C5" s="21">
        <v>0.0</v>
      </c>
      <c r="D5" s="16"/>
      <c r="E5" s="16"/>
      <c r="F5" s="16"/>
      <c r="G5" s="16"/>
      <c r="H5" s="16"/>
      <c r="I5" s="22">
        <f t="shared" si="1"/>
        <v>0</v>
      </c>
    </row>
    <row r="6" ht="15.75" customHeight="1">
      <c r="A6" s="8"/>
      <c r="B6" s="20" t="s">
        <v>77</v>
      </c>
      <c r="C6" s="21">
        <v>0.0</v>
      </c>
      <c r="D6" s="16"/>
      <c r="E6" s="16"/>
      <c r="F6" s="16"/>
      <c r="G6" s="16"/>
      <c r="H6" s="16"/>
      <c r="I6" s="22">
        <f t="shared" si="1"/>
        <v>0</v>
      </c>
    </row>
    <row r="7" ht="15.75" customHeight="1">
      <c r="A7" s="8"/>
      <c r="B7" s="20" t="s">
        <v>48</v>
      </c>
      <c r="C7" s="21">
        <v>2.0</v>
      </c>
      <c r="D7" s="16">
        <v>0.0</v>
      </c>
      <c r="E7" s="16">
        <v>0.0</v>
      </c>
      <c r="F7" s="16">
        <v>0.0</v>
      </c>
      <c r="G7" s="16">
        <v>1.0</v>
      </c>
      <c r="H7" s="16">
        <v>1.0</v>
      </c>
      <c r="I7" s="22">
        <f t="shared" si="1"/>
        <v>2</v>
      </c>
    </row>
    <row r="8" ht="15.75" customHeight="1">
      <c r="B8" s="20" t="s">
        <v>51</v>
      </c>
      <c r="C8" s="21">
        <v>0.0</v>
      </c>
      <c r="D8" s="16"/>
      <c r="E8" s="16"/>
      <c r="F8" s="16"/>
      <c r="G8" s="16"/>
      <c r="H8" s="16"/>
      <c r="I8" s="22">
        <f t="shared" si="1"/>
        <v>0</v>
      </c>
    </row>
    <row r="9" ht="15.75" customHeight="1">
      <c r="B9" s="20" t="s">
        <v>78</v>
      </c>
      <c r="C9" s="21">
        <v>0.0</v>
      </c>
      <c r="D9" s="16"/>
      <c r="E9" s="16"/>
      <c r="F9" s="16"/>
      <c r="G9" s="16"/>
      <c r="H9" s="16"/>
      <c r="I9" s="22">
        <f t="shared" si="1"/>
        <v>0</v>
      </c>
    </row>
    <row r="10" ht="15.75" customHeight="1">
      <c r="B10" s="20" t="s">
        <v>53</v>
      </c>
      <c r="C10" s="21">
        <v>2.0</v>
      </c>
      <c r="D10" s="16">
        <v>0.0</v>
      </c>
      <c r="E10" s="16">
        <v>0.0</v>
      </c>
      <c r="F10" s="16">
        <v>0.0</v>
      </c>
      <c r="G10" s="16">
        <v>1.0</v>
      </c>
      <c r="H10" s="16">
        <v>1.0</v>
      </c>
      <c r="I10" s="22">
        <f t="shared" si="1"/>
        <v>2</v>
      </c>
    </row>
    <row r="11" ht="15.75" customHeight="1">
      <c r="B11" s="20" t="s">
        <v>56</v>
      </c>
      <c r="C11" s="21">
        <v>0.0</v>
      </c>
      <c r="D11" s="16"/>
      <c r="E11" s="16"/>
      <c r="F11" s="16"/>
      <c r="G11" s="16"/>
      <c r="H11" s="16"/>
      <c r="I11" s="22">
        <f t="shared" si="1"/>
        <v>0</v>
      </c>
    </row>
    <row r="12" ht="15.0" customHeight="1">
      <c r="B12" s="20" t="s">
        <v>79</v>
      </c>
      <c r="C12" s="21">
        <v>0.0</v>
      </c>
      <c r="D12" s="16"/>
      <c r="E12" s="16"/>
      <c r="F12" s="16"/>
      <c r="G12" s="16"/>
      <c r="H12" s="16"/>
      <c r="I12" s="22">
        <f t="shared" si="1"/>
        <v>0</v>
      </c>
    </row>
    <row r="13" ht="15.75" customHeight="1">
      <c r="B13" s="20" t="s">
        <v>58</v>
      </c>
      <c r="C13" s="21">
        <v>2.0</v>
      </c>
      <c r="D13" s="16">
        <v>0.0</v>
      </c>
      <c r="E13" s="16">
        <v>0.0</v>
      </c>
      <c r="F13" s="16">
        <v>0.0</v>
      </c>
      <c r="G13" s="16">
        <v>1.0</v>
      </c>
      <c r="H13" s="16">
        <v>1.0</v>
      </c>
      <c r="I13" s="23">
        <f t="shared" si="1"/>
        <v>2</v>
      </c>
    </row>
    <row r="14" ht="15.75" customHeight="1">
      <c r="B14" s="20" t="s">
        <v>60</v>
      </c>
      <c r="C14" s="21">
        <v>0.0</v>
      </c>
      <c r="D14" s="16"/>
      <c r="E14" s="16"/>
      <c r="F14" s="16"/>
      <c r="G14" s="16"/>
      <c r="H14" s="16"/>
      <c r="I14" s="23">
        <f t="shared" si="1"/>
        <v>0</v>
      </c>
    </row>
    <row r="15" ht="15.75" customHeight="1">
      <c r="B15" s="20" t="s">
        <v>80</v>
      </c>
      <c r="C15" s="21">
        <v>0.0</v>
      </c>
      <c r="D15" s="16"/>
      <c r="E15" s="16"/>
      <c r="F15" s="16"/>
      <c r="G15" s="16"/>
      <c r="H15" s="16"/>
      <c r="I15" s="23">
        <f t="shared" si="1"/>
        <v>0</v>
      </c>
    </row>
    <row r="16" ht="15.75" customHeight="1">
      <c r="B16" s="20" t="s">
        <v>62</v>
      </c>
      <c r="C16" s="21">
        <v>2.0</v>
      </c>
      <c r="D16" s="16">
        <v>0.0</v>
      </c>
      <c r="E16" s="16">
        <v>0.0</v>
      </c>
      <c r="F16" s="16">
        <v>0.0</v>
      </c>
      <c r="G16" s="16">
        <v>1.0</v>
      </c>
      <c r="H16" s="16">
        <v>1.0</v>
      </c>
      <c r="I16" s="23">
        <f t="shared" si="1"/>
        <v>2</v>
      </c>
    </row>
    <row r="17" ht="15.75" customHeight="1">
      <c r="B17" s="20" t="s">
        <v>65</v>
      </c>
      <c r="C17" s="21">
        <v>0.0</v>
      </c>
      <c r="D17" s="16"/>
      <c r="E17" s="16"/>
      <c r="F17" s="16"/>
      <c r="G17" s="16"/>
      <c r="H17" s="16"/>
      <c r="I17" s="23">
        <f t="shared" si="1"/>
        <v>0</v>
      </c>
    </row>
    <row r="18" ht="15.75" customHeight="1">
      <c r="B18" s="20" t="s">
        <v>81</v>
      </c>
      <c r="C18" s="21">
        <v>0.0</v>
      </c>
      <c r="D18" s="16"/>
      <c r="E18" s="16"/>
      <c r="F18" s="16"/>
      <c r="G18" s="16"/>
      <c r="H18" s="16"/>
      <c r="I18" s="23">
        <f t="shared" si="1"/>
        <v>0</v>
      </c>
    </row>
    <row r="19" ht="15.75" customHeight="1">
      <c r="B19" s="20" t="s">
        <v>67</v>
      </c>
      <c r="C19" s="21">
        <v>1.0</v>
      </c>
      <c r="D19" s="24">
        <v>0.0</v>
      </c>
      <c r="E19" s="24">
        <v>0.0</v>
      </c>
      <c r="F19" s="24">
        <v>0.0</v>
      </c>
      <c r="G19" s="25">
        <v>1.0</v>
      </c>
      <c r="H19" s="25">
        <v>0.0</v>
      </c>
      <c r="I19" s="23">
        <f>SUM(G19:H19)</f>
        <v>1</v>
      </c>
    </row>
    <row r="20" ht="15.75" customHeight="1">
      <c r="B20" s="20" t="s">
        <v>69</v>
      </c>
      <c r="C20" s="21">
        <v>0.0</v>
      </c>
      <c r="I20" s="23">
        <f t="shared" ref="I20:I24" si="2">SUM(D20:H20)</f>
        <v>0</v>
      </c>
    </row>
    <row r="21" ht="15.75" customHeight="1">
      <c r="B21" s="20" t="s">
        <v>82</v>
      </c>
      <c r="C21" s="21">
        <v>0.0</v>
      </c>
      <c r="I21" s="23">
        <f t="shared" si="2"/>
        <v>0</v>
      </c>
    </row>
    <row r="22" ht="15.75" customHeight="1">
      <c r="B22" s="20" t="s">
        <v>83</v>
      </c>
      <c r="C22" s="21">
        <v>1.0</v>
      </c>
      <c r="D22" s="24">
        <v>0.0</v>
      </c>
      <c r="E22" s="24">
        <v>0.0</v>
      </c>
      <c r="F22" s="24">
        <v>0.0</v>
      </c>
      <c r="G22" s="24">
        <v>0.0</v>
      </c>
      <c r="H22" s="24">
        <v>1.0</v>
      </c>
      <c r="I22" s="23">
        <f t="shared" si="2"/>
        <v>1</v>
      </c>
    </row>
    <row r="23" ht="15.75" customHeight="1">
      <c r="B23" s="20" t="s">
        <v>84</v>
      </c>
      <c r="C23" s="21">
        <v>0.0</v>
      </c>
      <c r="I23" s="23">
        <f t="shared" si="2"/>
        <v>0</v>
      </c>
    </row>
    <row r="24" ht="15.75" customHeight="1">
      <c r="B24" s="20" t="s">
        <v>85</v>
      </c>
      <c r="C24" s="21">
        <v>0.0</v>
      </c>
      <c r="I24" s="23">
        <f t="shared" si="2"/>
        <v>0</v>
      </c>
    </row>
    <row r="25" ht="15.75" customHeight="1"/>
    <row r="26" ht="15.75" customHeight="1"/>
    <row r="27" ht="15.75" customHeight="1"/>
    <row r="28" ht="15.75" customHeight="1">
      <c r="B28" s="26" t="s">
        <v>86</v>
      </c>
      <c r="C28" s="8">
        <f>SUM(C4:C18)</f>
        <v>9</v>
      </c>
      <c r="D28" s="8">
        <f t="shared" ref="D28:H28" si="3">C28-SUM(D4:D18)</f>
        <v>9</v>
      </c>
      <c r="E28" s="8">
        <f t="shared" si="3"/>
        <v>9</v>
      </c>
      <c r="F28" s="8">
        <f t="shared" si="3"/>
        <v>9</v>
      </c>
      <c r="G28" s="8">
        <f t="shared" si="3"/>
        <v>5</v>
      </c>
      <c r="H28" s="8">
        <f t="shared" si="3"/>
        <v>0</v>
      </c>
    </row>
    <row r="29" ht="15.75" customHeight="1">
      <c r="B29" s="26" t="s">
        <v>87</v>
      </c>
      <c r="C29" s="8">
        <f>SUM(C4:C18)</f>
        <v>9</v>
      </c>
      <c r="D29" s="8">
        <f>C29-(SUM(C4:C18)/5)</f>
        <v>7.2</v>
      </c>
      <c r="E29" s="8">
        <f>D29-(SUM(C4:C18)/5)</f>
        <v>5.4</v>
      </c>
      <c r="F29" s="8">
        <f>E29-(SUM(C4:C18)/5)</f>
        <v>3.6</v>
      </c>
      <c r="G29" s="8">
        <f>F29-(SUM(C4:C18)/5)</f>
        <v>1.8</v>
      </c>
      <c r="H29" s="8">
        <f>G29-(SUM(C4:C18)/5)</f>
        <v>0</v>
      </c>
    </row>
    <row r="30" ht="15.75" customHeight="1"/>
    <row r="31" ht="15.75" customHeight="1"/>
    <row r="32" ht="15.75" customHeight="1"/>
    <row r="33" ht="15.75" customHeight="1">
      <c r="B33" s="2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3:G4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