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Grupo funfamentos G5\1950_G5_FUN_ING_SW\Proyecto_Final\Documentacion_G5\1. ELICITACION\1.3 HISTORIA DE USUARIO\matriz\"/>
    </mc:Choice>
  </mc:AlternateContent>
  <xr:revisionPtr revIDLastSave="0" documentId="8_{874F9CB7-8077-4938-85B6-567E5F3F8D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<sst xmlns="http://schemas.openxmlformats.org/spreadsheetml/2006/main" count="101" uniqueCount="75">
  <si>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</si>
  <si>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</si>
  <si>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</si>
  <si>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</si>
  <si>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</si>
  <si>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</si>
  <si>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</si>
  <si>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</si>
  <si>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</si>
  <si>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</si>
  <si>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</si>
  <si>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</si>
  <si>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</si>
  <si>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</si>
  <si>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</si>
  <si>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</si>
  <si>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</si>
  <si>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</si>
  <si>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</si>
  <si>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</si>
  <si>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</si>
  <si>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</si>
  <si>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</si>
  <si>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</si>
  <si>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</si>
  <si>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</si>
  <si>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</si>
  <si>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</si>
  <si>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</si>
  <si>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</si>
  <si>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</si>
  <si>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</si>
  <si>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</si>
  <si>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Pendiente</t>
  </si>
  <si>
    <t>Pagos registrados correctamente.</t>
  </si>
  <si>
    <t>S/C</t>
  </si>
  <si>
    <t>Gestionar pagos</t>
  </si>
  <si>
    <t>Alertas enviadas para pagos vencidos.</t>
  </si>
  <si>
    <t>Notificaciones de pagos</t>
  </si>
  <si>
    <t>Reportes financieros generados sin errores.</t>
  </si>
  <si>
    <t>Generación de reportes</t>
  </si>
  <si>
    <t>Cálculo correcto de multas por pagos
 atrasados</t>
  </si>
  <si>
    <t>Cálculo de multas</t>
  </si>
  <si>
    <t>REQ002</t>
  </si>
  <si>
    <t>REQ003</t>
  </si>
  <si>
    <t>REQ004</t>
  </si>
  <si>
    <t>Lucas Góngora</t>
  </si>
  <si>
    <t>Yandry Velez</t>
  </si>
  <si>
    <t>Gabriel Manosalvas</t>
  </si>
  <si>
    <t>Desarrollar funciones para registrar y 
gestionar pagos en el sistema.</t>
  </si>
  <si>
    <t>Crear un sistema de notificaciones
 basado en fechas límite.</t>
  </si>
  <si>
    <t>Implementar herramientas para generar 
reportes personalizados.</t>
  </si>
  <si>
    <t>Desarrollar una función para que el sistema calcule 
y registre 
automáticamente las multas por pagos atrasados según el porcentaje 
establecido</t>
  </si>
  <si>
    <t>Automatizar el registro y
 control de pagos</t>
  </si>
  <si>
    <t>Notificar al administrador sobre
 pagos pendientes.</t>
  </si>
  <si>
    <t>Generar reportes detallados y 
accesibles para el residente</t>
  </si>
  <si>
    <t>Automatizar el cálculo y la aplicación 
de multas por pagos atrasados</t>
  </si>
  <si>
    <t>Gestionar los pagos de
 forma eficiente.</t>
  </si>
  <si>
    <t>Implementar alertas automáticas 
para pagos vencidos.</t>
  </si>
  <si>
    <t>Facilitar la generación de 
reportes de pagos.</t>
  </si>
  <si>
    <t>Establecer un sistema automático
 para calcular y aplicar multas</t>
  </si>
  <si>
    <t>El administrador tiene problemas al
 gestionar pagos de forma manual.</t>
  </si>
  <si>
    <t>Falta de alertas automáticas para
 pagos vencidos.</t>
  </si>
  <si>
    <t>Dificultad en generar reportes financieros
 claros y precisos.</t>
  </si>
  <si>
    <t>No existe un sistema claro para calcular y 
aplicar multas por pagos atrasados</t>
  </si>
  <si>
    <t>REQ005</t>
  </si>
  <si>
    <t xml:space="preserve">El administrador tiene que visualizar un  menu para registrar una alicuota, ver las alicuotas pagadas y notificaciones de alerta para pagos vencidos </t>
  </si>
  <si>
    <t xml:space="preserve">Implemetar un menu para visualizar las funcionalidades del programa de administracion de pagos </t>
  </si>
  <si>
    <t xml:space="preserve">Crear una interfaz interactiva </t>
  </si>
  <si>
    <t xml:space="preserve">Administrador </t>
  </si>
  <si>
    <t xml:space="preserve">Desarrollar un menu que tenga como opciones todas las funcionalidades del progama </t>
  </si>
  <si>
    <t xml:space="preserve">Jairo Molina </t>
  </si>
  <si>
    <t xml:space="preserve">Alta </t>
  </si>
  <si>
    <t>Verificar que cada opcion ejecute
 cada funcionalidad del progama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</si>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</sst>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5" zoomScale="71" zoomScaleNormal="110" workbookViewId="0">
      <selection activeCell="H10" sqref="H10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7" customWidth="1"/>
    <col min="8" max="8" width="15.296875" customWidth="1"/>
    <col min="9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8.75" customHeight="1" x14ac:dyDescent="0.25">
      <c r="B6" s="32" t="s">
        <v>15</v>
      </c>
      <c r="C6" s="36" t="s">
        <v>66</v>
      </c>
      <c r="D6" s="36" t="s">
        <v>67</v>
      </c>
      <c r="E6" s="36" t="s">
        <v>68</v>
      </c>
      <c r="F6" s="32" t="s">
        <v>69</v>
      </c>
      <c r="G6" s="36" t="s">
        <v>70</v>
      </c>
      <c r="H6" s="32" t="s">
        <v>71</v>
      </c>
      <c r="I6" s="32">
        <v>10</v>
      </c>
      <c r="J6" s="32" t="s">
        <v>35</v>
      </c>
      <c r="K6" s="32" t="s">
        <v>72</v>
      </c>
      <c r="L6" s="32" t="s">
        <v>33</v>
      </c>
      <c r="M6" s="36" t="s">
        <v>73</v>
      </c>
      <c r="N6" s="32" t="s">
        <v>35</v>
      </c>
      <c r="O6" s="32" t="s">
        <v>74</v>
      </c>
    </row>
    <row r="7" spans="1:26" ht="72" customHeight="1" x14ac:dyDescent="0.25">
      <c r="B7" s="32" t="s">
        <v>43</v>
      </c>
      <c r="C7" s="36" t="s">
        <v>61</v>
      </c>
      <c r="D7" s="36" t="s">
        <v>57</v>
      </c>
      <c r="E7" s="36" t="s">
        <v>53</v>
      </c>
      <c r="F7" s="32" t="s">
        <v>32</v>
      </c>
      <c r="G7" s="36" t="s">
        <v>49</v>
      </c>
      <c r="H7" s="32" t="s">
        <v>46</v>
      </c>
      <c r="I7" s="32">
        <v>7</v>
      </c>
      <c r="J7" s="32" t="s">
        <v>35</v>
      </c>
      <c r="K7" s="32" t="s">
        <v>17</v>
      </c>
      <c r="L7" s="32" t="s">
        <v>33</v>
      </c>
      <c r="M7" s="32" t="s">
        <v>34</v>
      </c>
      <c r="N7" s="32" t="s">
        <v>35</v>
      </c>
      <c r="O7" s="32" t="s">
        <v>36</v>
      </c>
    </row>
    <row r="8" spans="1:26" ht="66" customHeight="1" x14ac:dyDescent="0.25">
      <c r="A8" s="7"/>
      <c r="B8" s="32" t="s">
        <v>44</v>
      </c>
      <c r="C8" s="36" t="s">
        <v>62</v>
      </c>
      <c r="D8" s="36" t="s">
        <v>58</v>
      </c>
      <c r="E8" s="36" t="s">
        <v>54</v>
      </c>
      <c r="F8" s="32" t="s">
        <v>32</v>
      </c>
      <c r="G8" s="36" t="s">
        <v>50</v>
      </c>
      <c r="H8" s="32" t="s">
        <v>47</v>
      </c>
      <c r="I8" s="32">
        <v>10</v>
      </c>
      <c r="J8" s="32" t="s">
        <v>35</v>
      </c>
      <c r="K8" s="32" t="s">
        <v>17</v>
      </c>
      <c r="L8" s="32" t="s">
        <v>33</v>
      </c>
      <c r="M8" s="32" t="s">
        <v>37</v>
      </c>
      <c r="N8" s="32" t="s">
        <v>35</v>
      </c>
      <c r="O8" s="32" t="s">
        <v>38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2" t="s">
        <v>45</v>
      </c>
      <c r="C9" s="36" t="s">
        <v>63</v>
      </c>
      <c r="D9" s="36" t="s">
        <v>59</v>
      </c>
      <c r="E9" s="36" t="s">
        <v>55</v>
      </c>
      <c r="F9" s="32" t="s">
        <v>32</v>
      </c>
      <c r="G9" s="36" t="s">
        <v>51</v>
      </c>
      <c r="H9" s="32" t="s">
        <v>46</v>
      </c>
      <c r="I9" s="32">
        <v>10</v>
      </c>
      <c r="J9" s="32" t="s">
        <v>35</v>
      </c>
      <c r="K9" s="32" t="s">
        <v>17</v>
      </c>
      <c r="L9" s="32" t="s">
        <v>33</v>
      </c>
      <c r="M9" s="32" t="s">
        <v>39</v>
      </c>
      <c r="N9" s="32" t="s">
        <v>35</v>
      </c>
      <c r="O9" s="32" t="s">
        <v>40</v>
      </c>
    </row>
    <row r="10" spans="1:26" ht="66" customHeight="1" x14ac:dyDescent="0.25">
      <c r="B10" s="32" t="s">
        <v>65</v>
      </c>
      <c r="C10" s="36" t="s">
        <v>64</v>
      </c>
      <c r="D10" s="36" t="s">
        <v>60</v>
      </c>
      <c r="E10" s="36" t="s">
        <v>56</v>
      </c>
      <c r="F10" s="32" t="s">
        <v>32</v>
      </c>
      <c r="G10" s="36" t="s">
        <v>52</v>
      </c>
      <c r="H10" s="32" t="s">
        <v>48</v>
      </c>
      <c r="I10" s="32">
        <v>10</v>
      </c>
      <c r="J10" s="32" t="s">
        <v>35</v>
      </c>
      <c r="K10" s="32" t="s">
        <v>17</v>
      </c>
      <c r="L10" s="32" t="s">
        <v>33</v>
      </c>
      <c r="M10" s="32" t="s">
        <v>41</v>
      </c>
      <c r="N10" s="32" t="s">
        <v>35</v>
      </c>
      <c r="O10" s="32" t="s">
        <v>42</v>
      </c>
    </row>
    <row r="11" spans="1:26" ht="78" customHeight="1" x14ac:dyDescent="0.25">
      <c r="B11" s="32"/>
      <c r="C11" s="36"/>
      <c r="D11" s="36"/>
      <c r="E11" s="36"/>
      <c r="F11" s="36"/>
      <c r="G11" s="36"/>
      <c r="H11" s="36"/>
      <c r="I11" s="36"/>
      <c r="J11" s="39"/>
      <c r="K11" s="30"/>
      <c r="L11" s="36"/>
      <c r="M11" s="36"/>
      <c r="N11" s="36"/>
      <c r="O11" s="36"/>
    </row>
    <row r="12" spans="1:26" ht="101.25" customHeight="1" x14ac:dyDescent="0.25">
      <c r="B12" s="32"/>
      <c r="C12" s="30"/>
      <c r="D12" s="30"/>
      <c r="E12" s="30"/>
      <c r="F12" s="36"/>
      <c r="G12" s="30"/>
      <c r="H12" s="30"/>
      <c r="I12" s="30"/>
      <c r="J12" s="40"/>
      <c r="K12" s="30"/>
      <c r="L12" s="30"/>
      <c r="M12" s="30"/>
      <c r="N12" s="30"/>
      <c r="O12" s="30"/>
    </row>
    <row r="13" spans="1:26" ht="55.5" customHeight="1" x14ac:dyDescent="0.25">
      <c r="B13" s="32"/>
      <c r="C13" s="30"/>
      <c r="D13" s="30"/>
      <c r="E13" s="30"/>
      <c r="F13" s="30"/>
      <c r="G13" s="30"/>
      <c r="H13" s="30"/>
      <c r="I13" s="30"/>
      <c r="J13" s="41"/>
      <c r="K13" s="30"/>
      <c r="L13" s="30"/>
      <c r="M13" s="31"/>
      <c r="N13" s="31"/>
      <c r="O13" s="31"/>
    </row>
    <row r="14" spans="1:26" ht="97.5" customHeight="1" x14ac:dyDescent="0.25">
      <c r="B14" s="32"/>
      <c r="C14" s="30"/>
      <c r="D14" s="30"/>
      <c r="E14" s="30"/>
      <c r="F14" s="30"/>
      <c r="G14" s="30"/>
      <c r="H14" s="30"/>
      <c r="I14" s="34"/>
      <c r="J14" s="42"/>
      <c r="K14" s="35"/>
      <c r="L14" s="30"/>
      <c r="M14" s="33"/>
      <c r="N14" s="30"/>
      <c r="O14" s="30"/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37" t="s">
        <v>17</v>
      </c>
      <c r="L21" s="38" t="s">
        <v>16</v>
      </c>
      <c r="M21" s="4"/>
    </row>
    <row r="22" spans="9:13" ht="19.5" customHeight="1" x14ac:dyDescent="0.3">
      <c r="I22" s="1"/>
      <c r="J22" s="1"/>
      <c r="K22" s="37" t="s">
        <v>19</v>
      </c>
      <c r="L22" s="38" t="s">
        <v>20</v>
      </c>
      <c r="M22" s="4"/>
    </row>
    <row r="23" spans="9:13" ht="19.5" customHeight="1" x14ac:dyDescent="0.3">
      <c r="I23" s="1"/>
      <c r="J23" s="1"/>
      <c r="K23" s="37" t="s">
        <v>18</v>
      </c>
      <c r="L23" s="38" t="s">
        <v>21</v>
      </c>
      <c r="M23" s="4"/>
    </row>
    <row r="24" spans="9:13" ht="19.5" customHeight="1" x14ac:dyDescent="0.3">
      <c r="I24" s="1"/>
      <c r="J24" s="1"/>
      <c r="K24" s="37"/>
      <c r="L24" s="38" t="s">
        <v>22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11:L14 L7:L8" xr:uid="{00000000-0002-0000-0000-000000000000}">
      <formula1>$L$21:$L$24</formula1>
    </dataValidation>
    <dataValidation type="list" allowBlank="1" showErrorMessage="1" sqref="K7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1" sqref="C11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73" t="s">
        <v>23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64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63" t="s">
        <v>24</v>
      </c>
      <c r="F9" s="64"/>
      <c r="G9" s="13"/>
      <c r="H9" s="63" t="s">
        <v>11</v>
      </c>
      <c r="I9" s="64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65</v>
      </c>
      <c r="D10" s="16"/>
      <c r="E10" s="65" t="str">
        <f>VLOOKUP(C10,'Formato descripción HU'!B6:O10,5,0)</f>
        <v>Administrador</v>
      </c>
      <c r="F10" s="64"/>
      <c r="G10" s="17"/>
      <c r="H10" s="65" t="str">
        <f>VLOOKUP(C10,'Formato descripción HU'!B6:O10,11,0)</f>
        <v>Pendiente</v>
      </c>
      <c r="I10" s="64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25</v>
      </c>
      <c r="D12" s="16"/>
      <c r="E12" s="63" t="s">
        <v>10</v>
      </c>
      <c r="F12" s="64"/>
      <c r="G12" s="17"/>
      <c r="H12" s="63" t="s">
        <v>26</v>
      </c>
      <c r="I12" s="64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>
        <f>VLOOKUP('Historia de Usuario'!C10,'Formato descripción HU'!B6:O10,8,0)</f>
        <v>10</v>
      </c>
      <c r="D13" s="16"/>
      <c r="E13" s="65" t="str">
        <f>VLOOKUP(C10,'Formato descripción HU'!B6:O10,10,0)</f>
        <v>Alta</v>
      </c>
      <c r="F13" s="64"/>
      <c r="G13" s="17"/>
      <c r="H13" s="65" t="str">
        <f>VLOOKUP(C10,'Formato descripción HU'!B6:O10,7,0)</f>
        <v>Gabriel Manosalvas</v>
      </c>
      <c r="I13" s="64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45" t="s">
        <v>27</v>
      </c>
      <c r="D15" s="48" t="str">
        <f>VLOOKUP(C10,'Formato descripción HU'!B6:O10,3,0)</f>
        <v>Establecer un sistema automático
 para calcular y aplicar multas</v>
      </c>
      <c r="E15" s="67"/>
      <c r="F15" s="14"/>
      <c r="G15" s="45" t="s">
        <v>28</v>
      </c>
      <c r="H15" s="48" t="str">
        <f>VLOOKUP(C10,'Formato descripción HU'!B6:O10,4,0)</f>
        <v>Automatizar el cálculo y la aplicación 
de multas por pagos atrasados</v>
      </c>
      <c r="I15" s="76"/>
      <c r="J15" s="67"/>
      <c r="K15" s="14"/>
      <c r="L15" s="45" t="s">
        <v>29</v>
      </c>
      <c r="M15" s="48" t="str">
        <f>VLOOKUP(C10,'Formato descripción HU'!B6:O10,6,0)</f>
        <v>Desarrollar una función para que el sistema calcule 
y registre 
automáticamente las multas por pagos atrasados según el porcentaje 
establecido</v>
      </c>
      <c r="N15" s="49"/>
      <c r="O15" s="50"/>
      <c r="P15" s="29"/>
    </row>
    <row r="16" spans="2:16" ht="19.5" customHeight="1" x14ac:dyDescent="0.25">
      <c r="B16" s="28"/>
      <c r="C16" s="46"/>
      <c r="D16" s="71"/>
      <c r="E16" s="72"/>
      <c r="F16" s="14"/>
      <c r="G16" s="46"/>
      <c r="H16" s="71"/>
      <c r="I16" s="77"/>
      <c r="J16" s="72"/>
      <c r="K16" s="14"/>
      <c r="L16" s="46"/>
      <c r="M16" s="51"/>
      <c r="N16" s="52"/>
      <c r="O16" s="53"/>
      <c r="P16" s="29"/>
    </row>
    <row r="17" spans="2:16" ht="19.5" customHeight="1" x14ac:dyDescent="0.25">
      <c r="B17" s="28"/>
      <c r="C17" s="47"/>
      <c r="D17" s="68"/>
      <c r="E17" s="69"/>
      <c r="F17" s="14"/>
      <c r="G17" s="47"/>
      <c r="H17" s="68"/>
      <c r="I17" s="78"/>
      <c r="J17" s="69"/>
      <c r="K17" s="14"/>
      <c r="L17" s="47"/>
      <c r="M17" s="54"/>
      <c r="N17" s="55"/>
      <c r="O17" s="56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66" t="s">
        <v>30</v>
      </c>
      <c r="D19" s="67"/>
      <c r="E19" s="57" t="str">
        <f>VLOOKUP(C10,'Formato descripción HU'!B6:O10,14,0)</f>
        <v>Cálculo de multas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29"/>
    </row>
    <row r="20" spans="2:16" ht="19.5" customHeight="1" x14ac:dyDescent="0.25">
      <c r="B20" s="28"/>
      <c r="C20" s="68"/>
      <c r="D20" s="69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70" t="s">
        <v>31</v>
      </c>
      <c r="D22" s="67"/>
      <c r="E22" s="48" t="str">
        <f>VLOOKUP(C10,'Formato descripción HU'!B6:O10,12,0)</f>
        <v>Cálculo correcto de multas por pagos
 atrasados</v>
      </c>
      <c r="F22" s="49"/>
      <c r="G22" s="49"/>
      <c r="H22" s="50"/>
      <c r="I22" s="14"/>
      <c r="J22" s="70" t="s">
        <v>13</v>
      </c>
      <c r="K22" s="67"/>
      <c r="L22" s="75" t="str">
        <f>VLOOKUP(C10,'Formato descripción HU'!B6:O10,13,0)</f>
        <v>S/C</v>
      </c>
      <c r="M22" s="76"/>
      <c r="N22" s="76"/>
      <c r="O22" s="67"/>
      <c r="P22" s="29"/>
    </row>
    <row r="23" spans="2:16" ht="19.5" customHeight="1" x14ac:dyDescent="0.25">
      <c r="B23" s="28"/>
      <c r="C23" s="71"/>
      <c r="D23" s="72"/>
      <c r="E23" s="51"/>
      <c r="F23" s="52"/>
      <c r="G23" s="52"/>
      <c r="H23" s="53"/>
      <c r="I23" s="14"/>
      <c r="J23" s="71"/>
      <c r="K23" s="72"/>
      <c r="L23" s="71"/>
      <c r="M23" s="77"/>
      <c r="N23" s="77"/>
      <c r="O23" s="72"/>
      <c r="P23" s="29"/>
    </row>
    <row r="24" spans="2:16" ht="19.5" customHeight="1" x14ac:dyDescent="0.25">
      <c r="B24" s="28"/>
      <c r="C24" s="68"/>
      <c r="D24" s="69"/>
      <c r="E24" s="54"/>
      <c r="F24" s="55"/>
      <c r="G24" s="55"/>
      <c r="H24" s="56"/>
      <c r="I24" s="14"/>
      <c r="J24" s="68"/>
      <c r="K24" s="69"/>
      <c r="L24" s="68"/>
      <c r="M24" s="78"/>
      <c r="N24" s="78"/>
      <c r="O24" s="69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YANDRY JOSUE VELEZ VALENCIA</cp:lastModifiedBy>
  <cp:revision/>
  <dcterms:created xsi:type="dcterms:W3CDTF">2019-10-21T15:37:14Z</dcterms:created>
  <dcterms:modified xsi:type="dcterms:W3CDTF">2024-12-19T13:42:20Z</dcterms:modified>
  <cp:category/>
  <cp:contentStatus/>
</cp:coreProperties>
</file>