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\Desktop\UCR Material\Segundo\Segundo semestre\Paralela\concurrente22b-luis_solano\homework\goldbach_optimized\report\"/>
    </mc:Choice>
  </mc:AlternateContent>
  <xr:revisionPtr revIDLastSave="0" documentId="13_ncr:1_{D395E900-0A09-46E0-B4D1-60C88A9549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D15" i="1"/>
  <c r="D14" i="1"/>
  <c r="D13" i="1"/>
  <c r="D12" i="1"/>
  <c r="D5" i="1"/>
  <c r="C5" i="1"/>
  <c r="N6" i="1"/>
  <c r="M6" i="1"/>
  <c r="I6" i="1"/>
  <c r="F6" i="1"/>
  <c r="E6" i="1"/>
  <c r="D6" i="1"/>
  <c r="C6" i="1"/>
  <c r="N5" i="1"/>
  <c r="I16" i="1" s="1"/>
  <c r="M5" i="1"/>
  <c r="I15" i="1" s="1"/>
  <c r="L5" i="1"/>
  <c r="I14" i="1" s="1"/>
  <c r="K5" i="1"/>
  <c r="I13" i="1" s="1"/>
  <c r="J5" i="1"/>
  <c r="I12" i="1" s="1"/>
  <c r="I5" i="1"/>
  <c r="I11" i="1" s="1"/>
  <c r="G5" i="1"/>
  <c r="G6" i="1" s="1"/>
  <c r="F5" i="1"/>
  <c r="E5" i="1"/>
  <c r="H3" i="1"/>
  <c r="J3" i="1"/>
  <c r="N3" i="1"/>
  <c r="M3" i="1"/>
  <c r="L3" i="1"/>
  <c r="K3" i="1"/>
  <c r="G3" i="1"/>
  <c r="F3" i="1"/>
  <c r="E3" i="1"/>
  <c r="I2" i="1"/>
  <c r="K6" i="1" l="1"/>
  <c r="L6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I2" authorId="1" shapeId="0" xr:uid="{00000000-0006-0000-0000-000003000000}">
      <text>
        <r>
          <rPr>
            <sz val="10"/>
            <color rgb="FF000000"/>
            <rFont val="Liberation Sans1"/>
          </rPr>
          <t>Un solo hilo</t>
        </r>
      </text>
    </comment>
    <comment ref="J2" authorId="1" shapeId="0" xr:uid="{00000000-0006-0000-0000-000004000000}">
      <text>
        <r>
          <rPr>
            <sz val="10"/>
            <color rgb="FF000000"/>
            <rFont val="Liberation Sans1"/>
          </rPr>
          <t>Tantos hilos como la mitad de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K2" authorId="1" shapeId="0" xr:uid="{00000000-0006-0000-0000-000005000000}">
      <text>
        <r>
          <rPr>
            <sz val="10"/>
            <color rgb="FF000000"/>
            <rFont val="Liberation Sans1"/>
          </rPr>
          <t>Tantos hilos como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L2" authorId="1" shapeId="0" xr:uid="{00000000-0006-0000-0000-000006000000}">
      <text>
        <r>
          <rPr>
            <sz val="10"/>
            <color rgb="FF000000"/>
            <rFont val="Liberation Sans1"/>
          </rPr>
          <t>Dos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M2" authorId="1" shapeId="0" xr:uid="{00000000-0006-0000-0000-000007000000}">
      <text>
        <r>
          <rPr>
            <sz val="10"/>
            <color rgb="FF000000"/>
            <rFont val="Liberation Sans1"/>
          </rPr>
          <t>Cuatro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N2" authorId="1" shapeId="0" xr:uid="{00000000-0006-0000-0000-000008000000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A4" authorId="0" shapeId="0" xr:uid="{00000000-0006-0000-0000-000009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A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0B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0C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0D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<sst xmlns="http://schemas.openxmlformats.org/spreadsheetml/2006/main" count="43" uniqueCount="28">
  <si>
    <t>CPU C=</t>
  </si>
  <si>
    <t>optimizations</t>
  </si>
  <si>
    <t>concurrency level</t>
  </si>
  <si>
    <t>Level:</t>
  </si>
  <si>
    <t>.5C</t>
  </si>
  <si>
    <t>1C</t>
  </si>
  <si>
    <t>2C</t>
  </si>
  <si>
    <t>4C</t>
  </si>
  <si>
    <t>D</t>
  </si>
  <si>
    <t>Test File</t>
  </si>
  <si>
    <t>Threads</t>
  </si>
  <si>
    <t>Duration</t>
  </si>
  <si>
    <t>Input Size:</t>
  </si>
  <si>
    <t>Speedup</t>
  </si>
  <si>
    <t>Efficiency</t>
  </si>
  <si>
    <t>Create a graph for comparing optimizations using two vertical axes here</t>
  </si>
  <si>
    <t>Create a graph for comparing concurrency levels using two vertical axes here</t>
  </si>
  <si>
    <t>input029</t>
  </si>
  <si>
    <t>Serial</t>
  </si>
  <si>
    <t>Pthreads</t>
  </si>
  <si>
    <t>No aplica</t>
  </si>
  <si>
    <t>optim1.1</t>
  </si>
  <si>
    <t>optim1.2</t>
  </si>
  <si>
    <t>optim1.3</t>
  </si>
  <si>
    <t>optim2</t>
  </si>
  <si>
    <t>serial</t>
  </si>
  <si>
    <t>pthreads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</si>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</sst>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₡-140A]&quot; &quot;#,##0.00;[Red]&quot;-&quot;[$₡-140A]&quot; &quot;#,##0.00"/>
    <numFmt numFmtId="165" formatCode="0.0000000000000"/>
  </numFmts>
  <fonts count="15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165" fontId="0" fillId="9" borderId="2" xfId="0" applyNumberFormat="1" applyFill="1" applyBorder="1"/>
    <xf numFmtId="165" fontId="0" fillId="0" borderId="2" xfId="0" applyNumberFormat="1" applyBorder="1"/>
    <xf numFmtId="0" fontId="14" fillId="0" borderId="0" xfId="0" applyFont="1"/>
    <xf numFmtId="0" fontId="1" fillId="0" borderId="0" xfId="18"/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de optimizaciones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Tareas!$E$10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Tareas!$C$11:$C$15</c:f>
              <c:strCache>
                <c:ptCount val="5"/>
                <c:pt idx="0">
                  <c:v>serial</c:v>
                </c:pt>
                <c:pt idx="1">
                  <c:v>pthreads</c:v>
                </c:pt>
                <c:pt idx="2">
                  <c:v>optim1.1</c:v>
                </c:pt>
                <c:pt idx="3">
                  <c:v>optim1.2</c:v>
                </c:pt>
                <c:pt idx="4">
                  <c:v>optim1.3</c:v>
                </c:pt>
              </c:strCache>
            </c:strRef>
          </c:cat>
          <c:val>
            <c:numRef>
              <c:f>Tareas!$E$11:$E$15</c:f>
              <c:numCache>
                <c:formatCode>General</c:formatCode>
                <c:ptCount val="5"/>
                <c:pt idx="0">
                  <c:v>18963.553415392998</c:v>
                </c:pt>
                <c:pt idx="1">
                  <c:v>2662.948790038</c:v>
                </c:pt>
                <c:pt idx="2">
                  <c:v>1.728907226</c:v>
                </c:pt>
                <c:pt idx="3">
                  <c:v>5.8968841090000002</c:v>
                </c:pt>
                <c:pt idx="4">
                  <c:v>3.221369653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9-4C8E-9676-3214E27D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27135"/>
        <c:axId val="912130463"/>
      </c:lineChart>
      <c:lineChart>
        <c:grouping val="standard"/>
        <c:varyColors val="0"/>
        <c:ser>
          <c:idx val="0"/>
          <c:order val="0"/>
          <c:tx>
            <c:strRef>
              <c:f>Tareas!$D$10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Tareas!$C$11:$C$15</c:f>
              <c:strCache>
                <c:ptCount val="5"/>
                <c:pt idx="0">
                  <c:v>serial</c:v>
                </c:pt>
                <c:pt idx="1">
                  <c:v>pthreads</c:v>
                </c:pt>
                <c:pt idx="2">
                  <c:v>optim1.1</c:v>
                </c:pt>
                <c:pt idx="3">
                  <c:v>optim1.2</c:v>
                </c:pt>
                <c:pt idx="4">
                  <c:v>optim1.3</c:v>
                </c:pt>
              </c:strCache>
            </c:strRef>
          </c:cat>
          <c:val>
            <c:numRef>
              <c:f>Tareas!$D$11:$D$15</c:f>
              <c:numCache>
                <c:formatCode>General</c:formatCode>
                <c:ptCount val="5"/>
                <c:pt idx="0">
                  <c:v>1</c:v>
                </c:pt>
                <c:pt idx="1">
                  <c:v>7.1212610194889967</c:v>
                </c:pt>
                <c:pt idx="2">
                  <c:v>10968.519958856947</c:v>
                </c:pt>
                <c:pt idx="3">
                  <c:v>3215.8599465182397</c:v>
                </c:pt>
                <c:pt idx="4">
                  <c:v>5911.0408808686325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9-4C8E-9676-3214E27D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93631"/>
        <c:axId val="839993215"/>
      </c:lineChart>
      <c:catAx>
        <c:axId val="91212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130463"/>
        <c:crosses val="autoZero"/>
        <c:auto val="1"/>
        <c:lblAlgn val="ctr"/>
        <c:lblOffset val="100"/>
        <c:noMultiLvlLbl val="0"/>
      </c:catAx>
      <c:valAx>
        <c:axId val="91213046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</a:t>
                </a:r>
                <a:r>
                  <a:rPr lang="en-US" b="1" baseline="0"/>
                  <a:t> (duration)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127135"/>
        <c:crosses val="autoZero"/>
        <c:crossBetween val="between"/>
      </c:valAx>
      <c:valAx>
        <c:axId val="839993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Incremento</a:t>
                </a:r>
                <a:r>
                  <a:rPr lang="en-US" b="1" baseline="0"/>
                  <a:t> en la velocidad (speedup)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993631"/>
        <c:crosses val="max"/>
        <c:crossBetween val="between"/>
      </c:valAx>
      <c:catAx>
        <c:axId val="83999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993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Grado de concurrencia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Tareas!$H$10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Tareas!$G$11:$G$16</c:f>
              <c:strCache>
                <c:ptCount val="6"/>
                <c:pt idx="0">
                  <c:v>1</c:v>
                </c:pt>
                <c:pt idx="1">
                  <c:v>.5C</c:v>
                </c:pt>
                <c:pt idx="2">
                  <c:v>1C</c:v>
                </c:pt>
                <c:pt idx="3">
                  <c:v>2C</c:v>
                </c:pt>
                <c:pt idx="4">
                  <c:v>4C</c:v>
                </c:pt>
                <c:pt idx="5">
                  <c:v>D</c:v>
                </c:pt>
              </c:strCache>
            </c:strRef>
          </c:cat>
          <c:val>
            <c:numRef>
              <c:f>Tareas!$H$11:$H$16</c:f>
              <c:numCache>
                <c:formatCode>General</c:formatCode>
                <c:ptCount val="6"/>
                <c:pt idx="0">
                  <c:v>1</c:v>
                </c:pt>
                <c:pt idx="1">
                  <c:v>3.1539025787536978</c:v>
                </c:pt>
                <c:pt idx="2">
                  <c:v>4.5712845553677059</c:v>
                </c:pt>
                <c:pt idx="3">
                  <c:v>4.7105080970626521</c:v>
                </c:pt>
                <c:pt idx="4">
                  <c:v>5.0101207661705827</c:v>
                </c:pt>
                <c:pt idx="5">
                  <c:v>5.1854183010258996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A74-84D7-1DDD4E5C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34847"/>
        <c:axId val="570139423"/>
      </c:lineChart>
      <c:lineChart>
        <c:grouping val="standard"/>
        <c:varyColors val="0"/>
        <c:ser>
          <c:idx val="1"/>
          <c:order val="1"/>
          <c:tx>
            <c:strRef>
              <c:f>Tareas!$I$10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Tareas!$G$11:$G$16</c:f>
              <c:strCache>
                <c:ptCount val="6"/>
                <c:pt idx="0">
                  <c:v>1</c:v>
                </c:pt>
                <c:pt idx="1">
                  <c:v>.5C</c:v>
                </c:pt>
                <c:pt idx="2">
                  <c:v>1C</c:v>
                </c:pt>
                <c:pt idx="3">
                  <c:v>2C</c:v>
                </c:pt>
                <c:pt idx="4">
                  <c:v>4C</c:v>
                </c:pt>
                <c:pt idx="5">
                  <c:v>D</c:v>
                </c:pt>
              </c:strCache>
            </c:strRef>
          </c:cat>
          <c:val>
            <c:numRef>
              <c:f>Tareas!$I$11:$I$16</c:f>
              <c:numCache>
                <c:formatCode>General</c:formatCode>
                <c:ptCount val="6"/>
                <c:pt idx="0">
                  <c:v>1</c:v>
                </c:pt>
                <c:pt idx="1">
                  <c:v>0.78847564468842446</c:v>
                </c:pt>
                <c:pt idx="2">
                  <c:v>0.57141056942096324</c:v>
                </c:pt>
                <c:pt idx="3">
                  <c:v>0.29440675606641575</c:v>
                </c:pt>
                <c:pt idx="4">
                  <c:v>0.15656627394283071</c:v>
                </c:pt>
                <c:pt idx="5">
                  <c:v>1.3574393458182983E-2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A74-84D7-1DDD4E5C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80735"/>
        <c:axId val="839976991"/>
      </c:lineChart>
      <c:catAx>
        <c:axId val="57013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139423"/>
        <c:crosses val="autoZero"/>
        <c:auto val="1"/>
        <c:lblAlgn val="ctr"/>
        <c:lblOffset val="100"/>
        <c:noMultiLvlLbl val="0"/>
      </c:catAx>
      <c:valAx>
        <c:axId val="5701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</a:t>
                </a:r>
                <a:r>
                  <a:rPr lang="en-US" baseline="0"/>
                  <a:t> en la velocidad (speedup)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134847"/>
        <c:crosses val="autoZero"/>
        <c:crossBetween val="between"/>
      </c:valAx>
      <c:valAx>
        <c:axId val="839976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980735"/>
        <c:crosses val="max"/>
        <c:crossBetween val="between"/>
      </c:valAx>
      <c:catAx>
        <c:axId val="83998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976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57200CED-E2FF-CF7C-632D-C361DF61B7B9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24DBFAD6-A47A-B322-D4D3-17824EA9872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4D880432-DA1E-7607-ED77-A867EFC46D3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4A966A08-E7C2-FBB4-6585-94AAB9DF409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821E4AD4-BE67-744B-C888-CE2257C5CC3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FCAACE76-82EF-4700-9355-DF73AACA767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7F946BF9-D509-CEB7-3ED2-6A75D1CA8ED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9A07EDF8-DFFD-B449-0C96-74A31A78654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AAD43E57-E329-A4E5-3E52-3722380934B1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ED2E1EE7-C683-44A6-2D2D-F25235F1979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247649</xdr:colOff>
      <xdr:row>16</xdr:row>
      <xdr:rowOff>157162</xdr:rowOff>
    </xdr:from>
    <xdr:to>
      <xdr:col>5</xdr:col>
      <xdr:colOff>990599</xdr:colOff>
      <xdr:row>36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084CD33-BA16-0555-756E-82AFC221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1590674</xdr:colOff>
      <xdr:row>16</xdr:row>
      <xdr:rowOff>157161</xdr:rowOff>
    </xdr:from>
    <xdr:to>
      <xdr:col>10</xdr:col>
      <xdr:colOff>514349</xdr:colOff>
      <xdr:row>36</xdr:row>
      <xdr:rowOff>161924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6314704-1703-7474-7A84-7E27F371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D4" zoomScaleNormal="100" workbookViewId="0">
      <selection activeCell="G4" sqref="G4"/>
    </sheetView>
  </sheetViews>
  <sheetFormatPr baseColWidth="10" defaultRowHeight="15"/>
  <cols>
    <col min="1" max="1" width="14.21875" customWidth="1"/>
    <col min="2" max="2" width="15.33203125" customWidth="1"/>
    <col min="3" max="3" width="19.77734375" customWidth="1"/>
    <col min="4" max="4" width="20.21875" customWidth="1"/>
    <col min="5" max="5" width="19.21875" customWidth="1"/>
    <col min="6" max="6" width="18.5546875" customWidth="1"/>
    <col min="7" max="7" width="20.77734375" customWidth="1"/>
    <col min="8" max="8" width="15.109375" customWidth="1"/>
    <col min="9" max="9" width="17.44140625" customWidth="1"/>
    <col min="10" max="10" width="15.33203125" customWidth="1"/>
    <col min="11" max="11" width="15.77734375" customWidth="1"/>
    <col min="12" max="12" width="15.6640625" customWidth="1"/>
    <col min="13" max="13" width="15.33203125" customWidth="1"/>
    <col min="14" max="14" width="15.44140625" customWidth="1"/>
    <col min="15" max="1024" width="7.21875" customWidth="1"/>
  </cols>
  <sheetData>
    <row r="1" spans="1:14" ht="15.75">
      <c r="A1" s="1"/>
      <c r="B1" s="1" t="s">
        <v>0</v>
      </c>
      <c r="C1" s="2">
        <v>8</v>
      </c>
      <c r="D1" s="14" t="s">
        <v>1</v>
      </c>
      <c r="E1" s="14"/>
      <c r="F1" s="14"/>
      <c r="G1" s="14"/>
      <c r="H1" s="14"/>
      <c r="I1" s="15" t="s">
        <v>2</v>
      </c>
      <c r="J1" s="15"/>
      <c r="K1" s="15"/>
      <c r="L1" s="15"/>
      <c r="M1" s="15"/>
      <c r="N1" s="15"/>
    </row>
    <row r="2" spans="1:14" ht="15.75">
      <c r="A2" s="3"/>
      <c r="B2" s="3" t="s">
        <v>3</v>
      </c>
      <c r="C2" s="4" t="s">
        <v>18</v>
      </c>
      <c r="D2" s="4" t="s">
        <v>19</v>
      </c>
      <c r="E2" s="4" t="s">
        <v>21</v>
      </c>
      <c r="F2" s="4" t="s">
        <v>22</v>
      </c>
      <c r="G2" s="4" t="s">
        <v>23</v>
      </c>
      <c r="H2" s="4" t="s">
        <v>24</v>
      </c>
      <c r="I2" s="4">
        <f>1</f>
        <v>1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</row>
    <row r="3" spans="1:14" ht="15.75">
      <c r="A3" s="3" t="s">
        <v>9</v>
      </c>
      <c r="B3" s="3" t="s">
        <v>10</v>
      </c>
      <c r="C3" s="4">
        <v>1</v>
      </c>
      <c r="D3" s="4">
        <v>8</v>
      </c>
      <c r="E3" s="4">
        <f>$C$1</f>
        <v>8</v>
      </c>
      <c r="F3" s="4">
        <f>$C$1</f>
        <v>8</v>
      </c>
      <c r="G3" s="4">
        <f>$C$1</f>
        <v>8</v>
      </c>
      <c r="H3" s="4">
        <f>$C$1</f>
        <v>8</v>
      </c>
      <c r="I3" s="4">
        <v>1</v>
      </c>
      <c r="J3" s="4">
        <f>0.5*$C$1</f>
        <v>4</v>
      </c>
      <c r="K3" s="4">
        <f>1*$C$1</f>
        <v>8</v>
      </c>
      <c r="L3" s="4">
        <f>2*$C$1</f>
        <v>16</v>
      </c>
      <c r="M3" s="4">
        <f>4*$C$1</f>
        <v>32</v>
      </c>
      <c r="N3" s="4">
        <f>A6</f>
        <v>382</v>
      </c>
    </row>
    <row r="4" spans="1:14">
      <c r="A4" s="5" t="s">
        <v>17</v>
      </c>
      <c r="B4" s="6" t="s">
        <v>11</v>
      </c>
      <c r="C4" s="11">
        <v>18963.553415392998</v>
      </c>
      <c r="D4" s="11">
        <v>2662.948790038</v>
      </c>
      <c r="E4" s="11">
        <v>1.728907226</v>
      </c>
      <c r="F4" s="11">
        <v>5.8968841090000002</v>
      </c>
      <c r="G4" s="11">
        <v>3.2081580550000002</v>
      </c>
      <c r="H4" s="7" t="s">
        <v>20</v>
      </c>
      <c r="I4" s="11">
        <v>14.665403368</v>
      </c>
      <c r="J4" s="11">
        <v>4.6499227550000004</v>
      </c>
      <c r="K4" s="11">
        <v>3.2081580550000002</v>
      </c>
      <c r="L4" s="11">
        <v>3.113337896</v>
      </c>
      <c r="M4" s="11">
        <v>2.9271556620000001</v>
      </c>
      <c r="N4" s="11">
        <v>2.8282006420000001</v>
      </c>
    </row>
    <row r="5" spans="1:14" ht="15.75">
      <c r="A5" s="3" t="s">
        <v>12</v>
      </c>
      <c r="B5" s="8" t="s">
        <v>13</v>
      </c>
      <c r="C5" s="9">
        <f>C4/C4</f>
        <v>1</v>
      </c>
      <c r="D5" s="10">
        <f>C4/D4</f>
        <v>7.1212610194889967</v>
      </c>
      <c r="E5" s="10">
        <f>C4/E4</f>
        <v>10968.519958856947</v>
      </c>
      <c r="F5" s="10">
        <f>C4/F4</f>
        <v>3215.8599465182397</v>
      </c>
      <c r="G5" s="10">
        <f>C4/G4</f>
        <v>5911.0408808686325</v>
      </c>
      <c r="H5" s="9" t="s">
        <v>20</v>
      </c>
      <c r="I5" s="9">
        <f>I4/I4</f>
        <v>1</v>
      </c>
      <c r="J5" s="10">
        <f>I4/J4</f>
        <v>3.1539025787536978</v>
      </c>
      <c r="K5" s="10">
        <f>I4/K4</f>
        <v>4.5712845553677059</v>
      </c>
      <c r="L5" s="10">
        <f>I4/L4</f>
        <v>4.7105080970626521</v>
      </c>
      <c r="M5" s="10">
        <f>I4/M4</f>
        <v>5.0101207661705827</v>
      </c>
      <c r="N5" s="10">
        <f>I4/N4</f>
        <v>5.1854183010258996</v>
      </c>
    </row>
    <row r="6" spans="1:14">
      <c r="A6" s="5">
        <v>382</v>
      </c>
      <c r="B6" s="8" t="s">
        <v>14</v>
      </c>
      <c r="C6" s="9">
        <f>C5/C3</f>
        <v>1</v>
      </c>
      <c r="D6" s="9">
        <f>D5/D3</f>
        <v>0.89015762743612459</v>
      </c>
      <c r="E6" s="9">
        <f>E5/E3</f>
        <v>1371.0649948571183</v>
      </c>
      <c r="F6" s="9">
        <f>F5/F3</f>
        <v>401.98249331477996</v>
      </c>
      <c r="G6" s="9">
        <f>G5/G3</f>
        <v>738.88011010857906</v>
      </c>
      <c r="H6" s="9" t="s">
        <v>20</v>
      </c>
      <c r="I6" s="9">
        <f t="shared" ref="I6:N6" si="0">I5/I3</f>
        <v>1</v>
      </c>
      <c r="J6" s="10">
        <f t="shared" si="0"/>
        <v>0.78847564468842446</v>
      </c>
      <c r="K6" s="10">
        <f t="shared" si="0"/>
        <v>0.57141056942096324</v>
      </c>
      <c r="L6" s="10">
        <f t="shared" si="0"/>
        <v>0.29440675606641575</v>
      </c>
      <c r="M6" s="10">
        <f t="shared" si="0"/>
        <v>0.15656627394283071</v>
      </c>
      <c r="N6" s="10">
        <f t="shared" si="0"/>
        <v>1.3574393458182983E-2</v>
      </c>
    </row>
    <row r="9" spans="1:14">
      <c r="C9" t="s">
        <v>15</v>
      </c>
      <c r="G9" t="s">
        <v>16</v>
      </c>
    </row>
    <row r="10" spans="1:14" ht="15.75">
      <c r="D10" s="12" t="s">
        <v>13</v>
      </c>
      <c r="E10" s="12" t="s">
        <v>11</v>
      </c>
      <c r="G10" s="12" t="s">
        <v>10</v>
      </c>
      <c r="H10" s="12" t="s">
        <v>13</v>
      </c>
      <c r="I10" s="12" t="s">
        <v>14</v>
      </c>
    </row>
    <row r="11" spans="1:14">
      <c r="C11" t="s">
        <v>25</v>
      </c>
      <c r="D11">
        <v>1</v>
      </c>
      <c r="E11" s="13">
        <v>18963.553415392998</v>
      </c>
      <c r="G11">
        <v>1</v>
      </c>
      <c r="H11">
        <f>I4/I4</f>
        <v>1</v>
      </c>
      <c r="I11">
        <f>I5/I3</f>
        <v>1</v>
      </c>
    </row>
    <row r="12" spans="1:14">
      <c r="C12" t="s">
        <v>26</v>
      </c>
      <c r="D12">
        <f>C4/D4</f>
        <v>7.1212610194889967</v>
      </c>
      <c r="E12" s="13">
        <v>2662.948790038</v>
      </c>
      <c r="G12" t="s">
        <v>4</v>
      </c>
      <c r="H12">
        <f>I4/J4</f>
        <v>3.1539025787536978</v>
      </c>
      <c r="I12">
        <f>J5/J3</f>
        <v>0.78847564468842446</v>
      </c>
    </row>
    <row r="13" spans="1:14">
      <c r="C13" t="s">
        <v>21</v>
      </c>
      <c r="D13">
        <f>C4/E4</f>
        <v>10968.519958856947</v>
      </c>
      <c r="E13" s="13">
        <v>1.728907226</v>
      </c>
      <c r="G13" t="s">
        <v>5</v>
      </c>
      <c r="H13">
        <f>I4/K4</f>
        <v>4.5712845553677059</v>
      </c>
      <c r="I13">
        <f>K5/K3</f>
        <v>0.57141056942096324</v>
      </c>
    </row>
    <row r="14" spans="1:14">
      <c r="C14" t="s">
        <v>22</v>
      </c>
      <c r="D14">
        <f>C4/F4</f>
        <v>3215.8599465182397</v>
      </c>
      <c r="E14" s="13">
        <v>5.8968841090000002</v>
      </c>
      <c r="G14" t="s">
        <v>6</v>
      </c>
      <c r="H14">
        <f>I4/L4</f>
        <v>4.7105080970626521</v>
      </c>
      <c r="I14">
        <f>L5/L3</f>
        <v>0.29440675606641575</v>
      </c>
    </row>
    <row r="15" spans="1:14">
      <c r="C15" t="s">
        <v>23</v>
      </c>
      <c r="D15">
        <f>C4/G4</f>
        <v>5911.0408808686325</v>
      </c>
      <c r="E15" s="13">
        <v>3.221369653</v>
      </c>
      <c r="G15" t="s">
        <v>7</v>
      </c>
      <c r="H15">
        <f>I4/M4</f>
        <v>5.0101207661705827</v>
      </c>
      <c r="I15">
        <f>M5/M3</f>
        <v>0.15656627394283071</v>
      </c>
    </row>
    <row r="16" spans="1:14">
      <c r="G16" t="s">
        <v>8</v>
      </c>
      <c r="H16">
        <f>I4/N4</f>
        <v>5.1854183010258996</v>
      </c>
      <c r="I16">
        <f>N5/N3</f>
        <v>1.3574393458182983E-2</v>
      </c>
    </row>
    <row r="23" spans="13:13">
      <c r="M23" t="s">
        <v>27</v>
      </c>
    </row>
  </sheetData>
  <mergeCells count="2">
    <mergeCell ref="D1:H1"/>
    <mergeCell ref="I1:N1"/>
  </mergeCells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</dc:creator>
  <cp:lastModifiedBy>EXP</cp:lastModifiedBy>
  <cp:revision>18</cp:revision>
  <dcterms:created xsi:type="dcterms:W3CDTF">2019-06-11T10:24:21Z</dcterms:created>
  <dcterms:modified xsi:type="dcterms:W3CDTF">2022-10-24T07:38:54Z</dcterms:modified>
</cp:coreProperties>
</file>