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Users/goncaloalmeida/Documents/Universidade/EA/"/>
    </mc:Choice>
  </mc:AlternateContent>
  <xr:revisionPtr revIDLastSave="0" documentId="13_ncr:1_{4CAF8319-F1B8-D54F-B5C9-775F0130EC47}" xr6:coauthVersionLast="40" xr6:coauthVersionMax="40" xr10:uidLastSave="{00000000-0000-0000-0000-000000000000}"/>
  <bookViews>
    <workbookView xWindow="0" yWindow="0" windowWidth="28800" windowHeight="18000" xr2:uid="{00000000-000D-0000-FFFF-FFFF00000000}"/>
  </bookViews>
  <sheets>
    <sheet name="Resolução" sheetId="3" r:id="rId1"/>
    <sheet name="Respostas do Formulário 1" sheetId="1" r:id="rId2"/>
  </sheets>
  <calcPr calcId="191029"/>
</workbook>
</file>

<file path=xl/calcChain.xml><?xml version="1.0" encoding="utf-8"?>
<calcChain xmlns="http://schemas.openxmlformats.org/spreadsheetml/2006/main">
  <c r="L44" i="3" l="1"/>
  <c r="K44" i="3"/>
  <c r="M47" i="3"/>
  <c r="L38" i="3" l="1"/>
  <c r="L37" i="3"/>
  <c r="L36" i="3"/>
  <c r="M32" i="3"/>
  <c r="L32" i="3"/>
  <c r="M31" i="3"/>
  <c r="M30" i="3"/>
  <c r="M29" i="3"/>
  <c r="M28" i="3"/>
  <c r="M27" i="3"/>
  <c r="M33" i="3" s="1"/>
  <c r="L31" i="3"/>
  <c r="L30" i="3"/>
  <c r="L29" i="3"/>
  <c r="L28" i="3"/>
  <c r="M24" i="3"/>
  <c r="M23" i="3"/>
  <c r="M22" i="3"/>
  <c r="L27" i="3"/>
  <c r="L33" i="3" s="1"/>
  <c r="L24" i="3"/>
  <c r="L23" i="3"/>
  <c r="L22" i="3"/>
  <c r="M19" i="3"/>
  <c r="L19" i="3"/>
  <c r="K19" i="3"/>
  <c r="M16" i="3"/>
  <c r="L16" i="3"/>
  <c r="K16" i="3"/>
  <c r="M13" i="3"/>
  <c r="L13" i="3"/>
  <c r="K13" i="3"/>
  <c r="M10" i="3"/>
  <c r="L10" i="3"/>
  <c r="K10" i="3"/>
  <c r="M7" i="3"/>
  <c r="L7" i="3"/>
  <c r="K7" i="3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<sst xmlns="http://schemas.openxmlformats.org/spreadsheetml/2006/main" count="615" uniqueCount="51">
  <si>
    <t>Género</t>
  </si>
  <si>
    <t>Altura (cm)</t>
  </si>
  <si>
    <t>Idade</t>
  </si>
  <si>
    <t>Peso</t>
  </si>
  <si>
    <t>Qual a marca do seu portátil?</t>
  </si>
  <si>
    <t>Possui portátil?</t>
  </si>
  <si>
    <t>Indique qual o grau de satisfação com o seu portátil.</t>
  </si>
  <si>
    <t>Feminino</t>
  </si>
  <si>
    <t>Toshiba</t>
  </si>
  <si>
    <t>Sim</t>
  </si>
  <si>
    <t>Asus</t>
  </si>
  <si>
    <t>Masculino</t>
  </si>
  <si>
    <t>HP</t>
  </si>
  <si>
    <t>Apple</t>
  </si>
  <si>
    <t>Lenovo</t>
  </si>
  <si>
    <t>Acer</t>
  </si>
  <si>
    <t>msi</t>
  </si>
  <si>
    <t>Não</t>
  </si>
  <si>
    <t>Fujitsu</t>
  </si>
  <si>
    <t>MSI</t>
  </si>
  <si>
    <t>Samsung</t>
  </si>
  <si>
    <t>SAMSUNG</t>
  </si>
  <si>
    <t>Clevo</t>
  </si>
  <si>
    <t>CLEVO N850HP6</t>
  </si>
  <si>
    <t>Média das Alturas</t>
  </si>
  <si>
    <t>Média das Idades</t>
  </si>
  <si>
    <t>Média dos Pesos</t>
  </si>
  <si>
    <t>Mediana das Alturas</t>
  </si>
  <si>
    <t>Mediana das Idades</t>
  </si>
  <si>
    <t>Mediana dos Pesos</t>
  </si>
  <si>
    <t>Percentil (25) das Alturas</t>
  </si>
  <si>
    <t>Percentil (25) das Idades</t>
  </si>
  <si>
    <t>Percentil (25) dos Pesos</t>
  </si>
  <si>
    <t>Percentil (75) das Alturas</t>
  </si>
  <si>
    <t>Percentil (75) das Idades</t>
  </si>
  <si>
    <t>Percentil (75) dos Pesos</t>
  </si>
  <si>
    <t>Desvio Padrão das Alturas</t>
  </si>
  <si>
    <t>Desvio Padrão das Idades</t>
  </si>
  <si>
    <t>Desvio Padrão dos Pesos</t>
  </si>
  <si>
    <t>Frequência Relativa</t>
  </si>
  <si>
    <t>Frequência Absoluta</t>
  </si>
  <si>
    <t>Total</t>
  </si>
  <si>
    <t>Marca</t>
  </si>
  <si>
    <t>Moda</t>
  </si>
  <si>
    <t>Não tem Portátil</t>
  </si>
  <si>
    <t>Intervalo de Confiança a 95% para o peso médio</t>
  </si>
  <si>
    <t>Limite Inferior</t>
  </si>
  <si>
    <t>Limite Superior</t>
  </si>
  <si>
    <t>Margem</t>
  </si>
  <si>
    <t>Tamanho da Amostra</t>
  </si>
  <si>
    <t>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</si>
</sst>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DCED"/>
        <bgColor indexed="64"/>
      </patternFill>
    </fill>
    <fill>
      <patternFill patternType="solid">
        <fgColor rgb="FFFFFF6A"/>
        <bgColor indexed="64"/>
      </patternFill>
    </fill>
    <fill>
      <patternFill patternType="solid">
        <fgColor rgb="FFE4E36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Respostas do Formulá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00DCED"/>
      <color rgb="FFFFFF6A"/>
      <color rgb="FFE4E364"/>
      <color rgb="FFEBEB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N168" headerRowCount="0">
  <tableColumns count="13"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</tableColumns>
  <tableStyleInfo name="Respostas do Formulário 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6642-5D46-E346-B15C-13A6E5CA5082}">
  <dimension ref="B6:M47"/>
  <sheetViews>
    <sheetView tabSelected="1" topLeftCell="F2" workbookViewId="0">
      <selection activeCell="H35" sqref="H35"/>
    </sheetView>
  </sheetViews>
  <sheetFormatPr baseColWidth="10" defaultRowHeight="13" x14ac:dyDescent="0.15"/>
  <cols>
    <col min="1" max="1" width="10.83203125" customWidth="1"/>
    <col min="5" max="5" width="16.5" customWidth="1"/>
    <col min="6" max="6" width="28" customWidth="1"/>
    <col min="7" max="7" width="28.83203125" customWidth="1"/>
    <col min="8" max="8" width="45.83203125" customWidth="1"/>
    <col min="11" max="13" width="25.83203125" customWidth="1"/>
  </cols>
  <sheetData>
    <row r="6" spans="2:13" x14ac:dyDescent="0.15"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K6" s="7" t="s">
        <v>24</v>
      </c>
      <c r="L6" s="10" t="s">
        <v>25</v>
      </c>
      <c r="M6" s="10" t="s">
        <v>26</v>
      </c>
    </row>
    <row r="7" spans="2:13" x14ac:dyDescent="0.15">
      <c r="B7" s="8" t="s">
        <v>11</v>
      </c>
      <c r="C7" s="8">
        <v>177</v>
      </c>
      <c r="D7" s="8">
        <v>19</v>
      </c>
      <c r="E7" s="8">
        <v>95</v>
      </c>
      <c r="F7" s="8" t="s">
        <v>12</v>
      </c>
      <c r="G7" s="8" t="s">
        <v>9</v>
      </c>
      <c r="H7" s="8">
        <v>4</v>
      </c>
      <c r="K7" s="9">
        <f xml:space="preserve"> AVERAGE(C7:C26)</f>
        <v>171.95</v>
      </c>
      <c r="L7" s="9">
        <f xml:space="preserve"> AVERAGE(D7:D26)</f>
        <v>20.95</v>
      </c>
      <c r="M7" s="9">
        <f xml:space="preserve"> AVERAGE(E7:E26)</f>
        <v>69.825000000000003</v>
      </c>
    </row>
    <row r="8" spans="2:13" x14ac:dyDescent="0.15">
      <c r="B8" s="8" t="s">
        <v>11</v>
      </c>
      <c r="C8" s="8">
        <v>182</v>
      </c>
      <c r="D8" s="8">
        <v>19</v>
      </c>
      <c r="E8" s="8">
        <v>80</v>
      </c>
      <c r="F8" s="8" t="s">
        <v>14</v>
      </c>
      <c r="G8" s="8" t="s">
        <v>9</v>
      </c>
      <c r="H8" s="8">
        <v>5</v>
      </c>
      <c r="K8" s="6"/>
      <c r="L8" s="6"/>
      <c r="M8" s="6"/>
    </row>
    <row r="9" spans="2:13" x14ac:dyDescent="0.15">
      <c r="B9" s="8" t="s">
        <v>11</v>
      </c>
      <c r="C9" s="8">
        <v>175</v>
      </c>
      <c r="D9" s="8">
        <v>19</v>
      </c>
      <c r="E9" s="8">
        <v>66</v>
      </c>
      <c r="F9" s="8" t="s">
        <v>12</v>
      </c>
      <c r="G9" s="8" t="s">
        <v>9</v>
      </c>
      <c r="H9" s="8">
        <v>4</v>
      </c>
      <c r="K9" s="10" t="s">
        <v>27</v>
      </c>
      <c r="L9" s="10" t="s">
        <v>28</v>
      </c>
      <c r="M9" s="10" t="s">
        <v>29</v>
      </c>
    </row>
    <row r="10" spans="2:13" x14ac:dyDescent="0.15">
      <c r="B10" s="8" t="s">
        <v>7</v>
      </c>
      <c r="C10" s="8">
        <v>165</v>
      </c>
      <c r="D10" s="8">
        <v>19</v>
      </c>
      <c r="E10" s="8">
        <v>65</v>
      </c>
      <c r="F10" s="8" t="s">
        <v>12</v>
      </c>
      <c r="G10" s="8" t="s">
        <v>9</v>
      </c>
      <c r="H10" s="8">
        <v>5</v>
      </c>
      <c r="K10" s="9">
        <f xml:space="preserve"> MEDIAN(C7:C26)</f>
        <v>175</v>
      </c>
      <c r="L10" s="9">
        <f xml:space="preserve"> MEDIAN(D7:D26)</f>
        <v>19</v>
      </c>
      <c r="M10" s="9">
        <f xml:space="preserve"> MEDIAN(E7:E26)</f>
        <v>65.5</v>
      </c>
    </row>
    <row r="11" spans="2:13" x14ac:dyDescent="0.15">
      <c r="B11" s="8" t="s">
        <v>7</v>
      </c>
      <c r="C11" s="8">
        <v>160</v>
      </c>
      <c r="D11" s="8">
        <v>19</v>
      </c>
      <c r="E11" s="8">
        <v>55</v>
      </c>
      <c r="F11" s="8" t="s">
        <v>10</v>
      </c>
      <c r="G11" s="8" t="s">
        <v>9</v>
      </c>
      <c r="H11" s="8">
        <v>5</v>
      </c>
      <c r="K11" s="6"/>
      <c r="L11" s="6"/>
      <c r="M11" s="6"/>
    </row>
    <row r="12" spans="2:13" x14ac:dyDescent="0.15">
      <c r="B12" s="8" t="s">
        <v>7</v>
      </c>
      <c r="C12" s="8">
        <v>167</v>
      </c>
      <c r="D12" s="8">
        <v>18</v>
      </c>
      <c r="E12" s="8">
        <v>65</v>
      </c>
      <c r="F12" s="8" t="s">
        <v>14</v>
      </c>
      <c r="G12" s="8" t="s">
        <v>9</v>
      </c>
      <c r="H12" s="8">
        <v>5</v>
      </c>
      <c r="K12" s="10" t="s">
        <v>30</v>
      </c>
      <c r="L12" s="10" t="s">
        <v>31</v>
      </c>
      <c r="M12" s="10" t="s">
        <v>32</v>
      </c>
    </row>
    <row r="13" spans="2:13" x14ac:dyDescent="0.15">
      <c r="B13" s="8" t="s">
        <v>7</v>
      </c>
      <c r="C13" s="8">
        <v>160</v>
      </c>
      <c r="D13" s="8">
        <v>18</v>
      </c>
      <c r="E13" s="8">
        <v>50</v>
      </c>
      <c r="F13" s="9"/>
      <c r="G13" s="8" t="s">
        <v>17</v>
      </c>
      <c r="H13" s="9"/>
      <c r="K13" s="9">
        <f xml:space="preserve"> PERCENTILE(C7:C26,0.25)</f>
        <v>163.75</v>
      </c>
      <c r="L13" s="9">
        <f xml:space="preserve"> PERCENTILE(D7:D26,0.25)</f>
        <v>19</v>
      </c>
      <c r="M13" s="9">
        <f xml:space="preserve"> PERCENTILE(E7:E26,0.25)</f>
        <v>58</v>
      </c>
    </row>
    <row r="14" spans="2:13" x14ac:dyDescent="0.15">
      <c r="B14" s="8" t="s">
        <v>11</v>
      </c>
      <c r="C14" s="8">
        <v>170</v>
      </c>
      <c r="D14" s="8">
        <v>19</v>
      </c>
      <c r="E14" s="8">
        <v>76</v>
      </c>
      <c r="F14" s="8" t="s">
        <v>12</v>
      </c>
      <c r="G14" s="8" t="s">
        <v>9</v>
      </c>
      <c r="H14" s="8">
        <v>4</v>
      </c>
      <c r="K14" s="6"/>
      <c r="L14" s="6"/>
      <c r="M14" s="6"/>
    </row>
    <row r="15" spans="2:13" x14ac:dyDescent="0.15">
      <c r="B15" s="8" t="s">
        <v>11</v>
      </c>
      <c r="C15" s="8">
        <v>175</v>
      </c>
      <c r="D15" s="8">
        <v>23</v>
      </c>
      <c r="E15" s="8">
        <v>60</v>
      </c>
      <c r="F15" s="8" t="s">
        <v>10</v>
      </c>
      <c r="G15" s="8" t="s">
        <v>9</v>
      </c>
      <c r="H15" s="8">
        <v>4</v>
      </c>
      <c r="K15" s="10" t="s">
        <v>33</v>
      </c>
      <c r="L15" s="10" t="s">
        <v>34</v>
      </c>
      <c r="M15" s="10" t="s">
        <v>35</v>
      </c>
    </row>
    <row r="16" spans="2:13" x14ac:dyDescent="0.15">
      <c r="B16" s="8" t="s">
        <v>7</v>
      </c>
      <c r="C16" s="8">
        <v>154</v>
      </c>
      <c r="D16" s="8">
        <v>19</v>
      </c>
      <c r="E16" s="8">
        <v>48</v>
      </c>
      <c r="F16" s="8" t="s">
        <v>12</v>
      </c>
      <c r="G16" s="8" t="s">
        <v>9</v>
      </c>
      <c r="H16" s="8">
        <v>5</v>
      </c>
      <c r="K16" s="9">
        <f xml:space="preserve"> PERCENTILE(C7:C26,0.75)</f>
        <v>178.5</v>
      </c>
      <c r="L16" s="9">
        <f xml:space="preserve"> PERCENTILE(D7:D26,0.75)</f>
        <v>23</v>
      </c>
      <c r="M16" s="9">
        <f xml:space="preserve"> PERCENTILE(E7:E26,0.75)</f>
        <v>80</v>
      </c>
    </row>
    <row r="17" spans="2:13" x14ac:dyDescent="0.15">
      <c r="B17" s="8" t="s">
        <v>11</v>
      </c>
      <c r="C17" s="8">
        <v>178</v>
      </c>
      <c r="D17" s="8">
        <v>18</v>
      </c>
      <c r="E17" s="8">
        <v>75</v>
      </c>
      <c r="F17" s="8" t="s">
        <v>10</v>
      </c>
      <c r="G17" s="8" t="s">
        <v>9</v>
      </c>
      <c r="H17" s="8">
        <v>4</v>
      </c>
      <c r="K17" s="6"/>
      <c r="L17" s="6"/>
      <c r="M17" s="6"/>
    </row>
    <row r="18" spans="2:13" x14ac:dyDescent="0.15">
      <c r="B18" s="8" t="s">
        <v>7</v>
      </c>
      <c r="C18" s="8">
        <v>160</v>
      </c>
      <c r="D18" s="8">
        <v>18</v>
      </c>
      <c r="E18" s="8">
        <v>47</v>
      </c>
      <c r="F18" s="8" t="s">
        <v>12</v>
      </c>
      <c r="G18" s="8" t="s">
        <v>9</v>
      </c>
      <c r="H18" s="8">
        <v>4</v>
      </c>
      <c r="K18" s="10" t="s">
        <v>36</v>
      </c>
      <c r="L18" s="10" t="s">
        <v>37</v>
      </c>
      <c r="M18" s="10" t="s">
        <v>38</v>
      </c>
    </row>
    <row r="19" spans="2:13" x14ac:dyDescent="0.15">
      <c r="B19" s="8" t="s">
        <v>11</v>
      </c>
      <c r="C19" s="8">
        <v>181</v>
      </c>
      <c r="D19" s="8">
        <v>23</v>
      </c>
      <c r="E19" s="8">
        <v>110</v>
      </c>
      <c r="F19" s="8" t="s">
        <v>10</v>
      </c>
      <c r="G19" s="8" t="s">
        <v>9</v>
      </c>
      <c r="H19" s="8">
        <v>3</v>
      </c>
      <c r="K19" s="9">
        <f xml:space="preserve"> STDEV(C7:C26)</f>
        <v>10.04450622296377</v>
      </c>
      <c r="L19" s="9">
        <f xml:space="preserve"> STDEV(D7:D26)</f>
        <v>4.2732337071343887</v>
      </c>
      <c r="M19" s="9">
        <f xml:space="preserve"> STDEV(E7:E26)</f>
        <v>16.748350272253834</v>
      </c>
    </row>
    <row r="20" spans="2:13" x14ac:dyDescent="0.15">
      <c r="B20" s="8" t="s">
        <v>7</v>
      </c>
      <c r="C20" s="8">
        <v>165</v>
      </c>
      <c r="D20" s="8">
        <v>19</v>
      </c>
      <c r="E20" s="8">
        <v>59</v>
      </c>
      <c r="F20" s="8" t="s">
        <v>14</v>
      </c>
      <c r="G20" s="8" t="s">
        <v>9</v>
      </c>
      <c r="H20" s="8">
        <v>5</v>
      </c>
      <c r="K20" s="6"/>
      <c r="L20" s="6"/>
      <c r="M20" s="6"/>
    </row>
    <row r="21" spans="2:13" x14ac:dyDescent="0.15">
      <c r="B21" s="8" t="s">
        <v>11</v>
      </c>
      <c r="C21" s="8">
        <v>189</v>
      </c>
      <c r="D21" s="8">
        <v>28</v>
      </c>
      <c r="E21" s="8">
        <v>80</v>
      </c>
      <c r="F21" s="8" t="s">
        <v>12</v>
      </c>
      <c r="G21" s="8" t="s">
        <v>9</v>
      </c>
      <c r="H21" s="8">
        <v>5</v>
      </c>
      <c r="K21" s="10" t="s">
        <v>0</v>
      </c>
      <c r="L21" s="10" t="s">
        <v>40</v>
      </c>
      <c r="M21" s="10" t="s">
        <v>39</v>
      </c>
    </row>
    <row r="22" spans="2:13" x14ac:dyDescent="0.15">
      <c r="B22" s="8" t="s">
        <v>7</v>
      </c>
      <c r="C22" s="8">
        <v>160</v>
      </c>
      <c r="D22" s="8">
        <v>35</v>
      </c>
      <c r="E22" s="8">
        <v>55</v>
      </c>
      <c r="F22" s="8" t="s">
        <v>13</v>
      </c>
      <c r="G22" s="8" t="s">
        <v>9</v>
      </c>
      <c r="H22" s="8">
        <v>5</v>
      </c>
      <c r="K22" s="12" t="s">
        <v>7</v>
      </c>
      <c r="L22" s="9">
        <f xml:space="preserve"> COUNTIF(B7:B26,"Feminino")</f>
        <v>8</v>
      </c>
      <c r="M22" s="11">
        <f xml:space="preserve"> COUNTIF(B7:B26,"Feminino")/20</f>
        <v>0.4</v>
      </c>
    </row>
    <row r="23" spans="2:13" x14ac:dyDescent="0.15">
      <c r="B23" s="8" t="s">
        <v>11</v>
      </c>
      <c r="C23" s="8">
        <v>187</v>
      </c>
      <c r="D23" s="8">
        <v>24</v>
      </c>
      <c r="E23" s="8">
        <v>91</v>
      </c>
      <c r="F23" s="8" t="s">
        <v>14</v>
      </c>
      <c r="G23" s="8" t="s">
        <v>9</v>
      </c>
      <c r="H23" s="8">
        <v>4</v>
      </c>
      <c r="K23" s="12" t="s">
        <v>11</v>
      </c>
      <c r="L23" s="9">
        <f xml:space="preserve"> COUNTIF(B7:B26,"Masculino")</f>
        <v>12</v>
      </c>
      <c r="M23" s="11">
        <f xml:space="preserve"> COUNTIF(B7:B26,"Masculino")/20</f>
        <v>0.6</v>
      </c>
    </row>
    <row r="24" spans="2:13" x14ac:dyDescent="0.15">
      <c r="B24" s="8" t="s">
        <v>11</v>
      </c>
      <c r="C24" s="8">
        <v>176</v>
      </c>
      <c r="D24" s="8">
        <v>24</v>
      </c>
      <c r="E24" s="8">
        <v>80</v>
      </c>
      <c r="F24" s="8" t="s">
        <v>21</v>
      </c>
      <c r="G24" s="8" t="s">
        <v>9</v>
      </c>
      <c r="H24" s="8">
        <v>4</v>
      </c>
      <c r="K24" s="12" t="s">
        <v>41</v>
      </c>
      <c r="L24" s="9">
        <f xml:space="preserve"> COUNTA(B7:B26)</f>
        <v>20</v>
      </c>
      <c r="M24" s="11">
        <f xml:space="preserve"> COUNTA(B7:B26)/20</f>
        <v>1</v>
      </c>
    </row>
    <row r="25" spans="2:13" x14ac:dyDescent="0.15">
      <c r="B25" s="8" t="s">
        <v>11</v>
      </c>
      <c r="C25" s="8">
        <v>180</v>
      </c>
      <c r="D25" s="8">
        <v>19</v>
      </c>
      <c r="E25" s="8">
        <v>78.5</v>
      </c>
      <c r="F25" s="8" t="s">
        <v>10</v>
      </c>
      <c r="G25" s="8" t="s">
        <v>9</v>
      </c>
      <c r="H25" s="8">
        <v>4</v>
      </c>
      <c r="K25" s="6"/>
      <c r="L25" s="6"/>
      <c r="M25" s="6"/>
    </row>
    <row r="26" spans="2:13" x14ac:dyDescent="0.15">
      <c r="B26" s="8" t="s">
        <v>11</v>
      </c>
      <c r="C26" s="8">
        <v>178</v>
      </c>
      <c r="D26" s="8">
        <v>19</v>
      </c>
      <c r="E26" s="8">
        <v>61</v>
      </c>
      <c r="F26" s="8" t="s">
        <v>14</v>
      </c>
      <c r="G26" s="8" t="s">
        <v>9</v>
      </c>
      <c r="H26" s="8">
        <v>3</v>
      </c>
      <c r="K26" s="10" t="s">
        <v>42</v>
      </c>
      <c r="L26" s="10" t="s">
        <v>40</v>
      </c>
      <c r="M26" s="10" t="s">
        <v>39</v>
      </c>
    </row>
    <row r="27" spans="2:13" x14ac:dyDescent="0.15">
      <c r="K27" s="12" t="s">
        <v>12</v>
      </c>
      <c r="L27" s="9">
        <f xml:space="preserve"> COUNTIF(F7:F26,"HP")</f>
        <v>7</v>
      </c>
      <c r="M27" s="11">
        <f xml:space="preserve"> COUNTIF(F7:F26,"HP")/20</f>
        <v>0.35</v>
      </c>
    </row>
    <row r="28" spans="2:13" x14ac:dyDescent="0.15">
      <c r="K28" s="12" t="s">
        <v>14</v>
      </c>
      <c r="L28" s="9">
        <f xml:space="preserve"> COUNTIF(F7:F26,"Lenovo")</f>
        <v>5</v>
      </c>
      <c r="M28" s="11">
        <f xml:space="preserve"> COUNTIF(F7:F26,"Lenovo")/20</f>
        <v>0.25</v>
      </c>
    </row>
    <row r="29" spans="2:13" x14ac:dyDescent="0.15">
      <c r="K29" s="12" t="s">
        <v>10</v>
      </c>
      <c r="L29" s="9">
        <f xml:space="preserve"> COUNTIF(F7:F26,"Asus")</f>
        <v>5</v>
      </c>
      <c r="M29" s="11">
        <f xml:space="preserve"> COUNTIF(F7:F26,"Asus")/20</f>
        <v>0.25</v>
      </c>
    </row>
    <row r="30" spans="2:13" x14ac:dyDescent="0.15">
      <c r="K30" s="12" t="s">
        <v>13</v>
      </c>
      <c r="L30" s="9">
        <f xml:space="preserve"> COUNTIF(F7:F26,"Apple")</f>
        <v>1</v>
      </c>
      <c r="M30" s="11">
        <f>COUNTIF(F7:F26,"Apple")/20</f>
        <v>0.05</v>
      </c>
    </row>
    <row r="31" spans="2:13" x14ac:dyDescent="0.15">
      <c r="K31" s="12" t="s">
        <v>21</v>
      </c>
      <c r="L31" s="9">
        <f xml:space="preserve"> COUNTIF(F7:F26,"SAMSUNG")</f>
        <v>1</v>
      </c>
      <c r="M31" s="11">
        <f xml:space="preserve"> COUNTIF(F7:F26,"SAMSUNG")/20</f>
        <v>0.05</v>
      </c>
    </row>
    <row r="32" spans="2:13" x14ac:dyDescent="0.15">
      <c r="K32" s="12" t="s">
        <v>44</v>
      </c>
      <c r="L32" s="9">
        <f xml:space="preserve"> COUNTBLANK(F7:F26)</f>
        <v>1</v>
      </c>
      <c r="M32" s="11">
        <f xml:space="preserve"> COUNTBLANK(F7:F26)/20</f>
        <v>0.05</v>
      </c>
    </row>
    <row r="33" spans="11:13" x14ac:dyDescent="0.15">
      <c r="K33" s="12" t="s">
        <v>41</v>
      </c>
      <c r="L33" s="9">
        <f xml:space="preserve"> SUM(L27:L32)</f>
        <v>20</v>
      </c>
      <c r="M33" s="11">
        <f xml:space="preserve"> SUM(M27:M32)</f>
        <v>1</v>
      </c>
    </row>
    <row r="34" spans="11:13" x14ac:dyDescent="0.15">
      <c r="K34" s="6"/>
      <c r="L34" s="6"/>
      <c r="M34" s="6"/>
    </row>
    <row r="35" spans="11:13" x14ac:dyDescent="0.15">
      <c r="K35" s="10" t="s">
        <v>42</v>
      </c>
      <c r="L35" s="10" t="s">
        <v>43</v>
      </c>
      <c r="M35" s="6"/>
    </row>
    <row r="36" spans="11:13" x14ac:dyDescent="0.15">
      <c r="K36" s="12" t="s">
        <v>12</v>
      </c>
      <c r="L36" s="9">
        <f xml:space="preserve"> MODE(H7,H9,H10,H14,H16,H18,H21)</f>
        <v>4</v>
      </c>
      <c r="M36" s="6"/>
    </row>
    <row r="37" spans="11:13" x14ac:dyDescent="0.15">
      <c r="K37" s="12" t="s">
        <v>14</v>
      </c>
      <c r="L37" s="9">
        <f xml:space="preserve"> MODE(H8,H12,H20,H23,H26)</f>
        <v>5</v>
      </c>
      <c r="M37" s="6"/>
    </row>
    <row r="38" spans="11:13" x14ac:dyDescent="0.15">
      <c r="K38" s="12" t="s">
        <v>10</v>
      </c>
      <c r="L38" s="9">
        <f xml:space="preserve"> MODE(H11,H15,H17,H19,H25)</f>
        <v>4</v>
      </c>
      <c r="M38" s="6"/>
    </row>
    <row r="39" spans="11:13" x14ac:dyDescent="0.15">
      <c r="K39" s="12" t="s">
        <v>13</v>
      </c>
      <c r="L39" s="9">
        <v>5</v>
      </c>
      <c r="M39" s="6"/>
    </row>
    <row r="40" spans="11:13" x14ac:dyDescent="0.15">
      <c r="K40" s="12" t="s">
        <v>21</v>
      </c>
      <c r="L40" s="9">
        <v>4</v>
      </c>
      <c r="M40" s="6"/>
    </row>
    <row r="42" spans="11:13" x14ac:dyDescent="0.15">
      <c r="K42" s="13" t="s">
        <v>45</v>
      </c>
      <c r="L42" s="13"/>
    </row>
    <row r="43" spans="11:13" x14ac:dyDescent="0.15">
      <c r="K43" s="12" t="s">
        <v>46</v>
      </c>
      <c r="L43" s="12" t="s">
        <v>47</v>
      </c>
    </row>
    <row r="44" spans="11:13" x14ac:dyDescent="0.15">
      <c r="K44" s="9">
        <f xml:space="preserve"> M7-M47</f>
        <v>62.484846734448801</v>
      </c>
      <c r="L44" s="9">
        <f xml:space="preserve"> M7+M47</f>
        <v>77.165153265551211</v>
      </c>
    </row>
    <row r="46" spans="11:13" x14ac:dyDescent="0.15">
      <c r="K46" s="10" t="s">
        <v>49</v>
      </c>
      <c r="L46" s="10" t="s">
        <v>50</v>
      </c>
      <c r="M46" s="10" t="s">
        <v>48</v>
      </c>
    </row>
    <row r="47" spans="11:13" x14ac:dyDescent="0.15">
      <c r="K47" s="9">
        <v>20</v>
      </c>
      <c r="L47" s="9">
        <v>0.05</v>
      </c>
      <c r="M47" s="9">
        <f xml:space="preserve"> CONFIDENCE(L47,M19,K47)</f>
        <v>7.3401532655512041</v>
      </c>
    </row>
  </sheetData>
  <mergeCells count="1">
    <mergeCell ref="K42:L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68"/>
  <sheetViews>
    <sheetView workbookViewId="0">
      <pane ySplit="1" topLeftCell="A2" activePane="bottomLeft" state="frozen"/>
      <selection pane="bottomLeft" activeCell="H175" sqref="H175"/>
    </sheetView>
  </sheetViews>
  <sheetFormatPr baseColWidth="10" defaultColWidth="14.5" defaultRowHeight="15.75" customHeight="1" x14ac:dyDescent="0.15"/>
  <cols>
    <col min="1" max="1" width="17.1640625" customWidth="1"/>
    <col min="2" max="5" width="21.5" customWidth="1"/>
    <col min="6" max="6" width="25.83203125" customWidth="1"/>
    <col min="7" max="7" width="21.5" customWidth="1"/>
    <col min="8" max="8" width="45.5" customWidth="1"/>
    <col min="9" max="14" width="21.5" customWidth="1"/>
  </cols>
  <sheetData>
    <row r="1" spans="1:14" ht="15.75" customHeight="1" x14ac:dyDescent="0.15">
      <c r="A1">
        <f ca="1" xml:space="preserve"> RAND()</f>
        <v>0.37421639508954674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"/>
      <c r="J1" s="3"/>
      <c r="K1" s="3"/>
      <c r="L1" s="3"/>
      <c r="M1" s="3"/>
      <c r="N1" s="3"/>
    </row>
    <row r="2" spans="1:14" ht="15.75" customHeight="1" x14ac:dyDescent="0.15">
      <c r="A2">
        <f t="shared" ref="A2:A65" ca="1" si="0" xml:space="preserve"> RAND()</f>
        <v>0.52574587080345114</v>
      </c>
      <c r="B2" s="2" t="s">
        <v>7</v>
      </c>
      <c r="C2" s="2">
        <v>159</v>
      </c>
      <c r="D2" s="2">
        <v>52</v>
      </c>
      <c r="E2" s="2">
        <v>60</v>
      </c>
      <c r="F2" s="2" t="s">
        <v>8</v>
      </c>
      <c r="G2" s="2" t="s">
        <v>9</v>
      </c>
      <c r="H2" s="2">
        <v>5</v>
      </c>
      <c r="I2" s="3"/>
      <c r="J2" s="3"/>
      <c r="K2" s="3"/>
      <c r="L2" s="3"/>
      <c r="M2" s="3"/>
      <c r="N2" s="3"/>
    </row>
    <row r="3" spans="1:14" ht="15.75" customHeight="1" x14ac:dyDescent="0.15">
      <c r="A3">
        <f t="shared" ca="1" si="0"/>
        <v>0.64090255080200809</v>
      </c>
      <c r="B3" s="2" t="s">
        <v>7</v>
      </c>
      <c r="C3" s="2">
        <v>161</v>
      </c>
      <c r="D3" s="2">
        <v>19</v>
      </c>
      <c r="E3" s="2">
        <v>60</v>
      </c>
      <c r="F3" s="2" t="s">
        <v>10</v>
      </c>
      <c r="G3" s="2" t="s">
        <v>9</v>
      </c>
      <c r="H3" s="2">
        <v>4</v>
      </c>
      <c r="I3" s="3"/>
      <c r="J3" s="3"/>
      <c r="K3" s="3"/>
      <c r="L3" s="3"/>
      <c r="M3" s="3"/>
      <c r="N3" s="3"/>
    </row>
    <row r="4" spans="1:14" ht="15.75" customHeight="1" x14ac:dyDescent="0.15">
      <c r="A4">
        <f t="shared" ca="1" si="0"/>
        <v>1.6018169658197356E-3</v>
      </c>
      <c r="B4" s="2" t="s">
        <v>11</v>
      </c>
      <c r="C4" s="2">
        <v>175</v>
      </c>
      <c r="D4" s="2">
        <v>18</v>
      </c>
      <c r="E4" s="2">
        <v>65</v>
      </c>
      <c r="F4" s="2" t="s">
        <v>10</v>
      </c>
      <c r="G4" s="2" t="s">
        <v>9</v>
      </c>
      <c r="H4" s="2">
        <v>4</v>
      </c>
      <c r="I4" s="3"/>
      <c r="J4" s="3"/>
      <c r="K4" s="3"/>
      <c r="L4" s="3"/>
      <c r="M4" s="3"/>
      <c r="N4" s="3"/>
    </row>
    <row r="5" spans="1:14" ht="15.75" customHeight="1" x14ac:dyDescent="0.15">
      <c r="A5">
        <f t="shared" ca="1" si="0"/>
        <v>0.61036253968252518</v>
      </c>
      <c r="B5" s="2" t="s">
        <v>11</v>
      </c>
      <c r="C5" s="2">
        <v>192</v>
      </c>
      <c r="D5" s="2">
        <v>20</v>
      </c>
      <c r="E5" s="2">
        <v>76</v>
      </c>
      <c r="F5" s="2" t="s">
        <v>12</v>
      </c>
      <c r="G5" s="2" t="s">
        <v>9</v>
      </c>
      <c r="H5" s="2">
        <v>5</v>
      </c>
      <c r="I5" s="3"/>
      <c r="J5" s="3"/>
      <c r="K5" s="3"/>
      <c r="L5" s="3"/>
      <c r="M5" s="3"/>
      <c r="N5" s="3"/>
    </row>
    <row r="6" spans="1:14" ht="15.75" customHeight="1" x14ac:dyDescent="0.15">
      <c r="A6">
        <f t="shared" ca="1" si="0"/>
        <v>6.9031582214816201E-2</v>
      </c>
      <c r="B6" s="2" t="s">
        <v>11</v>
      </c>
      <c r="C6" s="2">
        <v>176</v>
      </c>
      <c r="D6" s="2">
        <v>18</v>
      </c>
      <c r="E6" s="2">
        <v>59</v>
      </c>
      <c r="F6" s="2" t="s">
        <v>10</v>
      </c>
      <c r="G6" s="2" t="s">
        <v>9</v>
      </c>
      <c r="H6" s="2">
        <v>2</v>
      </c>
      <c r="I6" s="3"/>
      <c r="J6" s="3"/>
      <c r="K6" s="3"/>
      <c r="L6" s="3"/>
      <c r="M6" s="3"/>
      <c r="N6" s="3"/>
    </row>
    <row r="7" spans="1:14" ht="15.75" customHeight="1" x14ac:dyDescent="0.15">
      <c r="A7">
        <f t="shared" ca="1" si="0"/>
        <v>0.31205405429933009</v>
      </c>
      <c r="B7" s="2" t="s">
        <v>7</v>
      </c>
      <c r="C7" s="2">
        <v>175</v>
      </c>
      <c r="D7" s="2">
        <v>18</v>
      </c>
      <c r="E7" s="2">
        <v>53</v>
      </c>
      <c r="F7" s="2" t="s">
        <v>12</v>
      </c>
      <c r="G7" s="2" t="s">
        <v>9</v>
      </c>
      <c r="H7" s="2">
        <v>4</v>
      </c>
      <c r="I7" s="3"/>
      <c r="J7" s="3"/>
      <c r="K7" s="3"/>
      <c r="L7" s="3"/>
      <c r="M7" s="3"/>
      <c r="N7" s="3"/>
    </row>
    <row r="8" spans="1:14" ht="15.75" customHeight="1" x14ac:dyDescent="0.15">
      <c r="A8">
        <f t="shared" ca="1" si="0"/>
        <v>0.12902086951522307</v>
      </c>
      <c r="B8" s="2" t="s">
        <v>11</v>
      </c>
      <c r="C8" s="2">
        <v>175</v>
      </c>
      <c r="D8" s="2">
        <v>20</v>
      </c>
      <c r="E8" s="2">
        <v>76</v>
      </c>
      <c r="F8" s="2" t="s">
        <v>10</v>
      </c>
      <c r="G8" s="2" t="s">
        <v>9</v>
      </c>
      <c r="H8" s="2">
        <v>3</v>
      </c>
      <c r="I8" s="3"/>
      <c r="J8" s="3"/>
      <c r="K8" s="3"/>
      <c r="L8" s="3"/>
      <c r="M8" s="3"/>
      <c r="N8" s="3"/>
    </row>
    <row r="9" spans="1:14" ht="15.75" customHeight="1" x14ac:dyDescent="0.15">
      <c r="A9">
        <f t="shared" ca="1" si="0"/>
        <v>3.7982506806715999E-2</v>
      </c>
      <c r="B9" s="2" t="s">
        <v>11</v>
      </c>
      <c r="C9" s="2">
        <v>175</v>
      </c>
      <c r="D9" s="2">
        <v>19</v>
      </c>
      <c r="E9" s="2">
        <v>68</v>
      </c>
      <c r="F9" s="2" t="s">
        <v>12</v>
      </c>
      <c r="G9" s="2" t="s">
        <v>9</v>
      </c>
      <c r="H9" s="2">
        <v>3</v>
      </c>
      <c r="I9" s="3"/>
      <c r="J9" s="3"/>
      <c r="K9" s="3"/>
      <c r="L9" s="3"/>
      <c r="M9" s="3"/>
      <c r="N9" s="3"/>
    </row>
    <row r="10" spans="1:14" ht="15.75" customHeight="1" x14ac:dyDescent="0.15">
      <c r="A10">
        <f t="shared" ca="1" si="0"/>
        <v>0.98453363606556654</v>
      </c>
      <c r="B10" s="2" t="s">
        <v>11</v>
      </c>
      <c r="C10" s="2">
        <v>185</v>
      </c>
      <c r="D10" s="2">
        <v>19</v>
      </c>
      <c r="E10" s="2">
        <v>70</v>
      </c>
      <c r="F10" s="2" t="s">
        <v>13</v>
      </c>
      <c r="G10" s="2" t="s">
        <v>9</v>
      </c>
      <c r="H10" s="2">
        <v>5</v>
      </c>
      <c r="I10" s="3"/>
      <c r="J10" s="3"/>
      <c r="K10" s="3"/>
      <c r="L10" s="3"/>
      <c r="M10" s="3"/>
      <c r="N10" s="3"/>
    </row>
    <row r="11" spans="1:14" ht="15.75" customHeight="1" x14ac:dyDescent="0.15">
      <c r="A11">
        <f t="shared" ca="1" si="0"/>
        <v>0.75317443683533136</v>
      </c>
      <c r="B11" s="2" t="s">
        <v>11</v>
      </c>
      <c r="C11" s="2">
        <v>172</v>
      </c>
      <c r="D11" s="2">
        <v>19</v>
      </c>
      <c r="E11" s="2">
        <v>69</v>
      </c>
      <c r="F11" s="2" t="s">
        <v>14</v>
      </c>
      <c r="G11" s="2" t="s">
        <v>9</v>
      </c>
      <c r="H11" s="2">
        <v>5</v>
      </c>
      <c r="I11" s="3"/>
      <c r="J11" s="3"/>
      <c r="K11" s="3"/>
      <c r="L11" s="3"/>
      <c r="M11" s="3"/>
      <c r="N11" s="3"/>
    </row>
    <row r="12" spans="1:14" ht="15.75" customHeight="1" x14ac:dyDescent="0.15">
      <c r="A12">
        <f t="shared" ca="1" si="0"/>
        <v>0.90637785611539179</v>
      </c>
      <c r="B12" s="2" t="s">
        <v>7</v>
      </c>
      <c r="C12" s="2">
        <v>173</v>
      </c>
      <c r="D12" s="2">
        <v>18</v>
      </c>
      <c r="E12" s="2">
        <v>62</v>
      </c>
      <c r="F12" s="2" t="s">
        <v>13</v>
      </c>
      <c r="G12" s="2" t="s">
        <v>9</v>
      </c>
      <c r="H12" s="2">
        <v>5</v>
      </c>
      <c r="I12" s="3"/>
      <c r="J12" s="3"/>
      <c r="K12" s="3"/>
      <c r="L12" s="3"/>
      <c r="M12" s="3"/>
      <c r="N12" s="3"/>
    </row>
    <row r="13" spans="1:14" ht="15.75" customHeight="1" x14ac:dyDescent="0.15">
      <c r="A13">
        <f t="shared" ca="1" si="0"/>
        <v>0.44457057729042937</v>
      </c>
      <c r="B13" s="2" t="s">
        <v>11</v>
      </c>
      <c r="C13" s="2">
        <v>173</v>
      </c>
      <c r="D13" s="2">
        <v>19</v>
      </c>
      <c r="E13" s="2">
        <v>66</v>
      </c>
      <c r="F13" s="2" t="s">
        <v>10</v>
      </c>
      <c r="G13" s="2" t="s">
        <v>9</v>
      </c>
      <c r="H13" s="2">
        <v>4</v>
      </c>
      <c r="I13" s="3"/>
      <c r="J13" s="3"/>
      <c r="K13" s="3"/>
      <c r="L13" s="3"/>
      <c r="M13" s="3"/>
      <c r="N13" s="3"/>
    </row>
    <row r="14" spans="1:14" ht="15.75" customHeight="1" x14ac:dyDescent="0.15">
      <c r="A14">
        <f t="shared" ca="1" si="0"/>
        <v>0.87768769375560995</v>
      </c>
      <c r="B14" s="2" t="s">
        <v>11</v>
      </c>
      <c r="C14" s="2">
        <v>185</v>
      </c>
      <c r="D14" s="2">
        <v>19</v>
      </c>
      <c r="E14" s="2">
        <v>60</v>
      </c>
      <c r="F14" s="2" t="s">
        <v>10</v>
      </c>
      <c r="G14" s="2" t="s">
        <v>9</v>
      </c>
      <c r="H14" s="2">
        <v>5</v>
      </c>
      <c r="I14" s="3"/>
      <c r="J14" s="3"/>
      <c r="K14" s="3"/>
      <c r="L14" s="3"/>
      <c r="M14" s="3"/>
      <c r="N14" s="3"/>
    </row>
    <row r="15" spans="1:14" ht="15.75" customHeight="1" x14ac:dyDescent="0.15">
      <c r="A15">
        <f t="shared" ca="1" si="0"/>
        <v>0.22207211132320359</v>
      </c>
      <c r="B15" s="2" t="s">
        <v>11</v>
      </c>
      <c r="C15" s="2">
        <v>174</v>
      </c>
      <c r="D15" s="2">
        <v>19</v>
      </c>
      <c r="E15" s="2">
        <v>70</v>
      </c>
      <c r="F15" s="2" t="s">
        <v>10</v>
      </c>
      <c r="G15" s="2" t="s">
        <v>9</v>
      </c>
      <c r="H15" s="2">
        <v>4</v>
      </c>
      <c r="I15" s="3"/>
      <c r="J15" s="3"/>
      <c r="K15" s="3"/>
      <c r="L15" s="3"/>
      <c r="M15" s="3"/>
      <c r="N15" s="3"/>
    </row>
    <row r="16" spans="1:14" ht="15.75" customHeight="1" x14ac:dyDescent="0.15">
      <c r="A16">
        <f t="shared" ca="1" si="0"/>
        <v>0.22896984661012432</v>
      </c>
      <c r="B16" s="4" t="s">
        <v>7</v>
      </c>
      <c r="C16" s="4">
        <v>163</v>
      </c>
      <c r="D16" s="4">
        <v>18</v>
      </c>
      <c r="E16" s="4">
        <v>58</v>
      </c>
      <c r="F16" s="4" t="s">
        <v>13</v>
      </c>
      <c r="G16" s="4" t="s">
        <v>9</v>
      </c>
      <c r="H16" s="4">
        <v>5</v>
      </c>
      <c r="I16" s="1"/>
      <c r="J16" s="1"/>
      <c r="K16" s="1"/>
      <c r="L16" s="1"/>
      <c r="M16" s="1"/>
      <c r="N16" s="1"/>
    </row>
    <row r="17" spans="1:8" ht="15.75" customHeight="1" x14ac:dyDescent="0.15">
      <c r="A17">
        <f t="shared" ca="1" si="0"/>
        <v>0.89986621925963228</v>
      </c>
      <c r="B17" s="4" t="s">
        <v>11</v>
      </c>
      <c r="C17" s="4">
        <v>181</v>
      </c>
      <c r="D17" s="4">
        <v>18</v>
      </c>
      <c r="E17" s="4">
        <v>78</v>
      </c>
      <c r="F17" s="4" t="s">
        <v>15</v>
      </c>
      <c r="G17" s="4" t="s">
        <v>9</v>
      </c>
      <c r="H17" s="4">
        <v>1</v>
      </c>
    </row>
    <row r="18" spans="1:8" ht="15.75" customHeight="1" x14ac:dyDescent="0.15">
      <c r="A18">
        <f t="shared" ca="1" si="0"/>
        <v>0.23952433546099672</v>
      </c>
      <c r="B18" s="4" t="s">
        <v>11</v>
      </c>
      <c r="C18" s="4">
        <v>170</v>
      </c>
      <c r="D18" s="4">
        <v>19</v>
      </c>
      <c r="E18" s="4">
        <v>64</v>
      </c>
      <c r="F18" s="4" t="s">
        <v>14</v>
      </c>
      <c r="G18" s="4" t="s">
        <v>9</v>
      </c>
      <c r="H18" s="4">
        <v>4</v>
      </c>
    </row>
    <row r="19" spans="1:8" ht="15.75" customHeight="1" x14ac:dyDescent="0.15">
      <c r="A19">
        <f t="shared" ca="1" si="0"/>
        <v>0.91944426898908316</v>
      </c>
      <c r="B19" s="4" t="s">
        <v>11</v>
      </c>
      <c r="C19" s="4">
        <v>185</v>
      </c>
      <c r="D19" s="4">
        <v>19</v>
      </c>
      <c r="E19" s="4">
        <v>90</v>
      </c>
      <c r="F19" s="4" t="s">
        <v>13</v>
      </c>
      <c r="G19" s="4" t="s">
        <v>9</v>
      </c>
      <c r="H19" s="4">
        <v>4</v>
      </c>
    </row>
    <row r="20" spans="1:8" ht="15.75" customHeight="1" x14ac:dyDescent="0.15">
      <c r="A20">
        <f t="shared" ca="1" si="0"/>
        <v>8.9214643058798226E-2</v>
      </c>
      <c r="B20" s="4" t="s">
        <v>11</v>
      </c>
      <c r="C20" s="4">
        <v>171</v>
      </c>
      <c r="D20" s="4">
        <v>18</v>
      </c>
      <c r="E20" s="4">
        <v>65</v>
      </c>
      <c r="F20" s="4" t="s">
        <v>10</v>
      </c>
      <c r="G20" s="4" t="s">
        <v>9</v>
      </c>
      <c r="H20" s="4">
        <v>3</v>
      </c>
    </row>
    <row r="21" spans="1:8" ht="15.75" customHeight="1" x14ac:dyDescent="0.15">
      <c r="A21">
        <f t="shared" ca="1" si="0"/>
        <v>0.68211226944394354</v>
      </c>
      <c r="B21" s="4" t="s">
        <v>11</v>
      </c>
      <c r="C21" s="4">
        <v>173</v>
      </c>
      <c r="D21" s="4">
        <v>22</v>
      </c>
      <c r="E21" s="4">
        <v>58</v>
      </c>
      <c r="F21" s="4" t="s">
        <v>13</v>
      </c>
      <c r="G21" s="4" t="s">
        <v>9</v>
      </c>
      <c r="H21" s="4">
        <v>5</v>
      </c>
    </row>
    <row r="22" spans="1:8" ht="15.75" customHeight="1" x14ac:dyDescent="0.15">
      <c r="A22">
        <f t="shared" ca="1" si="0"/>
        <v>0.18352637054452392</v>
      </c>
      <c r="B22" s="4" t="s">
        <v>11</v>
      </c>
      <c r="C22" s="4">
        <v>180</v>
      </c>
      <c r="D22" s="4">
        <v>19</v>
      </c>
      <c r="E22" s="4">
        <v>72</v>
      </c>
      <c r="F22" s="4" t="s">
        <v>10</v>
      </c>
      <c r="G22" s="4" t="s">
        <v>9</v>
      </c>
      <c r="H22" s="4">
        <v>4</v>
      </c>
    </row>
    <row r="23" spans="1:8" ht="15.75" customHeight="1" x14ac:dyDescent="0.15">
      <c r="A23">
        <f t="shared" ca="1" si="0"/>
        <v>0.6495393411558632</v>
      </c>
      <c r="B23" s="4" t="s">
        <v>11</v>
      </c>
      <c r="C23" s="4">
        <v>173</v>
      </c>
      <c r="D23" s="4">
        <v>19</v>
      </c>
      <c r="E23" s="4">
        <v>76</v>
      </c>
      <c r="F23" s="4" t="s">
        <v>10</v>
      </c>
      <c r="G23" s="4" t="s">
        <v>9</v>
      </c>
      <c r="H23" s="4">
        <v>5</v>
      </c>
    </row>
    <row r="24" spans="1:8" ht="15.75" customHeight="1" x14ac:dyDescent="0.15">
      <c r="A24">
        <f t="shared" ca="1" si="0"/>
        <v>0.22459565679730498</v>
      </c>
      <c r="B24" s="4" t="s">
        <v>11</v>
      </c>
      <c r="C24" s="4">
        <v>186</v>
      </c>
      <c r="D24" s="4">
        <v>19</v>
      </c>
      <c r="E24" s="4">
        <v>78.900000000000006</v>
      </c>
      <c r="F24" s="4" t="s">
        <v>13</v>
      </c>
      <c r="G24" s="4" t="s">
        <v>9</v>
      </c>
      <c r="H24" s="4">
        <v>5</v>
      </c>
    </row>
    <row r="25" spans="1:8" ht="13" x14ac:dyDescent="0.15">
      <c r="A25">
        <f t="shared" ca="1" si="0"/>
        <v>0.32100386275473702</v>
      </c>
      <c r="B25" s="4" t="s">
        <v>11</v>
      </c>
      <c r="C25" s="4">
        <v>170</v>
      </c>
      <c r="D25" s="4">
        <v>19</v>
      </c>
      <c r="E25" s="4">
        <v>50</v>
      </c>
      <c r="F25" s="4" t="s">
        <v>14</v>
      </c>
      <c r="G25" s="4" t="s">
        <v>9</v>
      </c>
      <c r="H25" s="4">
        <v>4</v>
      </c>
    </row>
    <row r="26" spans="1:8" ht="13" x14ac:dyDescent="0.15">
      <c r="A26">
        <f t="shared" ca="1" si="0"/>
        <v>0.58743919347811546</v>
      </c>
      <c r="B26" s="4" t="s">
        <v>7</v>
      </c>
      <c r="C26" s="4">
        <v>158</v>
      </c>
      <c r="D26" s="4">
        <v>19</v>
      </c>
      <c r="E26" s="4">
        <v>58</v>
      </c>
      <c r="F26" s="4" t="s">
        <v>16</v>
      </c>
      <c r="G26" s="4" t="s">
        <v>9</v>
      </c>
      <c r="H26" s="4">
        <v>5</v>
      </c>
    </row>
    <row r="27" spans="1:8" ht="13" x14ac:dyDescent="0.15">
      <c r="A27">
        <f t="shared" ca="1" si="0"/>
        <v>0.27618577045916337</v>
      </c>
      <c r="B27" s="4" t="s">
        <v>11</v>
      </c>
      <c r="C27" s="4">
        <v>171</v>
      </c>
      <c r="D27" s="4">
        <v>19</v>
      </c>
      <c r="E27" s="4">
        <v>62</v>
      </c>
      <c r="F27" s="4" t="s">
        <v>13</v>
      </c>
      <c r="G27" s="4" t="s">
        <v>9</v>
      </c>
      <c r="H27" s="4">
        <v>5</v>
      </c>
    </row>
    <row r="28" spans="1:8" ht="13" x14ac:dyDescent="0.15">
      <c r="A28">
        <f t="shared" ca="1" si="0"/>
        <v>6.1087497096259047E-2</v>
      </c>
      <c r="B28" s="4" t="s">
        <v>11</v>
      </c>
      <c r="C28" s="4">
        <v>174</v>
      </c>
      <c r="D28" s="4">
        <v>19</v>
      </c>
      <c r="E28" s="4">
        <v>62.5</v>
      </c>
      <c r="F28" s="4" t="s">
        <v>10</v>
      </c>
      <c r="G28" s="4" t="s">
        <v>9</v>
      </c>
      <c r="H28" s="4">
        <v>4</v>
      </c>
    </row>
    <row r="29" spans="1:8" ht="13" x14ac:dyDescent="0.15">
      <c r="A29">
        <f t="shared" ca="1" si="0"/>
        <v>0.38754738374214615</v>
      </c>
      <c r="B29" s="4" t="s">
        <v>7</v>
      </c>
      <c r="C29" s="4">
        <v>167</v>
      </c>
      <c r="D29" s="4">
        <v>20</v>
      </c>
      <c r="E29" s="4">
        <v>57</v>
      </c>
      <c r="F29" s="4" t="s">
        <v>13</v>
      </c>
      <c r="G29" s="4" t="s">
        <v>9</v>
      </c>
      <c r="H29" s="4">
        <v>5</v>
      </c>
    </row>
    <row r="30" spans="1:8" ht="13" x14ac:dyDescent="0.15">
      <c r="A30">
        <f t="shared" ca="1" si="0"/>
        <v>3.4756491101047615E-2</v>
      </c>
      <c r="B30" s="4" t="s">
        <v>7</v>
      </c>
      <c r="C30" s="4">
        <v>165</v>
      </c>
      <c r="D30" s="4">
        <v>20</v>
      </c>
      <c r="E30" s="4">
        <v>57</v>
      </c>
      <c r="F30" s="4" t="s">
        <v>13</v>
      </c>
      <c r="G30" s="4" t="s">
        <v>9</v>
      </c>
      <c r="H30" s="4">
        <v>5</v>
      </c>
    </row>
    <row r="31" spans="1:8" ht="13" x14ac:dyDescent="0.15">
      <c r="A31">
        <f t="shared" ca="1" si="0"/>
        <v>0.89637136046546206</v>
      </c>
      <c r="B31" s="4" t="s">
        <v>7</v>
      </c>
      <c r="C31" s="4">
        <v>167</v>
      </c>
      <c r="D31" s="4">
        <v>18</v>
      </c>
      <c r="E31" s="4">
        <v>65</v>
      </c>
      <c r="F31" s="4" t="s">
        <v>14</v>
      </c>
      <c r="G31" s="4" t="s">
        <v>9</v>
      </c>
      <c r="H31" s="4">
        <v>5</v>
      </c>
    </row>
    <row r="32" spans="1:8" ht="13" x14ac:dyDescent="0.15">
      <c r="A32">
        <f t="shared" ca="1" si="0"/>
        <v>0.41679759377188552</v>
      </c>
      <c r="B32" s="4" t="s">
        <v>7</v>
      </c>
      <c r="C32" s="4">
        <v>160</v>
      </c>
      <c r="D32" s="4">
        <v>18</v>
      </c>
      <c r="E32" s="4">
        <v>47</v>
      </c>
      <c r="F32" s="4" t="s">
        <v>12</v>
      </c>
      <c r="G32" s="4" t="s">
        <v>9</v>
      </c>
      <c r="H32" s="4">
        <v>4</v>
      </c>
    </row>
    <row r="33" spans="1:8" ht="13" x14ac:dyDescent="0.15">
      <c r="A33">
        <f t="shared" ca="1" si="0"/>
        <v>0.28452547738395995</v>
      </c>
      <c r="B33" s="4" t="s">
        <v>11</v>
      </c>
      <c r="C33" s="4">
        <v>180</v>
      </c>
      <c r="D33" s="4">
        <v>20</v>
      </c>
      <c r="E33" s="4">
        <v>60</v>
      </c>
      <c r="F33" s="4" t="s">
        <v>8</v>
      </c>
      <c r="G33" s="4" t="s">
        <v>9</v>
      </c>
      <c r="H33" s="4">
        <v>4</v>
      </c>
    </row>
    <row r="34" spans="1:8" ht="13" x14ac:dyDescent="0.15">
      <c r="A34">
        <f t="shared" ca="1" si="0"/>
        <v>1.2561961585055625E-2</v>
      </c>
      <c r="B34" s="4" t="s">
        <v>11</v>
      </c>
      <c r="C34" s="4">
        <v>172</v>
      </c>
      <c r="D34" s="4">
        <v>23</v>
      </c>
      <c r="E34" s="4">
        <v>52</v>
      </c>
      <c r="F34" s="4" t="s">
        <v>10</v>
      </c>
      <c r="G34" s="4" t="s">
        <v>9</v>
      </c>
      <c r="H34" s="4">
        <v>4</v>
      </c>
    </row>
    <row r="35" spans="1:8" ht="13" x14ac:dyDescent="0.15">
      <c r="A35">
        <f t="shared" ca="1" si="0"/>
        <v>2.8674673302589104E-2</v>
      </c>
      <c r="B35" s="4" t="s">
        <v>11</v>
      </c>
      <c r="C35" s="4">
        <v>184</v>
      </c>
      <c r="D35" s="4">
        <v>18</v>
      </c>
      <c r="E35" s="4">
        <v>95</v>
      </c>
      <c r="F35" s="4" t="s">
        <v>10</v>
      </c>
      <c r="G35" s="4" t="s">
        <v>9</v>
      </c>
      <c r="H35" s="4">
        <v>5</v>
      </c>
    </row>
    <row r="36" spans="1:8" ht="13" x14ac:dyDescent="0.15">
      <c r="A36">
        <f t="shared" ca="1" si="0"/>
        <v>0.52752369847214398</v>
      </c>
      <c r="B36" s="4" t="s">
        <v>11</v>
      </c>
      <c r="C36" s="4">
        <v>177</v>
      </c>
      <c r="D36" s="4">
        <v>19</v>
      </c>
      <c r="E36" s="4">
        <v>64</v>
      </c>
      <c r="F36" s="4" t="s">
        <v>15</v>
      </c>
      <c r="G36" s="4" t="s">
        <v>9</v>
      </c>
      <c r="H36" s="4">
        <v>4</v>
      </c>
    </row>
    <row r="37" spans="1:8" ht="13" x14ac:dyDescent="0.15">
      <c r="A37">
        <f t="shared" ca="1" si="0"/>
        <v>0.44603706985663938</v>
      </c>
      <c r="B37" s="4" t="s">
        <v>11</v>
      </c>
      <c r="C37" s="4">
        <v>180</v>
      </c>
      <c r="D37" s="4">
        <v>19</v>
      </c>
      <c r="E37" s="4">
        <v>75</v>
      </c>
      <c r="F37" s="4" t="s">
        <v>10</v>
      </c>
      <c r="G37" s="4" t="s">
        <v>9</v>
      </c>
      <c r="H37" s="4">
        <v>5</v>
      </c>
    </row>
    <row r="38" spans="1:8" ht="13" x14ac:dyDescent="0.15">
      <c r="A38">
        <f t="shared" ca="1" si="0"/>
        <v>0.50881944073793361</v>
      </c>
      <c r="B38" s="4" t="s">
        <v>11</v>
      </c>
      <c r="C38" s="4">
        <v>189</v>
      </c>
      <c r="D38" s="4">
        <v>19</v>
      </c>
      <c r="E38" s="4">
        <v>101</v>
      </c>
      <c r="F38" s="4" t="s">
        <v>10</v>
      </c>
      <c r="G38" s="4" t="s">
        <v>9</v>
      </c>
      <c r="H38" s="4">
        <v>4</v>
      </c>
    </row>
    <row r="39" spans="1:8" ht="13" x14ac:dyDescent="0.15">
      <c r="A39">
        <f t="shared" ca="1" si="0"/>
        <v>9.5394695187257517E-2</v>
      </c>
      <c r="B39" s="4" t="s">
        <v>11</v>
      </c>
      <c r="C39" s="4">
        <v>178</v>
      </c>
      <c r="D39" s="4">
        <v>18</v>
      </c>
      <c r="E39" s="4">
        <v>75</v>
      </c>
      <c r="F39" s="4" t="s">
        <v>10</v>
      </c>
      <c r="G39" s="4" t="s">
        <v>9</v>
      </c>
      <c r="H39" s="4">
        <v>4</v>
      </c>
    </row>
    <row r="40" spans="1:8" ht="13" x14ac:dyDescent="0.15">
      <c r="A40">
        <f t="shared" ca="1" si="0"/>
        <v>0.56948813166860024</v>
      </c>
      <c r="B40" s="4" t="s">
        <v>11</v>
      </c>
      <c r="C40" s="4">
        <v>176</v>
      </c>
      <c r="D40" s="4">
        <v>20</v>
      </c>
      <c r="E40" s="4">
        <v>78</v>
      </c>
      <c r="G40" s="4" t="s">
        <v>17</v>
      </c>
    </row>
    <row r="41" spans="1:8" ht="13" x14ac:dyDescent="0.15">
      <c r="A41">
        <f t="shared" ca="1" si="0"/>
        <v>0.28400141967775583</v>
      </c>
      <c r="B41" s="4" t="s">
        <v>7</v>
      </c>
      <c r="C41" s="4">
        <v>163</v>
      </c>
      <c r="D41" s="4">
        <v>19</v>
      </c>
      <c r="E41" s="4">
        <v>57</v>
      </c>
      <c r="F41" s="4" t="s">
        <v>10</v>
      </c>
      <c r="G41" s="4" t="s">
        <v>9</v>
      </c>
      <c r="H41" s="4">
        <v>2</v>
      </c>
    </row>
    <row r="42" spans="1:8" ht="13" x14ac:dyDescent="0.15">
      <c r="A42">
        <f t="shared" ca="1" si="0"/>
        <v>0.54403720099175634</v>
      </c>
      <c r="B42" s="4" t="s">
        <v>7</v>
      </c>
      <c r="C42" s="4">
        <v>170</v>
      </c>
      <c r="D42" s="4">
        <v>19</v>
      </c>
      <c r="E42" s="4">
        <v>58</v>
      </c>
      <c r="F42" s="4" t="s">
        <v>10</v>
      </c>
      <c r="G42" s="4" t="s">
        <v>9</v>
      </c>
      <c r="H42" s="4">
        <v>4</v>
      </c>
    </row>
    <row r="43" spans="1:8" ht="13" x14ac:dyDescent="0.15">
      <c r="A43">
        <f t="shared" ca="1" si="0"/>
        <v>0.8228809392479558</v>
      </c>
      <c r="B43" s="4" t="s">
        <v>11</v>
      </c>
      <c r="C43" s="4">
        <v>178</v>
      </c>
      <c r="D43" s="4">
        <v>19</v>
      </c>
      <c r="E43" s="4">
        <v>61</v>
      </c>
      <c r="F43" s="4" t="s">
        <v>14</v>
      </c>
      <c r="G43" s="4" t="s">
        <v>9</v>
      </c>
      <c r="H43" s="4">
        <v>3</v>
      </c>
    </row>
    <row r="44" spans="1:8" ht="13" x14ac:dyDescent="0.15">
      <c r="A44">
        <f t="shared" ca="1" si="0"/>
        <v>0.88171069471647956</v>
      </c>
      <c r="B44" s="4" t="s">
        <v>11</v>
      </c>
      <c r="C44" s="4">
        <v>177</v>
      </c>
      <c r="D44" s="4">
        <v>19</v>
      </c>
      <c r="E44" s="4">
        <v>95</v>
      </c>
      <c r="F44" s="4" t="s">
        <v>12</v>
      </c>
      <c r="G44" s="4" t="s">
        <v>9</v>
      </c>
      <c r="H44" s="4">
        <v>4</v>
      </c>
    </row>
    <row r="45" spans="1:8" ht="13" x14ac:dyDescent="0.15">
      <c r="A45">
        <f t="shared" ca="1" si="0"/>
        <v>0.35047701128541908</v>
      </c>
      <c r="B45" s="4" t="s">
        <v>11</v>
      </c>
      <c r="C45" s="4">
        <v>180</v>
      </c>
      <c r="D45" s="4">
        <v>19</v>
      </c>
      <c r="E45" s="4">
        <v>74</v>
      </c>
      <c r="F45" s="4" t="s">
        <v>10</v>
      </c>
      <c r="G45" s="4" t="s">
        <v>9</v>
      </c>
      <c r="H45" s="4">
        <v>5</v>
      </c>
    </row>
    <row r="46" spans="1:8" ht="13" x14ac:dyDescent="0.15">
      <c r="A46">
        <f t="shared" ca="1" si="0"/>
        <v>0.96567523329188509</v>
      </c>
      <c r="B46" s="4" t="s">
        <v>11</v>
      </c>
      <c r="C46" s="4">
        <v>180</v>
      </c>
      <c r="D46" s="4">
        <v>19</v>
      </c>
      <c r="E46" s="4">
        <v>74</v>
      </c>
      <c r="F46" s="4" t="s">
        <v>14</v>
      </c>
      <c r="G46" s="4" t="s">
        <v>9</v>
      </c>
      <c r="H46" s="4">
        <v>5</v>
      </c>
    </row>
    <row r="47" spans="1:8" ht="13" x14ac:dyDescent="0.15">
      <c r="A47">
        <f t="shared" ca="1" si="0"/>
        <v>0.43026139563356058</v>
      </c>
      <c r="B47" s="4" t="s">
        <v>7</v>
      </c>
      <c r="C47" s="4">
        <v>165</v>
      </c>
      <c r="D47" s="4">
        <v>19</v>
      </c>
      <c r="E47" s="4">
        <v>59</v>
      </c>
      <c r="F47" s="4" t="s">
        <v>14</v>
      </c>
      <c r="G47" s="4" t="s">
        <v>9</v>
      </c>
      <c r="H47" s="4">
        <v>5</v>
      </c>
    </row>
    <row r="48" spans="1:8" ht="13" x14ac:dyDescent="0.15">
      <c r="A48">
        <f t="shared" ca="1" si="0"/>
        <v>0.76824249048301474</v>
      </c>
      <c r="B48" s="4" t="s">
        <v>7</v>
      </c>
      <c r="C48" s="4">
        <v>158</v>
      </c>
      <c r="D48" s="4">
        <v>18</v>
      </c>
      <c r="E48" s="4">
        <v>48</v>
      </c>
      <c r="F48" s="4" t="s">
        <v>8</v>
      </c>
      <c r="G48" s="4" t="s">
        <v>9</v>
      </c>
      <c r="H48" s="4">
        <v>5</v>
      </c>
    </row>
    <row r="49" spans="1:8" ht="13" x14ac:dyDescent="0.15">
      <c r="A49">
        <f t="shared" ca="1" si="0"/>
        <v>0.60331090419743894</v>
      </c>
      <c r="B49" s="4" t="s">
        <v>11</v>
      </c>
      <c r="C49" s="4">
        <v>172</v>
      </c>
      <c r="D49" s="4">
        <v>19</v>
      </c>
      <c r="E49" s="4">
        <v>68</v>
      </c>
      <c r="F49" s="4" t="s">
        <v>10</v>
      </c>
      <c r="G49" s="4" t="s">
        <v>9</v>
      </c>
      <c r="H49" s="4">
        <v>4</v>
      </c>
    </row>
    <row r="50" spans="1:8" ht="13" x14ac:dyDescent="0.15">
      <c r="A50">
        <f t="shared" ca="1" si="0"/>
        <v>0.57089045265965299</v>
      </c>
      <c r="B50" s="4" t="s">
        <v>7</v>
      </c>
      <c r="C50" s="4">
        <v>175</v>
      </c>
      <c r="D50" s="4">
        <v>18</v>
      </c>
      <c r="E50" s="4">
        <v>53</v>
      </c>
      <c r="F50" s="4" t="s">
        <v>12</v>
      </c>
      <c r="G50" s="4" t="s">
        <v>9</v>
      </c>
      <c r="H50" s="4">
        <v>4</v>
      </c>
    </row>
    <row r="51" spans="1:8" ht="13" x14ac:dyDescent="0.15">
      <c r="A51">
        <f t="shared" ca="1" si="0"/>
        <v>0.48593326516214397</v>
      </c>
      <c r="B51" s="4" t="s">
        <v>11</v>
      </c>
      <c r="C51" s="4">
        <v>184</v>
      </c>
      <c r="D51" s="4">
        <v>18</v>
      </c>
      <c r="E51" s="4">
        <v>85</v>
      </c>
      <c r="F51" s="4" t="s">
        <v>18</v>
      </c>
      <c r="G51" s="4" t="s">
        <v>9</v>
      </c>
      <c r="H51" s="4">
        <v>4</v>
      </c>
    </row>
    <row r="52" spans="1:8" ht="13" x14ac:dyDescent="0.15">
      <c r="A52">
        <f t="shared" ca="1" si="0"/>
        <v>0.63395224471788025</v>
      </c>
      <c r="B52" s="4" t="s">
        <v>11</v>
      </c>
      <c r="C52" s="4">
        <v>164</v>
      </c>
      <c r="D52" s="4">
        <v>22</v>
      </c>
      <c r="E52" s="4">
        <v>60</v>
      </c>
      <c r="F52" s="4" t="s">
        <v>14</v>
      </c>
      <c r="G52" s="4" t="s">
        <v>9</v>
      </c>
      <c r="H52" s="4">
        <v>5</v>
      </c>
    </row>
    <row r="53" spans="1:8" ht="13" x14ac:dyDescent="0.15">
      <c r="A53">
        <f t="shared" ca="1" si="0"/>
        <v>0.60067069681341723</v>
      </c>
      <c r="B53" s="4" t="s">
        <v>11</v>
      </c>
      <c r="C53" s="4">
        <v>173</v>
      </c>
      <c r="D53" s="4">
        <v>21</v>
      </c>
      <c r="E53" s="4">
        <v>74</v>
      </c>
      <c r="F53" s="4" t="s">
        <v>19</v>
      </c>
      <c r="G53" s="4" t="s">
        <v>9</v>
      </c>
      <c r="H53" s="4">
        <v>5</v>
      </c>
    </row>
    <row r="54" spans="1:8" ht="13" x14ac:dyDescent="0.15">
      <c r="A54">
        <f t="shared" ca="1" si="0"/>
        <v>0.38557423378259459</v>
      </c>
      <c r="B54" s="4" t="s">
        <v>11</v>
      </c>
      <c r="C54" s="4">
        <v>183</v>
      </c>
      <c r="D54" s="4">
        <v>19</v>
      </c>
      <c r="E54" s="4">
        <v>73</v>
      </c>
      <c r="F54" s="4" t="s">
        <v>19</v>
      </c>
      <c r="G54" s="4" t="s">
        <v>9</v>
      </c>
      <c r="H54" s="4">
        <v>4</v>
      </c>
    </row>
    <row r="55" spans="1:8" ht="13" x14ac:dyDescent="0.15">
      <c r="A55">
        <f t="shared" ca="1" si="0"/>
        <v>0.34318993273248743</v>
      </c>
      <c r="B55" s="4" t="s">
        <v>11</v>
      </c>
      <c r="C55" s="4">
        <v>175</v>
      </c>
      <c r="D55" s="4">
        <v>18</v>
      </c>
      <c r="E55" s="4">
        <v>80</v>
      </c>
      <c r="F55" s="4" t="s">
        <v>13</v>
      </c>
      <c r="G55" s="4" t="s">
        <v>9</v>
      </c>
      <c r="H55" s="4">
        <v>5</v>
      </c>
    </row>
    <row r="56" spans="1:8" ht="13" x14ac:dyDescent="0.15">
      <c r="A56">
        <f t="shared" ca="1" si="0"/>
        <v>0.9941501949819358</v>
      </c>
      <c r="B56" s="4" t="s">
        <v>11</v>
      </c>
      <c r="C56" s="4">
        <v>175</v>
      </c>
      <c r="D56" s="4">
        <v>19</v>
      </c>
      <c r="E56" s="4">
        <v>67</v>
      </c>
      <c r="F56" s="4" t="s">
        <v>13</v>
      </c>
      <c r="G56" s="4" t="s">
        <v>9</v>
      </c>
      <c r="H56" s="4">
        <v>4</v>
      </c>
    </row>
    <row r="57" spans="1:8" ht="13" x14ac:dyDescent="0.15">
      <c r="A57">
        <f t="shared" ca="1" si="0"/>
        <v>0.31571426948127246</v>
      </c>
      <c r="B57" s="4" t="s">
        <v>11</v>
      </c>
      <c r="C57" s="4">
        <v>181</v>
      </c>
      <c r="D57" s="4">
        <v>18</v>
      </c>
      <c r="E57" s="4">
        <v>75</v>
      </c>
      <c r="F57" s="4" t="s">
        <v>12</v>
      </c>
      <c r="G57" s="4" t="s">
        <v>9</v>
      </c>
      <c r="H57" s="4">
        <v>4</v>
      </c>
    </row>
    <row r="58" spans="1:8" ht="13" x14ac:dyDescent="0.15">
      <c r="A58">
        <f t="shared" ca="1" si="0"/>
        <v>2.0953117815110556E-2</v>
      </c>
      <c r="B58" s="4" t="s">
        <v>11</v>
      </c>
      <c r="C58" s="4">
        <v>183</v>
      </c>
      <c r="D58" s="4">
        <v>20</v>
      </c>
      <c r="E58" s="4">
        <v>85</v>
      </c>
      <c r="F58" s="4" t="s">
        <v>10</v>
      </c>
      <c r="G58" s="4" t="s">
        <v>9</v>
      </c>
      <c r="H58" s="4">
        <v>5</v>
      </c>
    </row>
    <row r="59" spans="1:8" ht="13" x14ac:dyDescent="0.15">
      <c r="A59">
        <f t="shared" ca="1" si="0"/>
        <v>0.13796881012915407</v>
      </c>
      <c r="B59" s="4" t="s">
        <v>11</v>
      </c>
      <c r="C59" s="4">
        <v>170</v>
      </c>
      <c r="D59" s="4">
        <v>20</v>
      </c>
      <c r="E59" s="4">
        <v>68</v>
      </c>
      <c r="F59" s="4" t="s">
        <v>8</v>
      </c>
      <c r="G59" s="4" t="s">
        <v>9</v>
      </c>
      <c r="H59" s="4">
        <v>4</v>
      </c>
    </row>
    <row r="60" spans="1:8" ht="13" x14ac:dyDescent="0.15">
      <c r="A60">
        <f t="shared" ca="1" si="0"/>
        <v>0.54056305599311349</v>
      </c>
      <c r="B60" s="4" t="s">
        <v>11</v>
      </c>
      <c r="C60" s="4">
        <v>178</v>
      </c>
      <c r="D60" s="4">
        <v>20</v>
      </c>
      <c r="E60" s="4">
        <v>70</v>
      </c>
      <c r="F60" s="4" t="s">
        <v>10</v>
      </c>
      <c r="G60" s="4" t="s">
        <v>9</v>
      </c>
      <c r="H60" s="4">
        <v>3</v>
      </c>
    </row>
    <row r="61" spans="1:8" ht="13" x14ac:dyDescent="0.15">
      <c r="A61">
        <f t="shared" ca="1" si="0"/>
        <v>0.17003095456358619</v>
      </c>
      <c r="B61" s="4" t="s">
        <v>11</v>
      </c>
      <c r="C61" s="4">
        <v>172</v>
      </c>
      <c r="D61" s="4">
        <v>18</v>
      </c>
      <c r="E61" s="4">
        <v>56</v>
      </c>
      <c r="F61" s="4" t="s">
        <v>14</v>
      </c>
      <c r="G61" s="4" t="s">
        <v>9</v>
      </c>
      <c r="H61" s="4">
        <v>4</v>
      </c>
    </row>
    <row r="62" spans="1:8" ht="13" x14ac:dyDescent="0.15">
      <c r="A62">
        <f t="shared" ca="1" si="0"/>
        <v>0.41093564455584553</v>
      </c>
      <c r="B62" s="4" t="s">
        <v>11</v>
      </c>
      <c r="C62" s="4">
        <v>164</v>
      </c>
      <c r="D62" s="4">
        <v>22</v>
      </c>
      <c r="E62" s="4">
        <v>65</v>
      </c>
      <c r="F62" s="4" t="s">
        <v>8</v>
      </c>
      <c r="G62" s="4" t="s">
        <v>9</v>
      </c>
      <c r="H62" s="4">
        <v>5</v>
      </c>
    </row>
    <row r="63" spans="1:8" ht="13" x14ac:dyDescent="0.15">
      <c r="A63">
        <f t="shared" ca="1" si="0"/>
        <v>0.97313226798251484</v>
      </c>
      <c r="B63" s="4" t="s">
        <v>11</v>
      </c>
      <c r="C63" s="4">
        <v>163</v>
      </c>
      <c r="D63" s="4">
        <v>19</v>
      </c>
      <c r="E63" s="4">
        <v>55</v>
      </c>
      <c r="F63" s="4" t="s">
        <v>10</v>
      </c>
      <c r="G63" s="4" t="s">
        <v>9</v>
      </c>
      <c r="H63" s="4">
        <v>4</v>
      </c>
    </row>
    <row r="64" spans="1:8" ht="13" x14ac:dyDescent="0.15">
      <c r="A64">
        <f t="shared" ca="1" si="0"/>
        <v>2.1440660610673956E-2</v>
      </c>
      <c r="B64" s="4" t="s">
        <v>11</v>
      </c>
      <c r="C64" s="4">
        <v>180</v>
      </c>
      <c r="D64" s="4">
        <v>20</v>
      </c>
      <c r="E64" s="4">
        <v>66</v>
      </c>
      <c r="F64" s="4" t="s">
        <v>10</v>
      </c>
      <c r="G64" s="4" t="s">
        <v>9</v>
      </c>
      <c r="H64" s="4">
        <v>5</v>
      </c>
    </row>
    <row r="65" spans="1:8" ht="13" x14ac:dyDescent="0.15">
      <c r="A65">
        <f t="shared" ca="1" si="0"/>
        <v>1.04033302565959E-2</v>
      </c>
      <c r="B65" s="4" t="s">
        <v>11</v>
      </c>
      <c r="C65" s="4">
        <v>188</v>
      </c>
      <c r="D65" s="4">
        <v>19</v>
      </c>
      <c r="E65" s="4">
        <v>83</v>
      </c>
      <c r="F65" s="4" t="s">
        <v>10</v>
      </c>
      <c r="G65" s="4" t="s">
        <v>9</v>
      </c>
      <c r="H65" s="4">
        <v>4</v>
      </c>
    </row>
    <row r="66" spans="1:8" ht="13" x14ac:dyDescent="0.15">
      <c r="A66">
        <f t="shared" ref="A66:A129" ca="1" si="1" xml:space="preserve"> RAND()</f>
        <v>0.84521243264535817</v>
      </c>
      <c r="B66" s="4" t="s">
        <v>11</v>
      </c>
      <c r="C66" s="4">
        <v>188</v>
      </c>
      <c r="D66" s="4">
        <v>19</v>
      </c>
      <c r="E66" s="4">
        <v>83</v>
      </c>
      <c r="F66" s="4" t="s">
        <v>10</v>
      </c>
      <c r="G66" s="4" t="s">
        <v>9</v>
      </c>
      <c r="H66" s="4">
        <v>4</v>
      </c>
    </row>
    <row r="67" spans="1:8" ht="13" x14ac:dyDescent="0.15">
      <c r="A67">
        <f t="shared" ca="1" si="1"/>
        <v>0.15457925907972836</v>
      </c>
      <c r="B67" s="4" t="s">
        <v>11</v>
      </c>
      <c r="C67" s="4">
        <v>180</v>
      </c>
      <c r="D67" s="4">
        <v>19</v>
      </c>
      <c r="E67" s="4">
        <v>75</v>
      </c>
      <c r="F67" s="4" t="s">
        <v>8</v>
      </c>
      <c r="G67" s="4" t="s">
        <v>9</v>
      </c>
      <c r="H67" s="4">
        <v>1</v>
      </c>
    </row>
    <row r="68" spans="1:8" ht="13" x14ac:dyDescent="0.15">
      <c r="A68">
        <f t="shared" ca="1" si="1"/>
        <v>0.64665256279840411</v>
      </c>
      <c r="B68" s="4" t="s">
        <v>11</v>
      </c>
      <c r="C68" s="4">
        <v>187</v>
      </c>
      <c r="D68" s="4">
        <v>24</v>
      </c>
      <c r="E68" s="4">
        <v>91</v>
      </c>
      <c r="F68" s="4" t="s">
        <v>14</v>
      </c>
      <c r="G68" s="4" t="s">
        <v>9</v>
      </c>
      <c r="H68" s="4">
        <v>4</v>
      </c>
    </row>
    <row r="69" spans="1:8" ht="13" x14ac:dyDescent="0.15">
      <c r="A69">
        <f t="shared" ca="1" si="1"/>
        <v>0.39423748112165913</v>
      </c>
      <c r="B69" s="4" t="s">
        <v>11</v>
      </c>
      <c r="C69" s="4">
        <v>195</v>
      </c>
      <c r="D69" s="4">
        <v>19</v>
      </c>
      <c r="E69" s="4">
        <v>70</v>
      </c>
      <c r="F69" s="4" t="s">
        <v>14</v>
      </c>
      <c r="G69" s="4" t="s">
        <v>9</v>
      </c>
      <c r="H69" s="4">
        <v>4</v>
      </c>
    </row>
    <row r="70" spans="1:8" ht="13" x14ac:dyDescent="0.15">
      <c r="A70">
        <f t="shared" ca="1" si="1"/>
        <v>0.72483392688727188</v>
      </c>
      <c r="B70" s="4" t="s">
        <v>11</v>
      </c>
      <c r="C70" s="4">
        <v>179</v>
      </c>
      <c r="D70" s="4">
        <v>20</v>
      </c>
      <c r="E70" s="4">
        <v>55.5</v>
      </c>
      <c r="F70" s="4" t="s">
        <v>10</v>
      </c>
      <c r="G70" s="4" t="s">
        <v>9</v>
      </c>
      <c r="H70" s="4">
        <v>4</v>
      </c>
    </row>
    <row r="71" spans="1:8" ht="13" x14ac:dyDescent="0.15">
      <c r="A71">
        <f t="shared" ca="1" si="1"/>
        <v>0.48898073086757388</v>
      </c>
      <c r="B71" s="4" t="s">
        <v>11</v>
      </c>
      <c r="C71" s="4">
        <v>180</v>
      </c>
      <c r="D71" s="4">
        <v>33</v>
      </c>
      <c r="E71" s="4">
        <v>82</v>
      </c>
      <c r="F71" s="4" t="s">
        <v>8</v>
      </c>
      <c r="G71" s="4" t="s">
        <v>9</v>
      </c>
      <c r="H71" s="4">
        <v>3</v>
      </c>
    </row>
    <row r="72" spans="1:8" ht="13" x14ac:dyDescent="0.15">
      <c r="A72">
        <f t="shared" ca="1" si="1"/>
        <v>3.4412893844090187E-2</v>
      </c>
      <c r="B72" s="4" t="s">
        <v>7</v>
      </c>
      <c r="C72" s="4">
        <v>163</v>
      </c>
      <c r="D72" s="4">
        <v>19</v>
      </c>
      <c r="E72" s="4">
        <v>53</v>
      </c>
      <c r="F72" s="4" t="s">
        <v>13</v>
      </c>
      <c r="G72" s="4" t="s">
        <v>9</v>
      </c>
      <c r="H72" s="4">
        <v>3</v>
      </c>
    </row>
    <row r="73" spans="1:8" ht="13" x14ac:dyDescent="0.15">
      <c r="A73">
        <f t="shared" ca="1" si="1"/>
        <v>0.66460123708171903</v>
      </c>
      <c r="B73" s="4" t="s">
        <v>11</v>
      </c>
      <c r="C73" s="4">
        <v>170</v>
      </c>
      <c r="D73" s="4">
        <v>19</v>
      </c>
      <c r="E73" s="4">
        <v>52</v>
      </c>
      <c r="F73" s="4" t="s">
        <v>13</v>
      </c>
      <c r="G73" s="4" t="s">
        <v>9</v>
      </c>
      <c r="H73" s="4">
        <v>5</v>
      </c>
    </row>
    <row r="74" spans="1:8" ht="13" x14ac:dyDescent="0.15">
      <c r="A74">
        <f t="shared" ca="1" si="1"/>
        <v>0.46032493984052991</v>
      </c>
      <c r="B74" s="4" t="s">
        <v>11</v>
      </c>
      <c r="C74" s="4">
        <v>170</v>
      </c>
      <c r="D74" s="4">
        <v>19</v>
      </c>
      <c r="E74" s="4">
        <v>70</v>
      </c>
      <c r="F74" s="4" t="s">
        <v>14</v>
      </c>
      <c r="G74" s="4" t="s">
        <v>9</v>
      </c>
      <c r="H74" s="4">
        <v>4</v>
      </c>
    </row>
    <row r="75" spans="1:8" ht="13" x14ac:dyDescent="0.15">
      <c r="A75">
        <f t="shared" ca="1" si="1"/>
        <v>9.7140141848817807E-2</v>
      </c>
      <c r="B75" s="4" t="s">
        <v>11</v>
      </c>
      <c r="C75" s="4">
        <v>182</v>
      </c>
      <c r="D75" s="4">
        <v>19</v>
      </c>
      <c r="E75" s="4">
        <v>73</v>
      </c>
      <c r="F75" s="4" t="s">
        <v>14</v>
      </c>
      <c r="G75" s="4" t="s">
        <v>9</v>
      </c>
      <c r="H75" s="4">
        <v>3</v>
      </c>
    </row>
    <row r="76" spans="1:8" ht="13" x14ac:dyDescent="0.15">
      <c r="A76">
        <f t="shared" ca="1" si="1"/>
        <v>0.2756497876900128</v>
      </c>
      <c r="B76" s="4" t="s">
        <v>11</v>
      </c>
      <c r="C76" s="4">
        <v>175</v>
      </c>
      <c r="D76" s="4">
        <v>19</v>
      </c>
      <c r="E76" s="4">
        <v>72</v>
      </c>
      <c r="F76" s="4" t="s">
        <v>20</v>
      </c>
      <c r="G76" s="4" t="s">
        <v>9</v>
      </c>
      <c r="H76" s="4">
        <v>4</v>
      </c>
    </row>
    <row r="77" spans="1:8" ht="13" x14ac:dyDescent="0.15">
      <c r="A77">
        <f t="shared" ca="1" si="1"/>
        <v>0.55693181704202199</v>
      </c>
      <c r="B77" s="4" t="s">
        <v>11</v>
      </c>
      <c r="C77" s="4">
        <v>175</v>
      </c>
      <c r="D77" s="4">
        <v>19</v>
      </c>
      <c r="E77" s="4">
        <v>80</v>
      </c>
      <c r="F77" s="4" t="s">
        <v>12</v>
      </c>
      <c r="G77" s="4" t="s">
        <v>9</v>
      </c>
      <c r="H77" s="4">
        <v>2</v>
      </c>
    </row>
    <row r="78" spans="1:8" ht="13" x14ac:dyDescent="0.15">
      <c r="A78">
        <f t="shared" ca="1" si="1"/>
        <v>0.63761672625378218</v>
      </c>
      <c r="B78" s="4" t="s">
        <v>7</v>
      </c>
      <c r="C78" s="4">
        <v>160</v>
      </c>
      <c r="D78" s="4">
        <v>35</v>
      </c>
      <c r="E78" s="4">
        <v>55</v>
      </c>
      <c r="F78" s="4" t="s">
        <v>13</v>
      </c>
      <c r="G78" s="4" t="s">
        <v>9</v>
      </c>
      <c r="H78" s="4">
        <v>5</v>
      </c>
    </row>
    <row r="79" spans="1:8" ht="13" x14ac:dyDescent="0.15">
      <c r="A79">
        <f t="shared" ca="1" si="1"/>
        <v>3.1875771245312601E-2</v>
      </c>
      <c r="B79" s="4" t="s">
        <v>11</v>
      </c>
      <c r="C79" s="4">
        <v>167</v>
      </c>
      <c r="D79" s="4">
        <v>19</v>
      </c>
      <c r="E79" s="4">
        <v>65</v>
      </c>
      <c r="F79" s="4" t="s">
        <v>14</v>
      </c>
      <c r="G79" s="4" t="s">
        <v>9</v>
      </c>
      <c r="H79" s="4">
        <v>4</v>
      </c>
    </row>
    <row r="80" spans="1:8" ht="13" x14ac:dyDescent="0.15">
      <c r="A80">
        <f t="shared" ca="1" si="1"/>
        <v>6.5450520838757686E-2</v>
      </c>
      <c r="B80" s="4" t="s">
        <v>11</v>
      </c>
      <c r="C80" s="4">
        <v>176</v>
      </c>
      <c r="D80" s="4">
        <v>19</v>
      </c>
      <c r="E80" s="4">
        <v>60</v>
      </c>
      <c r="F80" s="4" t="s">
        <v>10</v>
      </c>
      <c r="G80" s="4" t="s">
        <v>9</v>
      </c>
      <c r="H80" s="4">
        <v>5</v>
      </c>
    </row>
    <row r="81" spans="1:8" ht="13" x14ac:dyDescent="0.15">
      <c r="A81">
        <f t="shared" ca="1" si="1"/>
        <v>0.36718527287666414</v>
      </c>
      <c r="B81" s="4" t="s">
        <v>11</v>
      </c>
      <c r="C81" s="4">
        <v>165</v>
      </c>
      <c r="D81" s="4">
        <v>19</v>
      </c>
      <c r="E81" s="4">
        <v>65</v>
      </c>
      <c r="F81" s="4" t="s">
        <v>19</v>
      </c>
      <c r="G81" s="4" t="s">
        <v>9</v>
      </c>
      <c r="H81" s="4">
        <v>5</v>
      </c>
    </row>
    <row r="82" spans="1:8" ht="13" x14ac:dyDescent="0.15">
      <c r="A82">
        <f t="shared" ca="1" si="1"/>
        <v>0.29757441724301814</v>
      </c>
      <c r="B82" s="4" t="s">
        <v>11</v>
      </c>
      <c r="C82" s="4">
        <v>176</v>
      </c>
      <c r="D82" s="4">
        <v>19</v>
      </c>
      <c r="E82" s="4">
        <v>62</v>
      </c>
      <c r="F82" s="4" t="s">
        <v>10</v>
      </c>
      <c r="G82" s="4" t="s">
        <v>9</v>
      </c>
      <c r="H82" s="4">
        <v>4</v>
      </c>
    </row>
    <row r="83" spans="1:8" ht="13" x14ac:dyDescent="0.15">
      <c r="A83">
        <f t="shared" ca="1" si="1"/>
        <v>0.91645599260479826</v>
      </c>
      <c r="B83" s="4" t="s">
        <v>11</v>
      </c>
      <c r="C83" s="4">
        <v>180</v>
      </c>
      <c r="D83" s="4">
        <v>19</v>
      </c>
      <c r="E83" s="4">
        <v>78.5</v>
      </c>
      <c r="F83" s="4" t="s">
        <v>10</v>
      </c>
      <c r="G83" s="4" t="s">
        <v>9</v>
      </c>
      <c r="H83" s="4">
        <v>4</v>
      </c>
    </row>
    <row r="84" spans="1:8" ht="13" x14ac:dyDescent="0.15">
      <c r="A84">
        <f t="shared" ca="1" si="1"/>
        <v>9.0069506893224238E-2</v>
      </c>
      <c r="B84" s="4" t="s">
        <v>7</v>
      </c>
      <c r="C84" s="4">
        <v>163</v>
      </c>
      <c r="D84" s="4">
        <v>18</v>
      </c>
      <c r="E84" s="4">
        <v>51</v>
      </c>
      <c r="F84" s="4" t="s">
        <v>10</v>
      </c>
      <c r="G84" s="4" t="s">
        <v>9</v>
      </c>
      <c r="H84" s="4">
        <v>4</v>
      </c>
    </row>
    <row r="85" spans="1:8" ht="13" x14ac:dyDescent="0.15">
      <c r="A85">
        <f t="shared" ca="1" si="1"/>
        <v>0.895164173801551</v>
      </c>
      <c r="B85" s="4" t="s">
        <v>11</v>
      </c>
      <c r="C85" s="4">
        <v>175</v>
      </c>
      <c r="D85" s="4">
        <v>21</v>
      </c>
      <c r="E85" s="4">
        <v>75</v>
      </c>
      <c r="F85" s="4" t="s">
        <v>10</v>
      </c>
      <c r="G85" s="4" t="s">
        <v>9</v>
      </c>
      <c r="H85" s="4">
        <v>3</v>
      </c>
    </row>
    <row r="86" spans="1:8" ht="13" x14ac:dyDescent="0.15">
      <c r="A86">
        <f t="shared" ca="1" si="1"/>
        <v>2.3594071189414478E-4</v>
      </c>
      <c r="B86" s="4" t="s">
        <v>7</v>
      </c>
      <c r="C86" s="4">
        <v>160</v>
      </c>
      <c r="D86" s="4">
        <v>18</v>
      </c>
      <c r="E86" s="4">
        <v>50</v>
      </c>
      <c r="G86" s="4" t="s">
        <v>17</v>
      </c>
    </row>
    <row r="87" spans="1:8" ht="13" x14ac:dyDescent="0.15">
      <c r="A87">
        <f t="shared" ca="1" si="1"/>
        <v>0.42001683427152237</v>
      </c>
      <c r="B87" s="4" t="s">
        <v>11</v>
      </c>
      <c r="C87" s="4">
        <v>177</v>
      </c>
      <c r="D87" s="4">
        <v>19</v>
      </c>
      <c r="E87" s="4">
        <v>83</v>
      </c>
      <c r="F87" s="4" t="s">
        <v>10</v>
      </c>
      <c r="G87" s="4" t="s">
        <v>9</v>
      </c>
      <c r="H87" s="4">
        <v>5</v>
      </c>
    </row>
    <row r="88" spans="1:8" ht="13" x14ac:dyDescent="0.15">
      <c r="A88">
        <f t="shared" ca="1" si="1"/>
        <v>0.1469915503601541</v>
      </c>
      <c r="B88" s="4" t="s">
        <v>7</v>
      </c>
      <c r="C88" s="4">
        <v>172</v>
      </c>
      <c r="D88" s="4">
        <v>19</v>
      </c>
      <c r="E88" s="4">
        <v>91</v>
      </c>
      <c r="F88" s="4" t="s">
        <v>12</v>
      </c>
      <c r="G88" s="4" t="s">
        <v>9</v>
      </c>
      <c r="H88" s="4">
        <v>5</v>
      </c>
    </row>
    <row r="89" spans="1:8" ht="13" x14ac:dyDescent="0.15">
      <c r="A89">
        <f t="shared" ca="1" si="1"/>
        <v>0.34662342229159193</v>
      </c>
      <c r="B89" s="4" t="s">
        <v>11</v>
      </c>
      <c r="C89" s="4">
        <v>185</v>
      </c>
      <c r="D89" s="4">
        <v>19</v>
      </c>
      <c r="E89" s="4">
        <v>67</v>
      </c>
      <c r="F89" s="4" t="s">
        <v>10</v>
      </c>
      <c r="G89" s="4" t="s">
        <v>9</v>
      </c>
      <c r="H89" s="4">
        <v>5</v>
      </c>
    </row>
    <row r="90" spans="1:8" ht="13" x14ac:dyDescent="0.15">
      <c r="A90">
        <f t="shared" ca="1" si="1"/>
        <v>0.1081941282963802</v>
      </c>
      <c r="B90" s="4" t="s">
        <v>11</v>
      </c>
      <c r="C90" s="4">
        <v>165</v>
      </c>
      <c r="D90" s="4">
        <v>19</v>
      </c>
      <c r="E90" s="4">
        <v>65</v>
      </c>
      <c r="F90" s="4" t="s">
        <v>10</v>
      </c>
      <c r="G90" s="4" t="s">
        <v>9</v>
      </c>
      <c r="H90" s="4">
        <v>4</v>
      </c>
    </row>
    <row r="91" spans="1:8" ht="13" x14ac:dyDescent="0.15">
      <c r="A91">
        <f t="shared" ca="1" si="1"/>
        <v>0.27034812638044214</v>
      </c>
      <c r="B91" s="4" t="s">
        <v>11</v>
      </c>
      <c r="C91" s="4">
        <v>182</v>
      </c>
      <c r="D91" s="4">
        <v>19</v>
      </c>
      <c r="E91" s="4">
        <v>80</v>
      </c>
      <c r="F91" s="4" t="s">
        <v>14</v>
      </c>
      <c r="G91" s="4" t="s">
        <v>9</v>
      </c>
      <c r="H91" s="4">
        <v>5</v>
      </c>
    </row>
    <row r="92" spans="1:8" ht="13" x14ac:dyDescent="0.15">
      <c r="A92">
        <f t="shared" ca="1" si="1"/>
        <v>0.80919140430126524</v>
      </c>
      <c r="B92" s="4" t="s">
        <v>11</v>
      </c>
      <c r="C92" s="4">
        <v>181</v>
      </c>
      <c r="D92" s="4">
        <v>19</v>
      </c>
      <c r="E92" s="4">
        <v>100</v>
      </c>
      <c r="F92" s="4" t="s">
        <v>13</v>
      </c>
      <c r="G92" s="4" t="s">
        <v>9</v>
      </c>
      <c r="H92" s="4">
        <v>4</v>
      </c>
    </row>
    <row r="93" spans="1:8" ht="13" x14ac:dyDescent="0.15">
      <c r="A93">
        <f t="shared" ca="1" si="1"/>
        <v>0.41973241580859055</v>
      </c>
      <c r="B93" s="4" t="s">
        <v>11</v>
      </c>
      <c r="C93" s="4">
        <v>172</v>
      </c>
      <c r="D93" s="4">
        <v>23</v>
      </c>
      <c r="E93" s="4">
        <v>52</v>
      </c>
      <c r="F93" s="4" t="s">
        <v>10</v>
      </c>
      <c r="G93" s="4" t="s">
        <v>9</v>
      </c>
      <c r="H93" s="4">
        <v>4</v>
      </c>
    </row>
    <row r="94" spans="1:8" ht="13" x14ac:dyDescent="0.15">
      <c r="A94">
        <f t="shared" ca="1" si="1"/>
        <v>0.80555973493718092</v>
      </c>
      <c r="B94" s="4" t="s">
        <v>11</v>
      </c>
      <c r="C94" s="4">
        <v>196</v>
      </c>
      <c r="D94" s="4">
        <v>19</v>
      </c>
      <c r="E94" s="4">
        <v>107</v>
      </c>
      <c r="F94" s="4" t="s">
        <v>10</v>
      </c>
      <c r="G94" s="4" t="s">
        <v>9</v>
      </c>
      <c r="H94" s="4">
        <v>5</v>
      </c>
    </row>
    <row r="95" spans="1:8" ht="13" x14ac:dyDescent="0.15">
      <c r="A95">
        <f t="shared" ca="1" si="1"/>
        <v>0.33325735592007788</v>
      </c>
      <c r="B95" s="4" t="s">
        <v>11</v>
      </c>
      <c r="C95" s="4">
        <v>190</v>
      </c>
      <c r="D95" s="4">
        <v>18</v>
      </c>
      <c r="E95" s="4">
        <v>83</v>
      </c>
      <c r="F95" s="4" t="s">
        <v>15</v>
      </c>
      <c r="G95" s="4" t="s">
        <v>9</v>
      </c>
      <c r="H95" s="4">
        <v>4</v>
      </c>
    </row>
    <row r="96" spans="1:8" ht="13" x14ac:dyDescent="0.15">
      <c r="A96">
        <f t="shared" ca="1" si="1"/>
        <v>0.37183686561303697</v>
      </c>
      <c r="B96" s="4" t="s">
        <v>7</v>
      </c>
      <c r="C96" s="4">
        <v>156</v>
      </c>
      <c r="D96" s="4">
        <v>19</v>
      </c>
      <c r="E96" s="4">
        <v>51</v>
      </c>
      <c r="F96" s="4" t="s">
        <v>13</v>
      </c>
      <c r="G96" s="4" t="s">
        <v>9</v>
      </c>
      <c r="H96" s="4">
        <v>4</v>
      </c>
    </row>
    <row r="97" spans="1:8" ht="13" x14ac:dyDescent="0.15">
      <c r="A97">
        <f t="shared" ca="1" si="1"/>
        <v>0.32913353467805051</v>
      </c>
      <c r="B97" s="4" t="s">
        <v>7</v>
      </c>
      <c r="C97" s="4">
        <v>169</v>
      </c>
      <c r="D97" s="4">
        <v>19</v>
      </c>
      <c r="E97" s="4">
        <v>49</v>
      </c>
      <c r="F97" s="4" t="s">
        <v>13</v>
      </c>
      <c r="G97" s="4" t="s">
        <v>9</v>
      </c>
      <c r="H97" s="4">
        <v>5</v>
      </c>
    </row>
    <row r="98" spans="1:8" ht="13" x14ac:dyDescent="0.15">
      <c r="A98">
        <f t="shared" ca="1" si="1"/>
        <v>0.88680600167019163</v>
      </c>
      <c r="B98" s="4" t="s">
        <v>11</v>
      </c>
      <c r="C98" s="4">
        <v>180</v>
      </c>
      <c r="D98" s="4">
        <v>19</v>
      </c>
      <c r="E98" s="4">
        <v>97</v>
      </c>
      <c r="F98" s="4" t="s">
        <v>15</v>
      </c>
      <c r="G98" s="4" t="s">
        <v>9</v>
      </c>
      <c r="H98" s="4">
        <v>4</v>
      </c>
    </row>
    <row r="99" spans="1:8" ht="13" x14ac:dyDescent="0.15">
      <c r="A99">
        <f t="shared" ca="1" si="1"/>
        <v>0.43360234683792098</v>
      </c>
      <c r="B99" s="4" t="s">
        <v>11</v>
      </c>
      <c r="C99" s="4">
        <v>177</v>
      </c>
      <c r="D99" s="4">
        <v>18</v>
      </c>
      <c r="E99" s="4">
        <v>80</v>
      </c>
      <c r="F99" s="4" t="s">
        <v>10</v>
      </c>
      <c r="G99" s="4" t="s">
        <v>9</v>
      </c>
      <c r="H99" s="4">
        <v>5</v>
      </c>
    </row>
    <row r="100" spans="1:8" ht="13" x14ac:dyDescent="0.15">
      <c r="A100">
        <f t="shared" ca="1" si="1"/>
        <v>6.0201181181301466E-2</v>
      </c>
      <c r="B100" s="4" t="s">
        <v>11</v>
      </c>
      <c r="C100" s="4">
        <v>176</v>
      </c>
      <c r="D100" s="4">
        <v>21</v>
      </c>
      <c r="E100" s="4">
        <v>70</v>
      </c>
      <c r="F100" s="4" t="s">
        <v>14</v>
      </c>
      <c r="G100" s="4" t="s">
        <v>9</v>
      </c>
      <c r="H100" s="4">
        <v>3</v>
      </c>
    </row>
    <row r="101" spans="1:8" ht="13" x14ac:dyDescent="0.15">
      <c r="A101">
        <f t="shared" ca="1" si="1"/>
        <v>0.6861856438383046</v>
      </c>
      <c r="B101" s="4" t="s">
        <v>11</v>
      </c>
      <c r="C101" s="4">
        <v>170</v>
      </c>
      <c r="D101" s="4">
        <v>19</v>
      </c>
      <c r="E101" s="4">
        <v>76</v>
      </c>
      <c r="F101" s="4" t="s">
        <v>12</v>
      </c>
      <c r="G101" s="4" t="s">
        <v>9</v>
      </c>
      <c r="H101" s="4">
        <v>4</v>
      </c>
    </row>
    <row r="102" spans="1:8" ht="13" x14ac:dyDescent="0.15">
      <c r="A102">
        <f t="shared" ca="1" si="1"/>
        <v>0.63991857837053767</v>
      </c>
      <c r="B102" s="4" t="s">
        <v>11</v>
      </c>
      <c r="C102" s="4">
        <v>170</v>
      </c>
      <c r="D102" s="4">
        <v>19</v>
      </c>
      <c r="E102" s="4">
        <v>65</v>
      </c>
      <c r="F102" s="4" t="s">
        <v>12</v>
      </c>
      <c r="G102" s="4" t="s">
        <v>9</v>
      </c>
      <c r="H102" s="4">
        <v>3</v>
      </c>
    </row>
    <row r="103" spans="1:8" ht="13" x14ac:dyDescent="0.15">
      <c r="A103">
        <f t="shared" ca="1" si="1"/>
        <v>0.33040060481270617</v>
      </c>
      <c r="B103" s="4" t="s">
        <v>11</v>
      </c>
      <c r="C103" s="4">
        <v>170</v>
      </c>
      <c r="D103" s="4">
        <v>19</v>
      </c>
      <c r="E103" s="4">
        <v>77</v>
      </c>
      <c r="F103" s="4" t="s">
        <v>10</v>
      </c>
      <c r="G103" s="4" t="s">
        <v>9</v>
      </c>
      <c r="H103" s="4">
        <v>2</v>
      </c>
    </row>
    <row r="104" spans="1:8" ht="13" x14ac:dyDescent="0.15">
      <c r="A104">
        <f t="shared" ca="1" si="1"/>
        <v>0.83049356063288726</v>
      </c>
      <c r="B104" s="4" t="s">
        <v>11</v>
      </c>
      <c r="C104" s="4">
        <v>182</v>
      </c>
      <c r="D104" s="4">
        <v>19</v>
      </c>
      <c r="E104" s="4">
        <v>60</v>
      </c>
      <c r="F104" s="4" t="s">
        <v>10</v>
      </c>
      <c r="G104" s="4" t="s">
        <v>9</v>
      </c>
      <c r="H104" s="4">
        <v>5</v>
      </c>
    </row>
    <row r="105" spans="1:8" ht="13" x14ac:dyDescent="0.15">
      <c r="A105">
        <f t="shared" ca="1" si="1"/>
        <v>0.46645805281191155</v>
      </c>
      <c r="B105" s="4" t="s">
        <v>11</v>
      </c>
      <c r="C105" s="4">
        <v>175</v>
      </c>
      <c r="D105" s="4">
        <v>19</v>
      </c>
      <c r="E105" s="4">
        <v>60</v>
      </c>
      <c r="F105" s="4" t="s">
        <v>12</v>
      </c>
      <c r="G105" s="4" t="s">
        <v>9</v>
      </c>
      <c r="H105" s="4">
        <v>2</v>
      </c>
    </row>
    <row r="106" spans="1:8" ht="13" x14ac:dyDescent="0.15">
      <c r="A106">
        <f t="shared" ca="1" si="1"/>
        <v>0.6764177396485751</v>
      </c>
      <c r="B106" s="4" t="s">
        <v>11</v>
      </c>
      <c r="C106" s="4">
        <v>169</v>
      </c>
      <c r="D106" s="4">
        <v>18</v>
      </c>
      <c r="E106" s="4">
        <v>65</v>
      </c>
      <c r="F106" s="4" t="s">
        <v>10</v>
      </c>
      <c r="G106" s="4" t="s">
        <v>9</v>
      </c>
      <c r="H106" s="4">
        <v>3</v>
      </c>
    </row>
    <row r="107" spans="1:8" ht="13" x14ac:dyDescent="0.15">
      <c r="A107">
        <f t="shared" ca="1" si="1"/>
        <v>0.69464364690126545</v>
      </c>
      <c r="B107" s="4" t="s">
        <v>7</v>
      </c>
      <c r="C107" s="4">
        <v>165</v>
      </c>
      <c r="D107" s="4">
        <v>19</v>
      </c>
      <c r="E107" s="4">
        <v>65</v>
      </c>
      <c r="F107" s="4" t="s">
        <v>12</v>
      </c>
      <c r="G107" s="4" t="s">
        <v>9</v>
      </c>
      <c r="H107" s="4">
        <v>5</v>
      </c>
    </row>
    <row r="108" spans="1:8" ht="13" x14ac:dyDescent="0.15">
      <c r="A108">
        <f t="shared" ca="1" si="1"/>
        <v>0.33683371542026519</v>
      </c>
      <c r="B108" s="4" t="s">
        <v>11</v>
      </c>
      <c r="C108" s="4">
        <v>175</v>
      </c>
      <c r="D108" s="4">
        <v>23</v>
      </c>
      <c r="E108" s="4">
        <v>60</v>
      </c>
      <c r="F108" s="4" t="s">
        <v>10</v>
      </c>
      <c r="G108" s="4" t="s">
        <v>9</v>
      </c>
      <c r="H108" s="4">
        <v>4</v>
      </c>
    </row>
    <row r="109" spans="1:8" ht="13" x14ac:dyDescent="0.15">
      <c r="A109">
        <f t="shared" ca="1" si="1"/>
        <v>0.29626548211093751</v>
      </c>
      <c r="B109" s="4" t="s">
        <v>11</v>
      </c>
      <c r="C109" s="4">
        <v>179</v>
      </c>
      <c r="D109" s="4">
        <v>19</v>
      </c>
      <c r="E109" s="4">
        <v>70</v>
      </c>
      <c r="F109" s="4" t="s">
        <v>14</v>
      </c>
      <c r="G109" s="4" t="s">
        <v>9</v>
      </c>
      <c r="H109" s="4">
        <v>4</v>
      </c>
    </row>
    <row r="110" spans="1:8" ht="13" x14ac:dyDescent="0.15">
      <c r="A110">
        <f t="shared" ca="1" si="1"/>
        <v>0.82532233488206641</v>
      </c>
      <c r="B110" s="4" t="s">
        <v>11</v>
      </c>
      <c r="C110" s="4">
        <v>177</v>
      </c>
      <c r="D110" s="4">
        <v>19</v>
      </c>
      <c r="E110" s="4">
        <v>73</v>
      </c>
      <c r="G110" s="4" t="s">
        <v>17</v>
      </c>
    </row>
    <row r="111" spans="1:8" ht="13" x14ac:dyDescent="0.15">
      <c r="A111">
        <f t="shared" ca="1" si="1"/>
        <v>0.76040067209396256</v>
      </c>
      <c r="B111" s="4" t="s">
        <v>11</v>
      </c>
      <c r="C111" s="4">
        <v>174</v>
      </c>
      <c r="D111" s="4">
        <v>19</v>
      </c>
      <c r="E111" s="4">
        <v>77</v>
      </c>
      <c r="F111" s="4" t="s">
        <v>15</v>
      </c>
      <c r="G111" s="4" t="s">
        <v>9</v>
      </c>
      <c r="H111" s="4">
        <v>3</v>
      </c>
    </row>
    <row r="112" spans="1:8" ht="13" x14ac:dyDescent="0.15">
      <c r="A112">
        <f t="shared" ca="1" si="1"/>
        <v>1.2815462242168896E-2</v>
      </c>
      <c r="B112" s="4" t="s">
        <v>11</v>
      </c>
      <c r="C112" s="4">
        <v>179</v>
      </c>
      <c r="D112" s="4">
        <v>18</v>
      </c>
      <c r="E112" s="4">
        <v>72</v>
      </c>
      <c r="F112" s="4" t="s">
        <v>10</v>
      </c>
      <c r="G112" s="4" t="s">
        <v>9</v>
      </c>
      <c r="H112" s="4">
        <v>4</v>
      </c>
    </row>
    <row r="113" spans="1:8" ht="13" x14ac:dyDescent="0.15">
      <c r="A113">
        <f t="shared" ca="1" si="1"/>
        <v>2.0988062666263407E-2</v>
      </c>
      <c r="B113" s="4" t="s">
        <v>11</v>
      </c>
      <c r="C113" s="4">
        <v>179</v>
      </c>
      <c r="D113" s="4">
        <v>20</v>
      </c>
      <c r="E113" s="4">
        <v>70</v>
      </c>
      <c r="F113" s="4" t="s">
        <v>10</v>
      </c>
      <c r="G113" s="4" t="s">
        <v>9</v>
      </c>
      <c r="H113" s="4">
        <v>3</v>
      </c>
    </row>
    <row r="114" spans="1:8" ht="13" x14ac:dyDescent="0.15">
      <c r="A114">
        <f t="shared" ca="1" si="1"/>
        <v>0.85645346559679625</v>
      </c>
      <c r="B114" s="4" t="s">
        <v>11</v>
      </c>
      <c r="C114" s="4">
        <v>176</v>
      </c>
      <c r="D114" s="4">
        <v>19</v>
      </c>
      <c r="E114" s="4">
        <v>70</v>
      </c>
      <c r="F114" s="4" t="s">
        <v>10</v>
      </c>
      <c r="G114" s="4" t="s">
        <v>9</v>
      </c>
      <c r="H114" s="4">
        <v>3</v>
      </c>
    </row>
    <row r="115" spans="1:8" ht="13" x14ac:dyDescent="0.15">
      <c r="A115">
        <f t="shared" ca="1" si="1"/>
        <v>0.49520682183334408</v>
      </c>
      <c r="B115" s="4" t="s">
        <v>7</v>
      </c>
      <c r="C115" s="4">
        <v>160</v>
      </c>
      <c r="D115" s="4">
        <v>19</v>
      </c>
      <c r="E115" s="4">
        <v>55</v>
      </c>
      <c r="F115" s="4" t="s">
        <v>10</v>
      </c>
      <c r="G115" s="4" t="s">
        <v>9</v>
      </c>
      <c r="H115" s="4">
        <v>5</v>
      </c>
    </row>
    <row r="116" spans="1:8" ht="13" x14ac:dyDescent="0.15">
      <c r="A116">
        <f t="shared" ca="1" si="1"/>
        <v>0.41073278531790636</v>
      </c>
      <c r="B116" s="4" t="s">
        <v>11</v>
      </c>
      <c r="C116" s="4">
        <v>179</v>
      </c>
      <c r="D116" s="4">
        <v>27</v>
      </c>
      <c r="E116" s="4">
        <v>82</v>
      </c>
      <c r="F116" s="4" t="s">
        <v>13</v>
      </c>
      <c r="G116" s="4" t="s">
        <v>9</v>
      </c>
      <c r="H116" s="4">
        <v>4</v>
      </c>
    </row>
    <row r="117" spans="1:8" ht="13" x14ac:dyDescent="0.15">
      <c r="A117">
        <f t="shared" ca="1" si="1"/>
        <v>0.36712997083919574</v>
      </c>
      <c r="B117" s="4" t="s">
        <v>11</v>
      </c>
      <c r="C117" s="4">
        <v>175</v>
      </c>
      <c r="D117" s="4">
        <v>20</v>
      </c>
      <c r="E117" s="4">
        <v>61</v>
      </c>
      <c r="F117" s="4" t="s">
        <v>10</v>
      </c>
      <c r="G117" s="4" t="s">
        <v>9</v>
      </c>
      <c r="H117" s="4">
        <v>5</v>
      </c>
    </row>
    <row r="118" spans="1:8" ht="13" x14ac:dyDescent="0.15">
      <c r="A118">
        <f t="shared" ca="1" si="1"/>
        <v>0.53190856623436444</v>
      </c>
      <c r="B118" s="4" t="s">
        <v>11</v>
      </c>
      <c r="C118" s="4">
        <v>176</v>
      </c>
      <c r="D118" s="4">
        <v>24</v>
      </c>
      <c r="E118" s="4">
        <v>80</v>
      </c>
      <c r="F118" s="4" t="s">
        <v>21</v>
      </c>
      <c r="G118" s="4" t="s">
        <v>9</v>
      </c>
      <c r="H118" s="4">
        <v>4</v>
      </c>
    </row>
    <row r="119" spans="1:8" ht="13" x14ac:dyDescent="0.15">
      <c r="A119">
        <f t="shared" ca="1" si="1"/>
        <v>0.57065753189640711</v>
      </c>
      <c r="B119" s="4" t="s">
        <v>11</v>
      </c>
      <c r="C119" s="4">
        <v>176</v>
      </c>
      <c r="D119" s="4">
        <v>19</v>
      </c>
      <c r="E119" s="4">
        <v>70</v>
      </c>
      <c r="F119" s="4" t="s">
        <v>12</v>
      </c>
      <c r="G119" s="4" t="s">
        <v>9</v>
      </c>
      <c r="H119" s="4">
        <v>5</v>
      </c>
    </row>
    <row r="120" spans="1:8" ht="13" x14ac:dyDescent="0.15">
      <c r="A120">
        <f t="shared" ca="1" si="1"/>
        <v>0.51917966907981417</v>
      </c>
      <c r="B120" s="4" t="s">
        <v>11</v>
      </c>
      <c r="C120" s="4">
        <v>176</v>
      </c>
      <c r="D120" s="4">
        <v>19</v>
      </c>
      <c r="E120" s="4">
        <v>70</v>
      </c>
      <c r="F120" s="4" t="s">
        <v>12</v>
      </c>
      <c r="G120" s="4" t="s">
        <v>9</v>
      </c>
      <c r="H120" s="4">
        <v>5</v>
      </c>
    </row>
    <row r="121" spans="1:8" ht="13" x14ac:dyDescent="0.15">
      <c r="A121">
        <f t="shared" ca="1" si="1"/>
        <v>0.7110915462266979</v>
      </c>
      <c r="B121" s="4" t="s">
        <v>11</v>
      </c>
      <c r="C121" s="4">
        <v>179</v>
      </c>
      <c r="D121" s="4">
        <v>19</v>
      </c>
      <c r="E121" s="4">
        <v>74</v>
      </c>
      <c r="F121" s="4" t="s">
        <v>10</v>
      </c>
      <c r="G121" s="4" t="s">
        <v>9</v>
      </c>
      <c r="H121" s="4">
        <v>4</v>
      </c>
    </row>
    <row r="122" spans="1:8" ht="13" x14ac:dyDescent="0.15">
      <c r="A122">
        <f t="shared" ca="1" si="1"/>
        <v>0.9311253354950354</v>
      </c>
      <c r="B122" s="4" t="s">
        <v>11</v>
      </c>
      <c r="C122" s="4">
        <v>169</v>
      </c>
      <c r="D122" s="4">
        <v>19</v>
      </c>
      <c r="E122" s="4">
        <v>92</v>
      </c>
      <c r="F122" s="4" t="s">
        <v>10</v>
      </c>
      <c r="G122" s="4" t="s">
        <v>9</v>
      </c>
      <c r="H122" s="4">
        <v>4</v>
      </c>
    </row>
    <row r="123" spans="1:8" ht="13" x14ac:dyDescent="0.15">
      <c r="A123">
        <f t="shared" ca="1" si="1"/>
        <v>0.87450680566773109</v>
      </c>
      <c r="B123" s="4" t="s">
        <v>7</v>
      </c>
      <c r="C123" s="4">
        <v>174</v>
      </c>
      <c r="D123" s="4">
        <v>18</v>
      </c>
      <c r="E123" s="4">
        <v>68</v>
      </c>
      <c r="F123" s="4" t="s">
        <v>10</v>
      </c>
      <c r="G123" s="4" t="s">
        <v>9</v>
      </c>
      <c r="H123" s="4">
        <v>4</v>
      </c>
    </row>
    <row r="124" spans="1:8" ht="13" x14ac:dyDescent="0.15">
      <c r="A124">
        <f t="shared" ca="1" si="1"/>
        <v>0.48598783398807954</v>
      </c>
      <c r="B124" s="4" t="s">
        <v>11</v>
      </c>
      <c r="C124" s="4">
        <v>185</v>
      </c>
      <c r="D124" s="4">
        <v>19</v>
      </c>
      <c r="E124" s="4">
        <v>75</v>
      </c>
      <c r="F124" s="4" t="s">
        <v>22</v>
      </c>
      <c r="G124" s="4" t="s">
        <v>9</v>
      </c>
      <c r="H124" s="4">
        <v>2</v>
      </c>
    </row>
    <row r="125" spans="1:8" ht="13" x14ac:dyDescent="0.15">
      <c r="A125">
        <f t="shared" ca="1" si="1"/>
        <v>0.48952470533960735</v>
      </c>
      <c r="B125" s="4" t="s">
        <v>11</v>
      </c>
      <c r="C125" s="4">
        <v>175</v>
      </c>
      <c r="D125" s="4">
        <v>18</v>
      </c>
      <c r="E125" s="4">
        <v>65</v>
      </c>
      <c r="F125" s="4" t="s">
        <v>14</v>
      </c>
      <c r="G125" s="4" t="s">
        <v>9</v>
      </c>
      <c r="H125" s="4">
        <v>3</v>
      </c>
    </row>
    <row r="126" spans="1:8" ht="13" x14ac:dyDescent="0.15">
      <c r="A126">
        <f t="shared" ca="1" si="1"/>
        <v>0.92974873870426644</v>
      </c>
      <c r="B126" s="4" t="s">
        <v>7</v>
      </c>
      <c r="C126" s="4">
        <v>172</v>
      </c>
      <c r="D126" s="4">
        <v>19</v>
      </c>
      <c r="E126" s="4">
        <v>68</v>
      </c>
      <c r="F126" s="4" t="s">
        <v>8</v>
      </c>
      <c r="G126" s="4" t="s">
        <v>9</v>
      </c>
      <c r="H126" s="4">
        <v>3</v>
      </c>
    </row>
    <row r="127" spans="1:8" ht="13" x14ac:dyDescent="0.15">
      <c r="A127">
        <f t="shared" ca="1" si="1"/>
        <v>0.81735429012055749</v>
      </c>
      <c r="B127" s="4" t="s">
        <v>11</v>
      </c>
      <c r="C127" s="4">
        <v>181</v>
      </c>
      <c r="D127" s="4">
        <v>23</v>
      </c>
      <c r="E127" s="4">
        <v>110</v>
      </c>
      <c r="F127" s="4" t="s">
        <v>10</v>
      </c>
      <c r="G127" s="4" t="s">
        <v>9</v>
      </c>
      <c r="H127" s="4">
        <v>3</v>
      </c>
    </row>
    <row r="128" spans="1:8" ht="13" x14ac:dyDescent="0.15">
      <c r="A128">
        <f t="shared" ca="1" si="1"/>
        <v>0.85577592466307162</v>
      </c>
      <c r="B128" s="4" t="s">
        <v>11</v>
      </c>
      <c r="C128" s="4">
        <v>189</v>
      </c>
      <c r="D128" s="4">
        <v>28</v>
      </c>
      <c r="E128" s="4">
        <v>80</v>
      </c>
      <c r="F128" s="4" t="s">
        <v>12</v>
      </c>
      <c r="G128" s="4" t="s">
        <v>9</v>
      </c>
      <c r="H128" s="4">
        <v>5</v>
      </c>
    </row>
    <row r="129" spans="1:8" ht="13" x14ac:dyDescent="0.15">
      <c r="A129">
        <f t="shared" ca="1" si="1"/>
        <v>0.69884967629691352</v>
      </c>
      <c r="B129" s="4" t="s">
        <v>11</v>
      </c>
      <c r="C129" s="4">
        <v>190</v>
      </c>
      <c r="D129" s="4">
        <v>19</v>
      </c>
      <c r="E129" s="4">
        <v>108</v>
      </c>
      <c r="F129" s="4" t="s">
        <v>10</v>
      </c>
      <c r="G129" s="4" t="s">
        <v>9</v>
      </c>
      <c r="H129" s="4">
        <v>4</v>
      </c>
    </row>
    <row r="130" spans="1:8" ht="13" x14ac:dyDescent="0.15">
      <c r="A130">
        <f t="shared" ref="A130:A168" ca="1" si="2" xml:space="preserve"> RAND()</f>
        <v>3.6311860247442929E-2</v>
      </c>
      <c r="B130" s="4" t="s">
        <v>11</v>
      </c>
      <c r="C130" s="4">
        <v>180</v>
      </c>
      <c r="D130" s="4">
        <v>19</v>
      </c>
      <c r="E130" s="4">
        <v>70</v>
      </c>
      <c r="F130" s="4" t="s">
        <v>13</v>
      </c>
      <c r="G130" s="4" t="s">
        <v>9</v>
      </c>
      <c r="H130" s="4">
        <v>5</v>
      </c>
    </row>
    <row r="131" spans="1:8" ht="13" x14ac:dyDescent="0.15">
      <c r="A131">
        <f t="shared" ca="1" si="2"/>
        <v>0.5622501851948386</v>
      </c>
      <c r="B131" s="4" t="s">
        <v>11</v>
      </c>
      <c r="C131" s="4">
        <v>190</v>
      </c>
      <c r="D131" s="4">
        <v>20</v>
      </c>
      <c r="E131" s="4">
        <v>75</v>
      </c>
      <c r="F131" s="4" t="s">
        <v>10</v>
      </c>
      <c r="G131" s="4" t="s">
        <v>9</v>
      </c>
      <c r="H131" s="4">
        <v>5</v>
      </c>
    </row>
    <row r="132" spans="1:8" ht="13" x14ac:dyDescent="0.15">
      <c r="A132">
        <f t="shared" ca="1" si="2"/>
        <v>0.51584040631652184</v>
      </c>
      <c r="B132" s="4" t="s">
        <v>11</v>
      </c>
      <c r="C132" s="4">
        <v>176</v>
      </c>
      <c r="D132" s="4">
        <v>20</v>
      </c>
      <c r="E132" s="4">
        <v>76</v>
      </c>
      <c r="F132" s="4" t="s">
        <v>10</v>
      </c>
      <c r="G132" s="4" t="s">
        <v>9</v>
      </c>
      <c r="H132" s="4">
        <v>3</v>
      </c>
    </row>
    <row r="133" spans="1:8" ht="13" x14ac:dyDescent="0.15">
      <c r="A133">
        <f t="shared" ca="1" si="2"/>
        <v>0.75008313143860916</v>
      </c>
      <c r="B133" s="4" t="s">
        <v>11</v>
      </c>
      <c r="C133" s="4">
        <v>185</v>
      </c>
      <c r="D133" s="4">
        <v>22</v>
      </c>
      <c r="E133" s="4">
        <v>75</v>
      </c>
      <c r="F133" s="4" t="s">
        <v>13</v>
      </c>
      <c r="G133" s="4" t="s">
        <v>9</v>
      </c>
      <c r="H133" s="4">
        <v>5</v>
      </c>
    </row>
    <row r="134" spans="1:8" ht="13" x14ac:dyDescent="0.15">
      <c r="A134">
        <f t="shared" ca="1" si="2"/>
        <v>9.6536512615111314E-2</v>
      </c>
      <c r="B134" s="4" t="s">
        <v>11</v>
      </c>
      <c r="C134" s="4">
        <v>219</v>
      </c>
      <c r="D134" s="4">
        <v>19</v>
      </c>
      <c r="E134" s="4">
        <v>99.3</v>
      </c>
      <c r="F134" s="4" t="s">
        <v>10</v>
      </c>
      <c r="G134" s="4" t="s">
        <v>9</v>
      </c>
      <c r="H134" s="4">
        <v>5</v>
      </c>
    </row>
    <row r="135" spans="1:8" ht="13" x14ac:dyDescent="0.15">
      <c r="A135">
        <f t="shared" ca="1" si="2"/>
        <v>0.77282692926196894</v>
      </c>
      <c r="B135" s="4" t="s">
        <v>11</v>
      </c>
      <c r="C135" s="4">
        <v>177</v>
      </c>
      <c r="D135" s="4">
        <v>19</v>
      </c>
      <c r="E135" s="4">
        <v>65</v>
      </c>
      <c r="F135" s="4" t="s">
        <v>10</v>
      </c>
      <c r="G135" s="4" t="s">
        <v>9</v>
      </c>
      <c r="H135" s="4">
        <v>4</v>
      </c>
    </row>
    <row r="136" spans="1:8" ht="13" x14ac:dyDescent="0.15">
      <c r="A136">
        <f t="shared" ca="1" si="2"/>
        <v>0.6540433852936246</v>
      </c>
      <c r="B136" s="4" t="s">
        <v>11</v>
      </c>
      <c r="C136" s="4">
        <v>182</v>
      </c>
      <c r="D136" s="4">
        <v>21</v>
      </c>
      <c r="E136" s="4">
        <v>62</v>
      </c>
      <c r="F136" s="4" t="s">
        <v>15</v>
      </c>
      <c r="G136" s="4" t="s">
        <v>9</v>
      </c>
      <c r="H136" s="4">
        <v>5</v>
      </c>
    </row>
    <row r="137" spans="1:8" ht="13" x14ac:dyDescent="0.15">
      <c r="A137">
        <f t="shared" ca="1" si="2"/>
        <v>0.5403687718438942</v>
      </c>
      <c r="B137" s="4" t="s">
        <v>11</v>
      </c>
      <c r="C137" s="4">
        <v>178</v>
      </c>
      <c r="D137" s="4">
        <v>36</v>
      </c>
      <c r="E137" s="4">
        <v>80</v>
      </c>
      <c r="F137" s="4" t="s">
        <v>10</v>
      </c>
      <c r="G137" s="4" t="s">
        <v>9</v>
      </c>
      <c r="H137" s="4">
        <v>4</v>
      </c>
    </row>
    <row r="138" spans="1:8" ht="13" x14ac:dyDescent="0.15">
      <c r="A138">
        <f t="shared" ca="1" si="2"/>
        <v>0.46893218197283715</v>
      </c>
      <c r="B138" s="4" t="s">
        <v>11</v>
      </c>
      <c r="C138" s="4">
        <v>169</v>
      </c>
      <c r="D138" s="4">
        <v>19</v>
      </c>
      <c r="E138" s="4">
        <v>55</v>
      </c>
      <c r="F138" s="4" t="s">
        <v>10</v>
      </c>
      <c r="G138" s="4" t="s">
        <v>9</v>
      </c>
      <c r="H138" s="4">
        <v>4</v>
      </c>
    </row>
    <row r="139" spans="1:8" ht="13" x14ac:dyDescent="0.15">
      <c r="A139">
        <f t="shared" ca="1" si="2"/>
        <v>0.5629302338552602</v>
      </c>
      <c r="B139" s="4" t="s">
        <v>11</v>
      </c>
      <c r="C139" s="4">
        <v>177</v>
      </c>
      <c r="D139" s="4">
        <v>20</v>
      </c>
      <c r="E139" s="4">
        <v>55</v>
      </c>
      <c r="F139" s="4" t="s">
        <v>13</v>
      </c>
      <c r="G139" s="4" t="s">
        <v>9</v>
      </c>
      <c r="H139" s="4">
        <v>5</v>
      </c>
    </row>
    <row r="140" spans="1:8" ht="13" x14ac:dyDescent="0.15">
      <c r="A140">
        <f t="shared" ca="1" si="2"/>
        <v>0.41083191031385846</v>
      </c>
      <c r="B140" s="4" t="s">
        <v>11</v>
      </c>
      <c r="C140" s="4">
        <v>178</v>
      </c>
      <c r="D140" s="4">
        <v>19</v>
      </c>
      <c r="E140" s="4">
        <v>62</v>
      </c>
      <c r="F140" s="4" t="s">
        <v>23</v>
      </c>
      <c r="G140" s="4" t="s">
        <v>9</v>
      </c>
      <c r="H140" s="4">
        <v>5</v>
      </c>
    </row>
    <row r="141" spans="1:8" ht="13" x14ac:dyDescent="0.15">
      <c r="A141">
        <f t="shared" ca="1" si="2"/>
        <v>0.76420707172566826</v>
      </c>
      <c r="B141" s="4" t="s">
        <v>11</v>
      </c>
      <c r="C141" s="4">
        <v>182</v>
      </c>
      <c r="D141" s="4">
        <v>18</v>
      </c>
      <c r="E141" s="4">
        <v>68</v>
      </c>
      <c r="F141" s="4" t="s">
        <v>10</v>
      </c>
      <c r="G141" s="4" t="s">
        <v>9</v>
      </c>
      <c r="H141" s="4">
        <v>4</v>
      </c>
    </row>
    <row r="142" spans="1:8" ht="13" x14ac:dyDescent="0.15">
      <c r="A142">
        <f t="shared" ca="1" si="2"/>
        <v>0.17464690975768848</v>
      </c>
      <c r="B142" s="4" t="s">
        <v>11</v>
      </c>
      <c r="C142" s="4">
        <v>180</v>
      </c>
      <c r="D142" s="4">
        <v>19</v>
      </c>
      <c r="E142" s="4">
        <v>65</v>
      </c>
      <c r="F142" s="4" t="s">
        <v>13</v>
      </c>
      <c r="G142" s="4" t="s">
        <v>9</v>
      </c>
      <c r="H142" s="4">
        <v>5</v>
      </c>
    </row>
    <row r="143" spans="1:8" ht="13" x14ac:dyDescent="0.15">
      <c r="A143">
        <f t="shared" ca="1" si="2"/>
        <v>9.1611239688119572E-2</v>
      </c>
      <c r="B143" s="4" t="s">
        <v>11</v>
      </c>
      <c r="C143" s="4">
        <v>177</v>
      </c>
      <c r="D143" s="4">
        <v>23</v>
      </c>
      <c r="E143" s="4">
        <v>78</v>
      </c>
      <c r="F143" s="4" t="s">
        <v>19</v>
      </c>
      <c r="G143" s="4" t="s">
        <v>9</v>
      </c>
      <c r="H143" s="4">
        <v>4</v>
      </c>
    </row>
    <row r="144" spans="1:8" ht="13" x14ac:dyDescent="0.15">
      <c r="A144">
        <f t="shared" ca="1" si="2"/>
        <v>0.65268016942516383</v>
      </c>
      <c r="B144" s="4" t="s">
        <v>11</v>
      </c>
      <c r="C144" s="4">
        <v>186</v>
      </c>
      <c r="D144" s="4">
        <v>19</v>
      </c>
      <c r="E144" s="4">
        <v>65</v>
      </c>
      <c r="F144" s="4" t="s">
        <v>10</v>
      </c>
      <c r="G144" s="4" t="s">
        <v>9</v>
      </c>
      <c r="H144" s="4">
        <v>5</v>
      </c>
    </row>
    <row r="145" spans="1:8" ht="13" x14ac:dyDescent="0.15">
      <c r="A145">
        <f t="shared" ca="1" si="2"/>
        <v>0.42956571829375201</v>
      </c>
      <c r="B145" s="4" t="s">
        <v>11</v>
      </c>
      <c r="C145" s="4">
        <v>170</v>
      </c>
      <c r="D145" s="4">
        <v>19</v>
      </c>
      <c r="E145" s="4">
        <v>56</v>
      </c>
      <c r="F145" s="4" t="s">
        <v>12</v>
      </c>
      <c r="G145" s="4" t="s">
        <v>9</v>
      </c>
      <c r="H145" s="4">
        <v>4</v>
      </c>
    </row>
    <row r="146" spans="1:8" ht="13" x14ac:dyDescent="0.15">
      <c r="A146">
        <f t="shared" ca="1" si="2"/>
        <v>0.57057098650661398</v>
      </c>
      <c r="B146" s="4" t="s">
        <v>11</v>
      </c>
      <c r="C146" s="4">
        <v>176</v>
      </c>
      <c r="D146" s="4">
        <v>19</v>
      </c>
      <c r="E146" s="4">
        <v>74</v>
      </c>
      <c r="F146" s="4" t="s">
        <v>14</v>
      </c>
      <c r="G146" s="4" t="s">
        <v>9</v>
      </c>
      <c r="H146" s="4">
        <v>4</v>
      </c>
    </row>
    <row r="147" spans="1:8" ht="13" x14ac:dyDescent="0.15">
      <c r="A147">
        <f t="shared" ca="1" si="2"/>
        <v>0.32298936732568451</v>
      </c>
      <c r="B147" s="4" t="s">
        <v>11</v>
      </c>
      <c r="C147" s="4">
        <v>180</v>
      </c>
      <c r="D147" s="4">
        <v>20</v>
      </c>
      <c r="E147" s="4">
        <v>79</v>
      </c>
      <c r="F147" s="4" t="s">
        <v>10</v>
      </c>
      <c r="G147" s="4" t="s">
        <v>9</v>
      </c>
      <c r="H147" s="4">
        <v>3</v>
      </c>
    </row>
    <row r="148" spans="1:8" ht="13" x14ac:dyDescent="0.15">
      <c r="A148">
        <f t="shared" ca="1" si="2"/>
        <v>0.32036299925277012</v>
      </c>
      <c r="B148" s="4" t="s">
        <v>11</v>
      </c>
      <c r="C148" s="4">
        <v>186</v>
      </c>
      <c r="D148" s="4">
        <v>19</v>
      </c>
      <c r="E148" s="4">
        <v>69</v>
      </c>
      <c r="F148" s="4" t="s">
        <v>10</v>
      </c>
      <c r="G148" s="4" t="s">
        <v>9</v>
      </c>
      <c r="H148" s="4">
        <v>4</v>
      </c>
    </row>
    <row r="149" spans="1:8" ht="13" x14ac:dyDescent="0.15">
      <c r="A149">
        <f t="shared" ca="1" si="2"/>
        <v>0.5169896060842839</v>
      </c>
      <c r="B149" s="4" t="s">
        <v>11</v>
      </c>
      <c r="C149" s="4">
        <v>178</v>
      </c>
      <c r="D149" s="4">
        <v>19</v>
      </c>
      <c r="E149" s="4">
        <v>66</v>
      </c>
      <c r="F149" s="4" t="s">
        <v>10</v>
      </c>
      <c r="G149" s="4" t="s">
        <v>9</v>
      </c>
      <c r="H149" s="4">
        <v>3</v>
      </c>
    </row>
    <row r="150" spans="1:8" ht="13" x14ac:dyDescent="0.15">
      <c r="A150">
        <f t="shared" ca="1" si="2"/>
        <v>0.80401279862044861</v>
      </c>
      <c r="B150" s="4" t="s">
        <v>11</v>
      </c>
      <c r="C150" s="4">
        <v>179</v>
      </c>
      <c r="D150" s="4">
        <v>24</v>
      </c>
      <c r="E150" s="4">
        <v>73</v>
      </c>
      <c r="F150" s="4" t="s">
        <v>10</v>
      </c>
      <c r="G150" s="4" t="s">
        <v>9</v>
      </c>
      <c r="H150" s="4">
        <v>4</v>
      </c>
    </row>
    <row r="151" spans="1:8" ht="13" x14ac:dyDescent="0.15">
      <c r="A151">
        <f t="shared" ca="1" si="2"/>
        <v>0.15244891705133323</v>
      </c>
      <c r="B151" s="4" t="s">
        <v>11</v>
      </c>
      <c r="C151" s="4">
        <v>188</v>
      </c>
      <c r="D151" s="4">
        <v>19</v>
      </c>
      <c r="E151" s="4">
        <v>65</v>
      </c>
      <c r="F151" s="4" t="s">
        <v>13</v>
      </c>
      <c r="G151" s="4" t="s">
        <v>9</v>
      </c>
      <c r="H151" s="4">
        <v>5</v>
      </c>
    </row>
    <row r="152" spans="1:8" ht="13" x14ac:dyDescent="0.15">
      <c r="A152">
        <f t="shared" ca="1" si="2"/>
        <v>0.88561916317448297</v>
      </c>
      <c r="B152" s="4" t="s">
        <v>11</v>
      </c>
      <c r="C152" s="4">
        <v>181</v>
      </c>
      <c r="D152" s="4">
        <v>18</v>
      </c>
      <c r="E152" s="4">
        <v>72</v>
      </c>
      <c r="F152" s="4" t="s">
        <v>12</v>
      </c>
      <c r="G152" s="4" t="s">
        <v>9</v>
      </c>
      <c r="H152" s="4">
        <v>4</v>
      </c>
    </row>
    <row r="153" spans="1:8" ht="13" x14ac:dyDescent="0.15">
      <c r="A153">
        <f t="shared" ca="1" si="2"/>
        <v>0.77419318728171072</v>
      </c>
      <c r="B153" s="4" t="s">
        <v>11</v>
      </c>
      <c r="C153" s="4">
        <v>172</v>
      </c>
      <c r="D153" s="4">
        <v>20</v>
      </c>
      <c r="E153" s="4">
        <v>60</v>
      </c>
      <c r="F153" s="4" t="s">
        <v>13</v>
      </c>
      <c r="G153" s="4" t="s">
        <v>9</v>
      </c>
      <c r="H153" s="4">
        <v>5</v>
      </c>
    </row>
    <row r="154" spans="1:8" ht="13" x14ac:dyDescent="0.15">
      <c r="A154">
        <f t="shared" ca="1" si="2"/>
        <v>0.63591061203380439</v>
      </c>
      <c r="B154" s="4" t="s">
        <v>11</v>
      </c>
      <c r="C154" s="4">
        <v>172</v>
      </c>
      <c r="D154" s="4">
        <v>20</v>
      </c>
      <c r="E154" s="4">
        <v>62</v>
      </c>
      <c r="F154" s="4" t="s">
        <v>10</v>
      </c>
      <c r="G154" s="4" t="s">
        <v>9</v>
      </c>
      <c r="H154" s="4">
        <v>4</v>
      </c>
    </row>
    <row r="155" spans="1:8" ht="13" x14ac:dyDescent="0.15">
      <c r="A155">
        <f t="shared" ca="1" si="2"/>
        <v>0.28658705185204636</v>
      </c>
      <c r="B155" s="4" t="s">
        <v>11</v>
      </c>
      <c r="C155" s="4">
        <v>172</v>
      </c>
      <c r="D155" s="4">
        <v>20</v>
      </c>
      <c r="E155" s="4">
        <v>62</v>
      </c>
      <c r="F155" s="4" t="s">
        <v>10</v>
      </c>
      <c r="G155" s="4" t="s">
        <v>9</v>
      </c>
      <c r="H155" s="4">
        <v>4</v>
      </c>
    </row>
    <row r="156" spans="1:8" ht="13" x14ac:dyDescent="0.15">
      <c r="A156">
        <f t="shared" ca="1" si="2"/>
        <v>0.89274430390619341</v>
      </c>
      <c r="B156" s="4" t="s">
        <v>11</v>
      </c>
      <c r="C156" s="4">
        <v>177</v>
      </c>
      <c r="D156" s="4">
        <v>19</v>
      </c>
      <c r="E156" s="4">
        <v>77</v>
      </c>
      <c r="F156" s="4" t="s">
        <v>10</v>
      </c>
      <c r="G156" s="4" t="s">
        <v>9</v>
      </c>
      <c r="H156" s="4">
        <v>5</v>
      </c>
    </row>
    <row r="157" spans="1:8" ht="13" x14ac:dyDescent="0.15">
      <c r="A157">
        <f t="shared" ca="1" si="2"/>
        <v>0.57638472622952952</v>
      </c>
      <c r="B157" s="4" t="s">
        <v>11</v>
      </c>
      <c r="C157" s="4">
        <v>170</v>
      </c>
      <c r="D157" s="4">
        <v>18</v>
      </c>
      <c r="E157" s="4">
        <v>60</v>
      </c>
      <c r="F157" s="4" t="s">
        <v>22</v>
      </c>
      <c r="G157" s="4" t="s">
        <v>9</v>
      </c>
      <c r="H157" s="4">
        <v>5</v>
      </c>
    </row>
    <row r="158" spans="1:8" ht="13" x14ac:dyDescent="0.15">
      <c r="A158">
        <f t="shared" ca="1" si="2"/>
        <v>0.87853564329094991</v>
      </c>
      <c r="B158" s="4" t="s">
        <v>11</v>
      </c>
      <c r="C158" s="4">
        <v>168</v>
      </c>
      <c r="D158" s="4">
        <v>18</v>
      </c>
      <c r="E158" s="4">
        <v>62</v>
      </c>
      <c r="F158" s="4" t="s">
        <v>15</v>
      </c>
      <c r="G158" s="4" t="s">
        <v>9</v>
      </c>
      <c r="H158" s="4">
        <v>4</v>
      </c>
    </row>
    <row r="159" spans="1:8" ht="13" x14ac:dyDescent="0.15">
      <c r="A159">
        <f t="shared" ca="1" si="2"/>
        <v>0.4300921956258309</v>
      </c>
      <c r="B159" s="4" t="s">
        <v>11</v>
      </c>
      <c r="C159" s="4">
        <v>170</v>
      </c>
      <c r="D159" s="4">
        <v>19</v>
      </c>
      <c r="E159" s="4">
        <v>50</v>
      </c>
      <c r="F159" s="4" t="s">
        <v>14</v>
      </c>
      <c r="G159" s="4" t="s">
        <v>9</v>
      </c>
      <c r="H159" s="4">
        <v>3</v>
      </c>
    </row>
    <row r="160" spans="1:8" ht="13" x14ac:dyDescent="0.15">
      <c r="A160">
        <f t="shared" ca="1" si="2"/>
        <v>0.65018220205657262</v>
      </c>
      <c r="B160" s="4" t="s">
        <v>11</v>
      </c>
      <c r="C160" s="4">
        <v>175</v>
      </c>
      <c r="D160" s="4">
        <v>19</v>
      </c>
      <c r="E160" s="4">
        <v>66</v>
      </c>
      <c r="F160" s="4" t="s">
        <v>12</v>
      </c>
      <c r="G160" s="4" t="s">
        <v>9</v>
      </c>
      <c r="H160" s="4">
        <v>4</v>
      </c>
    </row>
    <row r="161" spans="1:8" ht="13" x14ac:dyDescent="0.15">
      <c r="A161">
        <f t="shared" ca="1" si="2"/>
        <v>0.43507471228437655</v>
      </c>
      <c r="B161" s="4" t="s">
        <v>11</v>
      </c>
      <c r="C161" s="4">
        <v>174</v>
      </c>
      <c r="D161" s="4">
        <v>21</v>
      </c>
      <c r="E161" s="4">
        <v>75</v>
      </c>
      <c r="F161" s="4" t="s">
        <v>10</v>
      </c>
      <c r="G161" s="4" t="s">
        <v>9</v>
      </c>
      <c r="H161" s="4">
        <v>3</v>
      </c>
    </row>
    <row r="162" spans="1:8" ht="13" x14ac:dyDescent="0.15">
      <c r="A162">
        <f t="shared" ca="1" si="2"/>
        <v>0.32652450799814481</v>
      </c>
      <c r="B162" s="4" t="s">
        <v>11</v>
      </c>
      <c r="C162" s="4">
        <v>164</v>
      </c>
      <c r="D162" s="4">
        <v>19</v>
      </c>
      <c r="E162" s="4">
        <v>65</v>
      </c>
      <c r="F162" s="4" t="s">
        <v>10</v>
      </c>
      <c r="G162" s="4" t="s">
        <v>9</v>
      </c>
      <c r="H162" s="4">
        <v>4</v>
      </c>
    </row>
    <row r="163" spans="1:8" ht="13" x14ac:dyDescent="0.15">
      <c r="A163">
        <f t="shared" ca="1" si="2"/>
        <v>0.26036820252762716</v>
      </c>
      <c r="B163" s="4" t="s">
        <v>11</v>
      </c>
      <c r="C163" s="4">
        <v>176</v>
      </c>
      <c r="D163" s="4">
        <v>18</v>
      </c>
      <c r="E163" s="4">
        <v>65</v>
      </c>
      <c r="F163" s="4" t="s">
        <v>10</v>
      </c>
      <c r="G163" s="4" t="s">
        <v>9</v>
      </c>
      <c r="H163" s="4">
        <v>3</v>
      </c>
    </row>
    <row r="164" spans="1:8" ht="13" x14ac:dyDescent="0.15">
      <c r="A164">
        <f t="shared" ca="1" si="2"/>
        <v>0.60786005229874163</v>
      </c>
      <c r="B164" s="4" t="s">
        <v>7</v>
      </c>
      <c r="C164" s="4">
        <v>162</v>
      </c>
      <c r="D164" s="4">
        <v>19</v>
      </c>
      <c r="E164" s="4">
        <v>54</v>
      </c>
      <c r="F164" s="4" t="s">
        <v>12</v>
      </c>
      <c r="G164" s="4" t="s">
        <v>9</v>
      </c>
      <c r="H164" s="4">
        <v>4</v>
      </c>
    </row>
    <row r="165" spans="1:8" ht="13" x14ac:dyDescent="0.15">
      <c r="A165">
        <f t="shared" ca="1" si="2"/>
        <v>0.99160371680066273</v>
      </c>
      <c r="B165" s="4" t="s">
        <v>7</v>
      </c>
      <c r="C165" s="4">
        <v>154</v>
      </c>
      <c r="D165" s="4">
        <v>19</v>
      </c>
      <c r="E165" s="4">
        <v>48</v>
      </c>
      <c r="F165" s="4" t="s">
        <v>12</v>
      </c>
      <c r="G165" s="4" t="s">
        <v>9</v>
      </c>
      <c r="H165" s="4">
        <v>5</v>
      </c>
    </row>
    <row r="166" spans="1:8" ht="13" x14ac:dyDescent="0.15">
      <c r="A166">
        <f t="shared" ca="1" si="2"/>
        <v>0.21572334147238437</v>
      </c>
      <c r="B166" s="4" t="s">
        <v>11</v>
      </c>
      <c r="C166" s="4">
        <v>177</v>
      </c>
      <c r="D166" s="4">
        <v>19</v>
      </c>
      <c r="E166" s="4">
        <v>65</v>
      </c>
      <c r="F166" s="4" t="s">
        <v>12</v>
      </c>
      <c r="G166" s="4" t="s">
        <v>9</v>
      </c>
      <c r="H166" s="4">
        <v>4</v>
      </c>
    </row>
    <row r="167" spans="1:8" ht="13" x14ac:dyDescent="0.15">
      <c r="A167">
        <f t="shared" ca="1" si="2"/>
        <v>0.76186373123825801</v>
      </c>
      <c r="B167" s="4" t="s">
        <v>11</v>
      </c>
      <c r="C167" s="4">
        <v>175</v>
      </c>
      <c r="D167" s="4">
        <v>19</v>
      </c>
      <c r="E167" s="4">
        <v>92</v>
      </c>
      <c r="F167" s="4" t="s">
        <v>19</v>
      </c>
      <c r="G167" s="4" t="s">
        <v>9</v>
      </c>
      <c r="H167" s="4">
        <v>5</v>
      </c>
    </row>
    <row r="168" spans="1:8" ht="13" x14ac:dyDescent="0.15">
      <c r="A168">
        <f t="shared" ca="1" si="2"/>
        <v>0.6427165838924096</v>
      </c>
      <c r="B168" s="4" t="s">
        <v>7</v>
      </c>
      <c r="C168" s="4">
        <v>172</v>
      </c>
      <c r="D168" s="4">
        <v>19</v>
      </c>
      <c r="E168" s="4">
        <v>70</v>
      </c>
      <c r="F168" s="4" t="s">
        <v>12</v>
      </c>
      <c r="G168" s="4" t="s">
        <v>9</v>
      </c>
      <c r="H168" s="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Resolução</vt:lpstr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</dc:creator>
  <cp:lastModifiedBy>Microsoft Office User</cp:lastModifiedBy>
  <dcterms:created xsi:type="dcterms:W3CDTF">2018-10-08T10:50:04Z</dcterms:created>
  <dcterms:modified xsi:type="dcterms:W3CDTF">2018-12-05T17:32:45Z</dcterms:modified>
</cp:coreProperties>
</file>