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ngen\Downloads\"/>
    </mc:Choice>
  </mc:AlternateContent>
  <xr:revisionPtr revIDLastSave="0" documentId="13_ncr:1_{D6575739-A193-414E-947C-0BF043C5EB24}" xr6:coauthVersionLast="28" xr6:coauthVersionMax="28" xr10:uidLastSave="{00000000-0000-0000-0000-000000000000}"/>
  <bookViews>
    <workbookView xWindow="0" yWindow="0" windowWidth="16410" windowHeight="7530" activeTab="4" xr2:uid="{00000000-000D-0000-FFFF-FFFF00000000}"/>
  </bookViews>
  <sheets>
    <sheet name="Evaluacion" sheetId="1" r:id="rId1"/>
    <sheet name="Nivel_1" sheetId="7" r:id="rId2"/>
    <sheet name="Nivel_2" sheetId="9" r:id="rId3"/>
    <sheet name="Nivel_3" sheetId="8" r:id="rId4"/>
    <sheet name="Nivel_4" sheetId="10" r:id="rId5"/>
  </sheets>
  <externalReferences>
    <externalReference r:id="rId6"/>
  </externalReferenc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I2" i="7"/>
  <c r="I10" i="7"/>
  <c r="F2" i="10"/>
  <c r="H12" i="7"/>
  <c r="H13" i="7"/>
  <c r="H14" i="7"/>
  <c r="H15" i="7"/>
  <c r="H16" i="7"/>
  <c r="H17" i="7"/>
  <c r="H18" i="7"/>
  <c r="H19" i="7"/>
  <c r="H20" i="7"/>
  <c r="I11" i="7"/>
  <c r="H22" i="7"/>
  <c r="H23" i="7"/>
  <c r="H24" i="7"/>
  <c r="H25" i="7"/>
  <c r="I21" i="7"/>
  <c r="I26" i="7"/>
  <c r="F3" i="10"/>
  <c r="H28" i="7"/>
  <c r="H29" i="7"/>
  <c r="H30" i="7"/>
  <c r="H31" i="7"/>
  <c r="I27" i="7"/>
  <c r="H33" i="7"/>
  <c r="H34" i="7"/>
  <c r="H35" i="7"/>
  <c r="I32" i="7"/>
  <c r="I36" i="7"/>
  <c r="F4" i="10"/>
  <c r="H38" i="7"/>
  <c r="H39" i="7"/>
  <c r="H40" i="7"/>
  <c r="H41" i="7"/>
  <c r="I37" i="7"/>
  <c r="H45" i="7"/>
  <c r="H46" i="7"/>
  <c r="H47" i="7"/>
  <c r="I44" i="7"/>
  <c r="H49" i="7"/>
  <c r="H50" i="7"/>
  <c r="H51" i="7"/>
  <c r="I48" i="7"/>
  <c r="I52" i="7"/>
  <c r="F5" i="10"/>
  <c r="H54" i="7"/>
  <c r="H55" i="7"/>
  <c r="H56" i="7"/>
  <c r="H57" i="7"/>
  <c r="H58" i="7"/>
  <c r="H59" i="7"/>
  <c r="H60" i="7"/>
  <c r="I53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I61" i="7"/>
  <c r="I78" i="7"/>
  <c r="F6" i="10"/>
  <c r="H80" i="7"/>
  <c r="H81" i="7"/>
  <c r="H82" i="7"/>
  <c r="H83" i="7"/>
  <c r="H84" i="7"/>
  <c r="H85" i="7"/>
  <c r="H86" i="7"/>
  <c r="I79" i="7"/>
  <c r="H88" i="7"/>
  <c r="H89" i="7"/>
  <c r="H90" i="7"/>
  <c r="H91" i="7"/>
  <c r="H92" i="7"/>
  <c r="I87" i="7"/>
  <c r="H94" i="7"/>
  <c r="H95" i="7"/>
  <c r="H96" i="7"/>
  <c r="H97" i="7"/>
  <c r="I93" i="7"/>
  <c r="H99" i="7"/>
  <c r="H100" i="7"/>
  <c r="H101" i="7"/>
  <c r="H102" i="7"/>
  <c r="H103" i="7"/>
  <c r="I98" i="7"/>
  <c r="H105" i="7"/>
  <c r="H106" i="7"/>
  <c r="H107" i="7"/>
  <c r="I104" i="7"/>
  <c r="H109" i="7"/>
  <c r="H110" i="7"/>
  <c r="H111" i="7"/>
  <c r="H112" i="7"/>
  <c r="H113" i="7"/>
  <c r="I108" i="7"/>
  <c r="H115" i="7"/>
  <c r="H116" i="7"/>
  <c r="H117" i="7"/>
  <c r="H118" i="7"/>
  <c r="H119" i="7"/>
  <c r="H120" i="7"/>
  <c r="I114" i="7"/>
  <c r="H122" i="7"/>
  <c r="H123" i="7"/>
  <c r="H124" i="7"/>
  <c r="H125" i="7"/>
  <c r="H126" i="7"/>
  <c r="H127" i="7"/>
  <c r="H128" i="7"/>
  <c r="I121" i="7"/>
  <c r="H130" i="7"/>
  <c r="H131" i="7"/>
  <c r="H132" i="7"/>
  <c r="H133" i="7"/>
  <c r="H134" i="7"/>
  <c r="H135" i="7"/>
  <c r="I129" i="7"/>
  <c r="H137" i="7"/>
  <c r="H138" i="7"/>
  <c r="H139" i="7"/>
  <c r="H140" i="7"/>
  <c r="H141" i="7"/>
  <c r="H142" i="7"/>
  <c r="H143" i="7"/>
  <c r="H144" i="7"/>
  <c r="H145" i="7"/>
  <c r="H146" i="7"/>
  <c r="H147" i="7"/>
  <c r="I136" i="7"/>
  <c r="I148" i="7"/>
  <c r="F7" i="10"/>
  <c r="F8" i="10"/>
  <c r="H197" i="7"/>
  <c r="H198" i="7"/>
  <c r="H199" i="7"/>
  <c r="H200" i="7"/>
  <c r="I196" i="7"/>
  <c r="H202" i="7"/>
  <c r="H203" i="7"/>
  <c r="H204" i="7"/>
  <c r="H205" i="7"/>
  <c r="H206" i="7"/>
  <c r="H207" i="7"/>
  <c r="H208" i="7"/>
  <c r="H209" i="7"/>
  <c r="I201" i="7"/>
  <c r="H211" i="7"/>
  <c r="H212" i="7"/>
  <c r="H213" i="7"/>
  <c r="H214" i="7"/>
  <c r="H215" i="7"/>
  <c r="H216" i="7"/>
  <c r="H217" i="7"/>
  <c r="H218" i="7"/>
  <c r="H219" i="7"/>
  <c r="I210" i="7"/>
  <c r="H221" i="7"/>
  <c r="H222" i="7"/>
  <c r="H223" i="7"/>
  <c r="H224" i="7"/>
  <c r="H225" i="7"/>
  <c r="I220" i="7"/>
  <c r="H227" i="7"/>
  <c r="H228" i="7"/>
  <c r="H229" i="7"/>
  <c r="H230" i="7"/>
  <c r="H231" i="7"/>
  <c r="H232" i="7"/>
  <c r="H233" i="7"/>
  <c r="H234" i="7"/>
  <c r="H235" i="7"/>
  <c r="H236" i="7"/>
  <c r="I226" i="7"/>
  <c r="H238" i="7"/>
  <c r="H239" i="7"/>
  <c r="H240" i="7"/>
  <c r="I237" i="7"/>
  <c r="J237" i="7"/>
  <c r="I241" i="7"/>
  <c r="F9" i="10"/>
  <c r="H243" i="7"/>
  <c r="H244" i="7"/>
  <c r="H245" i="7"/>
  <c r="H246" i="7"/>
  <c r="I242" i="7"/>
  <c r="H248" i="7"/>
  <c r="H249" i="7"/>
  <c r="H250" i="7"/>
  <c r="H251" i="7"/>
  <c r="H252" i="7"/>
  <c r="H253" i="7"/>
  <c r="H254" i="7"/>
  <c r="H255" i="7"/>
  <c r="H256" i="7"/>
  <c r="I247" i="7"/>
  <c r="I257" i="7"/>
  <c r="F10" i="10"/>
  <c r="H259" i="7"/>
  <c r="H260" i="7"/>
  <c r="H261" i="7"/>
  <c r="H262" i="7"/>
  <c r="H263" i="7"/>
  <c r="H264" i="7"/>
  <c r="H265" i="7"/>
  <c r="H266" i="7"/>
  <c r="H267" i="7"/>
  <c r="H268" i="7"/>
  <c r="H269" i="7"/>
  <c r="I258" i="7"/>
  <c r="I270" i="7"/>
  <c r="F11" i="10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I271" i="7"/>
  <c r="H289" i="7"/>
  <c r="H290" i="7"/>
  <c r="H291" i="7"/>
  <c r="H292" i="7"/>
  <c r="H293" i="7"/>
  <c r="I288" i="7"/>
  <c r="H295" i="7"/>
  <c r="H296" i="7"/>
  <c r="H297" i="7"/>
  <c r="H298" i="7"/>
  <c r="I294" i="7"/>
  <c r="I301" i="7"/>
  <c r="F12" i="10"/>
  <c r="F14" i="10"/>
  <c r="G14" i="10"/>
  <c r="G12" i="10"/>
  <c r="G11" i="10"/>
  <c r="G10" i="10"/>
  <c r="G9" i="10"/>
  <c r="G8" i="10"/>
  <c r="G7" i="10"/>
  <c r="G6" i="10"/>
  <c r="G5" i="10"/>
  <c r="G4" i="10"/>
  <c r="G3" i="10"/>
  <c r="G2" i="10"/>
  <c r="H299" i="7"/>
  <c r="H300" i="7"/>
  <c r="I299" i="7"/>
  <c r="F184" i="9"/>
  <c r="G184" i="9"/>
  <c r="I295" i="7"/>
  <c r="F183" i="9"/>
  <c r="G183" i="9"/>
  <c r="E183" i="9"/>
  <c r="F182" i="9"/>
  <c r="G182" i="9"/>
  <c r="I291" i="7"/>
  <c r="F181" i="9"/>
  <c r="G181" i="9"/>
  <c r="E181" i="9"/>
  <c r="I289" i="7"/>
  <c r="F180" i="9"/>
  <c r="G180" i="9"/>
  <c r="F179" i="9"/>
  <c r="G179" i="9"/>
  <c r="E179" i="9"/>
  <c r="I286" i="7"/>
  <c r="F178" i="9"/>
  <c r="G178" i="9"/>
  <c r="I283" i="7"/>
  <c r="F177" i="9"/>
  <c r="G177" i="9"/>
  <c r="E177" i="9"/>
  <c r="I282" i="7"/>
  <c r="F176" i="9"/>
  <c r="G176" i="9"/>
  <c r="I279" i="7"/>
  <c r="F175" i="9"/>
  <c r="G175" i="9"/>
  <c r="E175" i="9"/>
  <c r="I276" i="7"/>
  <c r="F174" i="9"/>
  <c r="G174" i="9"/>
  <c r="I272" i="7"/>
  <c r="F173" i="9"/>
  <c r="G173" i="9"/>
  <c r="E173" i="9"/>
  <c r="F172" i="9"/>
  <c r="G172" i="9"/>
  <c r="F171" i="9"/>
  <c r="G171" i="9"/>
  <c r="E171" i="9"/>
  <c r="I267" i="7"/>
  <c r="F170" i="9"/>
  <c r="G170" i="9"/>
  <c r="I264" i="7"/>
  <c r="F169" i="9"/>
  <c r="G169" i="9"/>
  <c r="E169" i="9"/>
  <c r="F168" i="9"/>
  <c r="G168" i="9"/>
  <c r="I261" i="7"/>
  <c r="F167" i="9"/>
  <c r="G167" i="9"/>
  <c r="E167" i="9"/>
  <c r="I259" i="7"/>
  <c r="F166" i="9"/>
  <c r="G166" i="9"/>
  <c r="F165" i="9"/>
  <c r="G165" i="9"/>
  <c r="E165" i="9"/>
  <c r="F164" i="9"/>
  <c r="G164" i="9"/>
  <c r="I253" i="7"/>
  <c r="F163" i="9"/>
  <c r="G163" i="9"/>
  <c r="E163" i="9"/>
  <c r="I251" i="7"/>
  <c r="F162" i="9"/>
  <c r="G162" i="9"/>
  <c r="I248" i="7"/>
  <c r="F161" i="9"/>
  <c r="G161" i="9"/>
  <c r="E161" i="9"/>
  <c r="F160" i="9"/>
  <c r="G160" i="9"/>
  <c r="I245" i="7"/>
  <c r="F159" i="9"/>
  <c r="G159" i="9"/>
  <c r="E159" i="9"/>
  <c r="I243" i="7"/>
  <c r="F158" i="9"/>
  <c r="G158" i="9"/>
  <c r="F157" i="9"/>
  <c r="G157" i="9"/>
  <c r="E157" i="9"/>
  <c r="F156" i="9"/>
  <c r="G156" i="9"/>
  <c r="I238" i="7"/>
  <c r="F155" i="9"/>
  <c r="G155" i="9"/>
  <c r="E155" i="9"/>
  <c r="F154" i="9"/>
  <c r="G154" i="9"/>
  <c r="I234" i="7"/>
  <c r="F153" i="9"/>
  <c r="G153" i="9"/>
  <c r="E153" i="9"/>
  <c r="I232" i="7"/>
  <c r="F152" i="9"/>
  <c r="G152" i="9"/>
  <c r="I230" i="7"/>
  <c r="F151" i="9"/>
  <c r="G151" i="9"/>
  <c r="E151" i="9"/>
  <c r="I229" i="7"/>
  <c r="F150" i="9"/>
  <c r="G150" i="9"/>
  <c r="I227" i="7"/>
  <c r="F149" i="9"/>
  <c r="G149" i="9"/>
  <c r="E149" i="9"/>
  <c r="F148" i="9"/>
  <c r="G148" i="9"/>
  <c r="I224" i="7"/>
  <c r="F147" i="9"/>
  <c r="G147" i="9"/>
  <c r="E147" i="9"/>
  <c r="I222" i="7"/>
  <c r="F146" i="9"/>
  <c r="G146" i="9"/>
  <c r="I221" i="7"/>
  <c r="F145" i="9"/>
  <c r="G145" i="9"/>
  <c r="E145" i="9"/>
  <c r="F144" i="9"/>
  <c r="G144" i="9"/>
  <c r="I214" i="7"/>
  <c r="F143" i="9"/>
  <c r="G143" i="9"/>
  <c r="E143" i="9"/>
  <c r="I211" i="7"/>
  <c r="F142" i="9"/>
  <c r="G142" i="9"/>
  <c r="F141" i="9"/>
  <c r="G141" i="9"/>
  <c r="E141" i="9"/>
  <c r="I208" i="7"/>
  <c r="F140" i="9"/>
  <c r="G140" i="9"/>
  <c r="I206" i="7"/>
  <c r="F139" i="9"/>
  <c r="G139" i="9"/>
  <c r="E139" i="9"/>
  <c r="I204" i="7"/>
  <c r="F138" i="9"/>
  <c r="G138" i="9"/>
  <c r="I202" i="7"/>
  <c r="F137" i="9"/>
  <c r="G137" i="9"/>
  <c r="E137" i="9"/>
  <c r="F136" i="9"/>
  <c r="G136" i="9"/>
  <c r="I197" i="7"/>
  <c r="F135" i="9"/>
  <c r="G135" i="9"/>
  <c r="E135" i="9"/>
  <c r="F134" i="9"/>
  <c r="G134" i="9"/>
  <c r="F133" i="9"/>
  <c r="G133" i="9"/>
  <c r="E133" i="9"/>
  <c r="F132" i="9"/>
  <c r="G132" i="9"/>
  <c r="H191" i="7"/>
  <c r="H192" i="7"/>
  <c r="I191" i="7"/>
  <c r="F131" i="9"/>
  <c r="G131" i="9"/>
  <c r="E131" i="9"/>
  <c r="H193" i="7"/>
  <c r="H194" i="7"/>
  <c r="I190" i="7"/>
  <c r="F130" i="9"/>
  <c r="G130" i="9"/>
  <c r="H188" i="7"/>
  <c r="H189" i="7"/>
  <c r="I188" i="7"/>
  <c r="F129" i="9"/>
  <c r="G129" i="9"/>
  <c r="E129" i="9"/>
  <c r="H187" i="7"/>
  <c r="I187" i="7"/>
  <c r="F128" i="9"/>
  <c r="G128" i="9"/>
  <c r="I186" i="7"/>
  <c r="F127" i="9"/>
  <c r="G127" i="9"/>
  <c r="E127" i="9"/>
  <c r="H184" i="7"/>
  <c r="H185" i="7"/>
  <c r="I184" i="7"/>
  <c r="F126" i="9"/>
  <c r="G126" i="9"/>
  <c r="H183" i="7"/>
  <c r="I183" i="7"/>
  <c r="F125" i="9"/>
  <c r="G125" i="9"/>
  <c r="E125" i="9"/>
  <c r="H182" i="7"/>
  <c r="I182" i="7"/>
  <c r="F124" i="9"/>
  <c r="G124" i="9"/>
  <c r="H181" i="7"/>
  <c r="I181" i="7"/>
  <c r="F123" i="9"/>
  <c r="G123" i="9"/>
  <c r="E123" i="9"/>
  <c r="H179" i="7"/>
  <c r="H180" i="7"/>
  <c r="I179" i="7"/>
  <c r="F122" i="9"/>
  <c r="G122" i="9"/>
  <c r="H178" i="7"/>
  <c r="I178" i="7"/>
  <c r="F121" i="9"/>
  <c r="G121" i="9"/>
  <c r="E121" i="9"/>
  <c r="I177" i="7"/>
  <c r="F120" i="9"/>
  <c r="G120" i="9"/>
  <c r="H174" i="7"/>
  <c r="H175" i="7"/>
  <c r="H176" i="7"/>
  <c r="I174" i="7"/>
  <c r="F119" i="9"/>
  <c r="G119" i="9"/>
  <c r="E119" i="9"/>
  <c r="H173" i="7"/>
  <c r="I173" i="7"/>
  <c r="F118" i="9"/>
  <c r="G118" i="9"/>
  <c r="H170" i="7"/>
  <c r="H171" i="7"/>
  <c r="H172" i="7"/>
  <c r="I170" i="7"/>
  <c r="F117" i="9"/>
  <c r="G117" i="9"/>
  <c r="E117" i="9"/>
  <c r="H169" i="7"/>
  <c r="I169" i="7"/>
  <c r="F116" i="9"/>
  <c r="G116" i="9"/>
  <c r="H168" i="7"/>
  <c r="I168" i="7"/>
  <c r="F115" i="9"/>
  <c r="G115" i="9"/>
  <c r="E115" i="9"/>
  <c r="H167" i="7"/>
  <c r="I167" i="7"/>
  <c r="F114" i="9"/>
  <c r="G114" i="9"/>
  <c r="H165" i="7"/>
  <c r="H166" i="7"/>
  <c r="I165" i="7"/>
  <c r="F113" i="9"/>
  <c r="G113" i="9"/>
  <c r="E113" i="9"/>
  <c r="I164" i="7"/>
  <c r="F112" i="9"/>
  <c r="G112" i="9"/>
  <c r="H162" i="7"/>
  <c r="H163" i="7"/>
  <c r="I162" i="7"/>
  <c r="F111" i="9"/>
  <c r="G111" i="9"/>
  <c r="E111" i="9"/>
  <c r="H161" i="7"/>
  <c r="I161" i="7"/>
  <c r="F110" i="9"/>
  <c r="G110" i="9"/>
  <c r="I160" i="7"/>
  <c r="F109" i="9"/>
  <c r="G109" i="9"/>
  <c r="E109" i="9"/>
  <c r="H158" i="7"/>
  <c r="H159" i="7"/>
  <c r="I158" i="7"/>
  <c r="F108" i="9"/>
  <c r="G108" i="9"/>
  <c r="H157" i="7"/>
  <c r="I157" i="7"/>
  <c r="F107" i="9"/>
  <c r="G107" i="9"/>
  <c r="E107" i="9"/>
  <c r="H156" i="7"/>
  <c r="I156" i="7"/>
  <c r="F106" i="9"/>
  <c r="H155" i="7"/>
  <c r="I155" i="7"/>
  <c r="F105" i="9"/>
  <c r="G105" i="9"/>
  <c r="E105" i="9"/>
  <c r="I154" i="7"/>
  <c r="F104" i="9"/>
  <c r="H150" i="7"/>
  <c r="H151" i="7"/>
  <c r="H152" i="7"/>
  <c r="H153" i="7"/>
  <c r="I150" i="7"/>
  <c r="F103" i="9"/>
  <c r="G103" i="9"/>
  <c r="E103" i="9"/>
  <c r="I149" i="7"/>
  <c r="F102" i="9"/>
  <c r="F101" i="9"/>
  <c r="G101" i="9"/>
  <c r="E101" i="9"/>
  <c r="I146" i="7"/>
  <c r="F100" i="9"/>
  <c r="G100" i="9"/>
  <c r="E100" i="9"/>
  <c r="I144" i="7"/>
  <c r="F99" i="9"/>
  <c r="G99" i="9"/>
  <c r="I142" i="7"/>
  <c r="F98" i="9"/>
  <c r="G98" i="9"/>
  <c r="E98" i="9"/>
  <c r="I141" i="7"/>
  <c r="F97" i="9"/>
  <c r="G97" i="9"/>
  <c r="I138" i="7"/>
  <c r="F96" i="9"/>
  <c r="G96" i="9"/>
  <c r="E96" i="9"/>
  <c r="I137" i="7"/>
  <c r="F95" i="9"/>
  <c r="G95" i="9"/>
  <c r="F94" i="9"/>
  <c r="G94" i="9"/>
  <c r="E94" i="9"/>
  <c r="I134" i="7"/>
  <c r="F93" i="9"/>
  <c r="G93" i="9"/>
  <c r="I133" i="7"/>
  <c r="F92" i="9"/>
  <c r="G92" i="9"/>
  <c r="E92" i="9"/>
  <c r="I130" i="7"/>
  <c r="F91" i="9"/>
  <c r="G91" i="9"/>
  <c r="F90" i="9"/>
  <c r="G90" i="9"/>
  <c r="E90" i="9"/>
  <c r="I127" i="7"/>
  <c r="F89" i="9"/>
  <c r="G89" i="9"/>
  <c r="I126" i="7"/>
  <c r="F88" i="9"/>
  <c r="G88" i="9"/>
  <c r="E88" i="9"/>
  <c r="I125" i="7"/>
  <c r="F87" i="9"/>
  <c r="G87" i="9"/>
  <c r="I123" i="7"/>
  <c r="F86" i="9"/>
  <c r="G86" i="9"/>
  <c r="E86" i="9"/>
  <c r="I122" i="7"/>
  <c r="F85" i="9"/>
  <c r="G85" i="9"/>
  <c r="F84" i="9"/>
  <c r="G84" i="9"/>
  <c r="E84" i="9"/>
  <c r="I119" i="7"/>
  <c r="F83" i="9"/>
  <c r="G83" i="9"/>
  <c r="I118" i="7"/>
  <c r="F82" i="9"/>
  <c r="G82" i="9"/>
  <c r="E82" i="9"/>
  <c r="I117" i="7"/>
  <c r="F81" i="9"/>
  <c r="G81" i="9"/>
  <c r="I115" i="7"/>
  <c r="F80" i="9"/>
  <c r="G80" i="9"/>
  <c r="E80" i="9"/>
  <c r="F79" i="9"/>
  <c r="G79" i="9"/>
  <c r="I111" i="7"/>
  <c r="F78" i="9"/>
  <c r="G78" i="9"/>
  <c r="E78" i="9"/>
  <c r="I109" i="7"/>
  <c r="F77" i="9"/>
  <c r="G77" i="9"/>
  <c r="F76" i="9"/>
  <c r="G76" i="9"/>
  <c r="E76" i="9"/>
  <c r="I105" i="7"/>
  <c r="F75" i="9"/>
  <c r="G75" i="9"/>
  <c r="F74" i="9"/>
  <c r="G74" i="9"/>
  <c r="E74" i="9"/>
  <c r="I100" i="7"/>
  <c r="F73" i="9"/>
  <c r="G73" i="9"/>
  <c r="I99" i="7"/>
  <c r="F72" i="9"/>
  <c r="G72" i="9"/>
  <c r="E72" i="9"/>
  <c r="F71" i="9"/>
  <c r="G71" i="9"/>
  <c r="I95" i="7"/>
  <c r="F70" i="9"/>
  <c r="G70" i="9"/>
  <c r="E70" i="9"/>
  <c r="I94" i="7"/>
  <c r="F69" i="9"/>
  <c r="G69" i="9"/>
  <c r="F68" i="9"/>
  <c r="G68" i="9"/>
  <c r="E68" i="9"/>
  <c r="I91" i="7"/>
  <c r="F67" i="9"/>
  <c r="G67" i="9"/>
  <c r="I89" i="7"/>
  <c r="F66" i="9"/>
  <c r="G66" i="9"/>
  <c r="E66" i="9"/>
  <c r="I88" i="7"/>
  <c r="F65" i="9"/>
  <c r="G65" i="9"/>
  <c r="F64" i="9"/>
  <c r="G64" i="9"/>
  <c r="E64" i="9"/>
  <c r="I85" i="7"/>
  <c r="F63" i="9"/>
  <c r="G63" i="9"/>
  <c r="I84" i="7"/>
  <c r="F62" i="9"/>
  <c r="G62" i="9"/>
  <c r="E62" i="9"/>
  <c r="I82" i="7"/>
  <c r="F61" i="9"/>
  <c r="G61" i="9"/>
  <c r="I80" i="7"/>
  <c r="F60" i="9"/>
  <c r="G60" i="9"/>
  <c r="E60" i="9"/>
  <c r="F59" i="9"/>
  <c r="G59" i="9"/>
  <c r="F58" i="9"/>
  <c r="G58" i="9"/>
  <c r="E58" i="9"/>
  <c r="I76" i="7"/>
  <c r="F57" i="9"/>
  <c r="G57" i="9"/>
  <c r="I75" i="7"/>
  <c r="F56" i="9"/>
  <c r="G56" i="9"/>
  <c r="E56" i="9"/>
  <c r="I73" i="7"/>
  <c r="F55" i="9"/>
  <c r="G55" i="9"/>
  <c r="I67" i="7"/>
  <c r="F54" i="9"/>
  <c r="G54" i="9"/>
  <c r="E54" i="9"/>
  <c r="I65" i="7"/>
  <c r="F53" i="9"/>
  <c r="G53" i="9"/>
  <c r="I63" i="7"/>
  <c r="F52" i="9"/>
  <c r="G52" i="9"/>
  <c r="E52" i="9"/>
  <c r="I62" i="7"/>
  <c r="F51" i="9"/>
  <c r="G51" i="9"/>
  <c r="F50" i="9"/>
  <c r="G50" i="9"/>
  <c r="E50" i="9"/>
  <c r="I60" i="7"/>
  <c r="F49" i="9"/>
  <c r="G49" i="9"/>
  <c r="I59" i="7"/>
  <c r="F48" i="9"/>
  <c r="G48" i="9"/>
  <c r="E48" i="9"/>
  <c r="I57" i="7"/>
  <c r="F47" i="9"/>
  <c r="G47" i="9"/>
  <c r="I56" i="7"/>
  <c r="F46" i="9"/>
  <c r="G46" i="9"/>
  <c r="E46" i="9"/>
  <c r="I55" i="7"/>
  <c r="F45" i="9"/>
  <c r="G45" i="9"/>
  <c r="I54" i="7"/>
  <c r="F44" i="9"/>
  <c r="G44" i="9"/>
  <c r="E44" i="9"/>
  <c r="F43" i="9"/>
  <c r="G43" i="9"/>
  <c r="F42" i="9"/>
  <c r="G42" i="9"/>
  <c r="E42" i="9"/>
  <c r="I51" i="7"/>
  <c r="F41" i="9"/>
  <c r="G41" i="9"/>
  <c r="I50" i="7"/>
  <c r="F40" i="9"/>
  <c r="G40" i="9"/>
  <c r="E40" i="9"/>
  <c r="I49" i="7"/>
  <c r="F39" i="9"/>
  <c r="G39" i="9"/>
  <c r="F38" i="9"/>
  <c r="G38" i="9"/>
  <c r="E38" i="9"/>
  <c r="I47" i="7"/>
  <c r="F37" i="9"/>
  <c r="G37" i="9"/>
  <c r="I46" i="7"/>
  <c r="F36" i="9"/>
  <c r="G36" i="9"/>
  <c r="E36" i="9"/>
  <c r="I45" i="7"/>
  <c r="F35" i="9"/>
  <c r="G35" i="9"/>
  <c r="F34" i="9"/>
  <c r="G34" i="9"/>
  <c r="E34" i="9"/>
  <c r="F33" i="9"/>
  <c r="G33" i="9"/>
  <c r="F32" i="9"/>
  <c r="G32" i="9"/>
  <c r="E32" i="9"/>
  <c r="F31" i="9"/>
  <c r="G31" i="9"/>
  <c r="F30" i="9"/>
  <c r="G30" i="9"/>
  <c r="E30" i="9"/>
  <c r="F29" i="9"/>
  <c r="G29" i="9"/>
  <c r="F28" i="9"/>
  <c r="G28" i="9"/>
  <c r="E28" i="9"/>
  <c r="I34" i="7"/>
  <c r="F27" i="9"/>
  <c r="G27" i="9"/>
  <c r="I33" i="7"/>
  <c r="F26" i="9"/>
  <c r="G26" i="9"/>
  <c r="E26" i="9"/>
  <c r="F25" i="9"/>
  <c r="G25" i="9"/>
  <c r="I30" i="7"/>
  <c r="F24" i="9"/>
  <c r="G24" i="9"/>
  <c r="E24" i="9"/>
  <c r="I29" i="7"/>
  <c r="F23" i="9"/>
  <c r="G23" i="9"/>
  <c r="I28" i="7"/>
  <c r="F22" i="9"/>
  <c r="G22" i="9"/>
  <c r="E22" i="9"/>
  <c r="F21" i="9"/>
  <c r="G21" i="9"/>
  <c r="F20" i="9"/>
  <c r="G20" i="9"/>
  <c r="E20" i="9"/>
  <c r="I24" i="7"/>
  <c r="F19" i="9"/>
  <c r="G19" i="9"/>
  <c r="I23" i="7"/>
  <c r="F18" i="9"/>
  <c r="G18" i="9"/>
  <c r="E18" i="9"/>
  <c r="I22" i="7"/>
  <c r="F17" i="9"/>
  <c r="G17" i="9"/>
  <c r="F16" i="9"/>
  <c r="G16" i="9"/>
  <c r="E16" i="9"/>
  <c r="I19" i="7"/>
  <c r="F15" i="9"/>
  <c r="G15" i="9"/>
  <c r="I18" i="7"/>
  <c r="F14" i="9"/>
  <c r="G14" i="9"/>
  <c r="E14" i="9"/>
  <c r="I17" i="7"/>
  <c r="F13" i="9"/>
  <c r="G13" i="9"/>
  <c r="I16" i="7"/>
  <c r="F12" i="9"/>
  <c r="G12" i="9"/>
  <c r="E12" i="9"/>
  <c r="I15" i="7"/>
  <c r="F11" i="9"/>
  <c r="G11" i="9"/>
  <c r="I14" i="7"/>
  <c r="F10" i="9"/>
  <c r="G10" i="9"/>
  <c r="E10" i="9"/>
  <c r="I13" i="7"/>
  <c r="F9" i="9"/>
  <c r="G9" i="9"/>
  <c r="I12" i="7"/>
  <c r="F8" i="9"/>
  <c r="G8" i="9"/>
  <c r="E8" i="9"/>
  <c r="F7" i="9"/>
  <c r="G7" i="9"/>
  <c r="F6" i="9"/>
  <c r="G6" i="9"/>
  <c r="E6" i="9"/>
  <c r="I5" i="7"/>
  <c r="F5" i="9"/>
  <c r="G5" i="9"/>
  <c r="I3" i="7"/>
  <c r="F4" i="9"/>
  <c r="G4" i="9"/>
  <c r="E4" i="9"/>
  <c r="F3" i="9"/>
  <c r="G3" i="9"/>
  <c r="F2" i="9"/>
  <c r="G2" i="9"/>
  <c r="E2" i="9"/>
  <c r="J299" i="7"/>
  <c r="F27" i="8"/>
  <c r="E27" i="8"/>
  <c r="E14" i="10"/>
  <c r="E10" i="10"/>
  <c r="E3" i="10"/>
  <c r="E5" i="10"/>
  <c r="E6" i="10"/>
  <c r="E2" i="10"/>
  <c r="E4" i="10"/>
  <c r="E7" i="10"/>
  <c r="E8" i="10"/>
  <c r="E9" i="10"/>
  <c r="E11" i="10"/>
  <c r="E12" i="10"/>
  <c r="G27" i="8"/>
  <c r="E3" i="9"/>
  <c r="E5" i="9"/>
  <c r="E7" i="9"/>
  <c r="E9" i="9"/>
  <c r="E11" i="9"/>
  <c r="E13" i="9"/>
  <c r="E15" i="9"/>
  <c r="E17" i="9"/>
  <c r="E19" i="9"/>
  <c r="E21" i="9"/>
  <c r="E23" i="9"/>
  <c r="E25" i="9"/>
  <c r="E27" i="9"/>
  <c r="E29" i="9"/>
  <c r="E31" i="9"/>
  <c r="E33" i="9"/>
  <c r="E35" i="9"/>
  <c r="E37" i="9"/>
  <c r="E39" i="9"/>
  <c r="E41" i="9"/>
  <c r="E43" i="9"/>
  <c r="E45" i="9"/>
  <c r="E47" i="9"/>
  <c r="E49" i="9"/>
  <c r="E51" i="9"/>
  <c r="E53" i="9"/>
  <c r="E55" i="9"/>
  <c r="E57" i="9"/>
  <c r="E59" i="9"/>
  <c r="E61" i="9"/>
  <c r="E63" i="9"/>
  <c r="E65" i="9"/>
  <c r="E67" i="9"/>
  <c r="E69" i="9"/>
  <c r="E71" i="9"/>
  <c r="E73" i="9"/>
  <c r="E75" i="9"/>
  <c r="E77" i="9"/>
  <c r="E79" i="9"/>
  <c r="E81" i="9"/>
  <c r="E83" i="9"/>
  <c r="E85" i="9"/>
  <c r="E87" i="9"/>
  <c r="E89" i="9"/>
  <c r="E91" i="9"/>
  <c r="E93" i="9"/>
  <c r="E95" i="9"/>
  <c r="E97" i="9"/>
  <c r="E99" i="9"/>
  <c r="G102" i="9"/>
  <c r="E102" i="9"/>
  <c r="G104" i="9"/>
  <c r="E104" i="9"/>
  <c r="G106" i="9"/>
  <c r="E106" i="9"/>
  <c r="E108" i="9"/>
  <c r="E110" i="9"/>
  <c r="E112" i="9"/>
  <c r="E114" i="9"/>
  <c r="E116" i="9"/>
  <c r="E118" i="9"/>
  <c r="E120" i="9"/>
  <c r="E122" i="9"/>
  <c r="E124" i="9"/>
  <c r="E126" i="9"/>
  <c r="E128" i="9"/>
  <c r="E130" i="9"/>
  <c r="E132" i="9"/>
  <c r="E134" i="9"/>
  <c r="E136" i="9"/>
  <c r="E138" i="9"/>
  <c r="E140" i="9"/>
  <c r="E142" i="9"/>
  <c r="E144" i="9"/>
  <c r="E146" i="9"/>
  <c r="E148" i="9"/>
  <c r="E150" i="9"/>
  <c r="E152" i="9"/>
  <c r="E154" i="9"/>
  <c r="E156" i="9"/>
  <c r="E158" i="9"/>
  <c r="E160" i="9"/>
  <c r="E162" i="9"/>
  <c r="E164" i="9"/>
  <c r="E166" i="9"/>
  <c r="E168" i="9"/>
  <c r="E170" i="9"/>
  <c r="E172" i="9"/>
  <c r="E174" i="9"/>
  <c r="E176" i="9"/>
  <c r="E178" i="9"/>
  <c r="E180" i="9"/>
  <c r="E182" i="9"/>
  <c r="E184" i="9"/>
  <c r="J276" i="7"/>
  <c r="J298" i="7"/>
  <c r="J297" i="7"/>
  <c r="J296" i="7"/>
  <c r="J295" i="7"/>
  <c r="J275" i="7"/>
  <c r="J274" i="7"/>
  <c r="J273" i="7"/>
  <c r="F46" i="8"/>
  <c r="J256" i="7"/>
  <c r="J255" i="7"/>
  <c r="J254" i="7"/>
  <c r="J200" i="7"/>
  <c r="J199" i="7"/>
  <c r="J198" i="7"/>
  <c r="I193" i="7"/>
  <c r="J193" i="7"/>
  <c r="J153" i="7"/>
  <c r="J152" i="7"/>
  <c r="J151" i="7"/>
  <c r="J103" i="7"/>
  <c r="J102" i="7"/>
  <c r="J101" i="7"/>
  <c r="F18" i="8"/>
  <c r="E18" i="8"/>
  <c r="J75" i="7"/>
  <c r="J76" i="7"/>
  <c r="J61" i="7"/>
  <c r="J60" i="7"/>
  <c r="F13" i="8"/>
  <c r="G13" i="8"/>
  <c r="H43" i="7"/>
  <c r="H42" i="7"/>
  <c r="I40" i="7"/>
  <c r="J40" i="7"/>
  <c r="I39" i="7"/>
  <c r="J39" i="7"/>
  <c r="I38" i="7"/>
  <c r="J38" i="7"/>
  <c r="E46" i="8"/>
  <c r="G46" i="8"/>
  <c r="J229" i="7"/>
  <c r="J167" i="7"/>
  <c r="J178" i="7"/>
  <c r="J84" i="7"/>
  <c r="J118" i="7"/>
  <c r="J125" i="7"/>
  <c r="J137" i="7"/>
  <c r="J141" i="7"/>
  <c r="J156" i="7"/>
  <c r="J183" i="7"/>
  <c r="J161" i="7"/>
  <c r="J168" i="7"/>
  <c r="J181" i="7"/>
  <c r="F36" i="8"/>
  <c r="J85" i="7"/>
  <c r="J93" i="7"/>
  <c r="F20" i="8"/>
  <c r="J99" i="7"/>
  <c r="J105" i="7"/>
  <c r="J115" i="7"/>
  <c r="J117" i="7"/>
  <c r="J119" i="7"/>
  <c r="J121" i="7"/>
  <c r="F24" i="8"/>
  <c r="J126" i="7"/>
  <c r="J133" i="7"/>
  <c r="J157" i="7"/>
  <c r="J155" i="7"/>
  <c r="J169" i="7"/>
  <c r="J182" i="7"/>
  <c r="J187" i="7"/>
  <c r="J173" i="7"/>
  <c r="J204" i="7"/>
  <c r="J208" i="7"/>
  <c r="J206" i="7"/>
  <c r="J214" i="7"/>
  <c r="J220" i="7"/>
  <c r="F39" i="8"/>
  <c r="J222" i="7"/>
  <c r="J227" i="7"/>
  <c r="J230" i="7"/>
  <c r="J232" i="7"/>
  <c r="J238" i="7"/>
  <c r="J245" i="7"/>
  <c r="J261" i="7"/>
  <c r="J286" i="7"/>
  <c r="J282" i="7"/>
  <c r="J291" i="7"/>
  <c r="G18" i="8"/>
  <c r="J294" i="7"/>
  <c r="F50" i="8"/>
  <c r="F3" i="8"/>
  <c r="G3" i="8"/>
  <c r="F5" i="8"/>
  <c r="E5" i="8"/>
  <c r="I41" i="7"/>
  <c r="J41" i="7"/>
  <c r="F15" i="8"/>
  <c r="E15" i="8"/>
  <c r="J63" i="7"/>
  <c r="J65" i="7"/>
  <c r="F16" i="8"/>
  <c r="G16" i="8"/>
  <c r="I71" i="7"/>
  <c r="I69" i="7"/>
  <c r="J138" i="7"/>
  <c r="J87" i="7"/>
  <c r="F19" i="8"/>
  <c r="J91" i="7"/>
  <c r="E13" i="8"/>
  <c r="J47" i="7"/>
  <c r="F11" i="8"/>
  <c r="J55" i="7"/>
  <c r="J16" i="7"/>
  <c r="J29" i="7"/>
  <c r="J51" i="7"/>
  <c r="J56" i="7"/>
  <c r="J79" i="7"/>
  <c r="J59" i="7"/>
  <c r="J15" i="7"/>
  <c r="J28" i="7"/>
  <c r="J46" i="7"/>
  <c r="J50" i="7"/>
  <c r="J258" i="7"/>
  <c r="J13" i="7"/>
  <c r="J14" i="7"/>
  <c r="J17" i="7"/>
  <c r="J18" i="7"/>
  <c r="J22" i="7"/>
  <c r="J23" i="7"/>
  <c r="J33" i="7"/>
  <c r="F9" i="8"/>
  <c r="G9" i="8"/>
  <c r="J49" i="7"/>
  <c r="J196" i="7"/>
  <c r="I262" i="7"/>
  <c r="J262" i="7"/>
  <c r="F48" i="8"/>
  <c r="J48" i="7"/>
  <c r="J37" i="7"/>
  <c r="J34" i="7"/>
  <c r="J19" i="7"/>
  <c r="E16" i="8"/>
  <c r="E3" i="8"/>
  <c r="G15" i="8"/>
  <c r="E48" i="8"/>
  <c r="G48" i="8"/>
  <c r="E36" i="8"/>
  <c r="G36" i="8"/>
  <c r="E50" i="8"/>
  <c r="G50" i="8"/>
  <c r="E39" i="8"/>
  <c r="G39" i="8"/>
  <c r="J191" i="7"/>
  <c r="J247" i="7"/>
  <c r="F44" i="8"/>
  <c r="J160" i="7"/>
  <c r="F30" i="8"/>
  <c r="J202" i="7"/>
  <c r="J221" i="7"/>
  <c r="J109" i="7"/>
  <c r="J104" i="7"/>
  <c r="J190" i="7"/>
  <c r="F34" i="8"/>
  <c r="J243" i="7"/>
  <c r="J248" i="7"/>
  <c r="J251" i="7"/>
  <c r="J289" i="7"/>
  <c r="J264" i="7"/>
  <c r="J259" i="7"/>
  <c r="J211" i="7"/>
  <c r="J149" i="7"/>
  <c r="F28" i="8"/>
  <c r="J165" i="7"/>
  <c r="J146" i="7"/>
  <c r="J80" i="7"/>
  <c r="J270" i="7"/>
  <c r="F45" i="8"/>
  <c r="J122" i="7"/>
  <c r="J129" i="7"/>
  <c r="F25" i="8"/>
  <c r="J98" i="7"/>
  <c r="F21" i="8"/>
  <c r="J53" i="7"/>
  <c r="J158" i="7"/>
  <c r="J164" i="7"/>
  <c r="F31" i="8"/>
  <c r="J174" i="7"/>
  <c r="J184" i="7"/>
  <c r="J234" i="7"/>
  <c r="E24" i="8"/>
  <c r="G24" i="8"/>
  <c r="E20" i="8"/>
  <c r="G20" i="8"/>
  <c r="J288" i="7"/>
  <c r="F49" i="8"/>
  <c r="J267" i="7"/>
  <c r="J226" i="7"/>
  <c r="F40" i="8"/>
  <c r="J210" i="7"/>
  <c r="F38" i="8"/>
  <c r="J179" i="7"/>
  <c r="J130" i="7"/>
  <c r="J123" i="7"/>
  <c r="J108" i="7"/>
  <c r="F22" i="8"/>
  <c r="J89" i="7"/>
  <c r="J100" i="7"/>
  <c r="J242" i="7"/>
  <c r="F43" i="8"/>
  <c r="J279" i="7"/>
  <c r="J253" i="7"/>
  <c r="J150" i="7"/>
  <c r="J114" i="7"/>
  <c r="F23" i="8"/>
  <c r="J88" i="7"/>
  <c r="J94" i="7"/>
  <c r="J154" i="7"/>
  <c r="F29" i="8"/>
  <c r="J162" i="7"/>
  <c r="J170" i="7"/>
  <c r="J177" i="7"/>
  <c r="F32" i="8"/>
  <c r="J186" i="7"/>
  <c r="F33" i="8"/>
  <c r="J197" i="7"/>
  <c r="J283" i="7"/>
  <c r="J272" i="7"/>
  <c r="F41" i="8"/>
  <c r="J224" i="7"/>
  <c r="J201" i="7"/>
  <c r="F37" i="8"/>
  <c r="J188" i="7"/>
  <c r="J134" i="7"/>
  <c r="J127" i="7"/>
  <c r="J111" i="7"/>
  <c r="J95" i="7"/>
  <c r="J82" i="7"/>
  <c r="J3" i="7"/>
  <c r="G5" i="8"/>
  <c r="E9" i="8"/>
  <c r="J78" i="7"/>
  <c r="J62" i="7"/>
  <c r="J5" i="7"/>
  <c r="J67" i="7"/>
  <c r="J57" i="7"/>
  <c r="J73" i="7"/>
  <c r="E19" i="8"/>
  <c r="G19" i="8"/>
  <c r="J144" i="7"/>
  <c r="J142" i="7"/>
  <c r="J136" i="7"/>
  <c r="F26" i="8"/>
  <c r="G11" i="8"/>
  <c r="E11" i="8"/>
  <c r="J45" i="7"/>
  <c r="F8" i="8"/>
  <c r="J54" i="7"/>
  <c r="J27" i="7"/>
  <c r="J10" i="7"/>
  <c r="F2" i="8"/>
  <c r="J52" i="7"/>
  <c r="F10" i="8"/>
  <c r="J271" i="7"/>
  <c r="F6" i="8"/>
  <c r="J21" i="7"/>
  <c r="J44" i="7"/>
  <c r="F12" i="8"/>
  <c r="J12" i="7"/>
  <c r="J30" i="7"/>
  <c r="J32" i="7"/>
  <c r="J24" i="7"/>
  <c r="I195" i="7"/>
  <c r="J195" i="7"/>
  <c r="J2" i="7"/>
  <c r="J11" i="7"/>
  <c r="E37" i="8"/>
  <c r="G37" i="8"/>
  <c r="E41" i="8"/>
  <c r="G41" i="8"/>
  <c r="E33" i="8"/>
  <c r="G33" i="8"/>
  <c r="E32" i="8"/>
  <c r="G32" i="8"/>
  <c r="E29" i="8"/>
  <c r="G29" i="8"/>
  <c r="E43" i="8"/>
  <c r="G43" i="8"/>
  <c r="E38" i="8"/>
  <c r="G38" i="8"/>
  <c r="E40" i="8"/>
  <c r="G40" i="8"/>
  <c r="E49" i="8"/>
  <c r="G49" i="8"/>
  <c r="E31" i="8"/>
  <c r="G31" i="8"/>
  <c r="E45" i="8"/>
  <c r="G45" i="8"/>
  <c r="E28" i="8"/>
  <c r="G28" i="8"/>
  <c r="E34" i="8"/>
  <c r="G34" i="8"/>
  <c r="E30" i="8"/>
  <c r="G30" i="8"/>
  <c r="E44" i="8"/>
  <c r="G44" i="8"/>
  <c r="J241" i="7"/>
  <c r="F35" i="8"/>
  <c r="F14" i="8"/>
  <c r="G14" i="8"/>
  <c r="E23" i="8"/>
  <c r="G23" i="8"/>
  <c r="E22" i="8"/>
  <c r="G22" i="8"/>
  <c r="G21" i="8"/>
  <c r="E21" i="8"/>
  <c r="E25" i="8"/>
  <c r="G25" i="8"/>
  <c r="J257" i="7"/>
  <c r="F42" i="8"/>
  <c r="J301" i="7"/>
  <c r="F47" i="8"/>
  <c r="E26" i="8"/>
  <c r="G26" i="8"/>
  <c r="J148" i="7"/>
  <c r="F17" i="8"/>
  <c r="G10" i="8"/>
  <c r="E10" i="8"/>
  <c r="G12" i="8"/>
  <c r="E12" i="8"/>
  <c r="J26" i="7"/>
  <c r="F4" i="8"/>
  <c r="E6" i="8"/>
  <c r="G6" i="8"/>
  <c r="G2" i="8"/>
  <c r="E2" i="8"/>
  <c r="G8" i="8"/>
  <c r="E8" i="8"/>
  <c r="J36" i="7"/>
  <c r="F7" i="8"/>
  <c r="E42" i="8"/>
  <c r="G42" i="8"/>
  <c r="E47" i="8"/>
  <c r="G47" i="8"/>
  <c r="E14" i="8"/>
  <c r="E35" i="8"/>
  <c r="G35" i="8"/>
  <c r="G17" i="8"/>
  <c r="E17" i="8"/>
  <c r="E7" i="8"/>
  <c r="G7" i="8"/>
  <c r="E4" i="8"/>
  <c r="G4" i="8"/>
</calcChain>
</file>

<file path=xl/sharedStrings.xml><?xml version="1.0" encoding="utf-8"?>
<sst xmlns="http://schemas.openxmlformats.org/spreadsheetml/2006/main" count="2052" uniqueCount="733">
  <si>
    <t xml:space="preserve">Referencia  </t>
  </si>
  <si>
    <t>Área, Objetivo, y pregunta de Auditoria</t>
  </si>
  <si>
    <t xml:space="preserve"> </t>
  </si>
  <si>
    <t>Checklist</t>
  </si>
  <si>
    <t>Estándar</t>
  </si>
  <si>
    <t>Sección</t>
  </si>
  <si>
    <t>Pregunta de Auditoria</t>
  </si>
  <si>
    <t>Cumplimiento</t>
  </si>
  <si>
    <t>Política Seguridad</t>
  </si>
  <si>
    <t>1.1</t>
  </si>
  <si>
    <t>5.1</t>
  </si>
  <si>
    <t>Política Seguridad Informática</t>
  </si>
  <si>
    <t>1.1.1</t>
  </si>
  <si>
    <t>5.1.1</t>
  </si>
  <si>
    <t>Documento Política Seguridad Informática</t>
  </si>
  <si>
    <t xml:space="preserve">Existe una Política de Seguridad Informática la cual ha sido aprobada por la Gerencia, publicada y comunicada a todos los empleados? </t>
  </si>
  <si>
    <t>La Politica establece el compromiso de la Gerencia y el acercamiento organizacional a la administración de seguridad informática?</t>
  </si>
  <si>
    <t>1.1.2</t>
  </si>
  <si>
    <t>5.1.2</t>
  </si>
  <si>
    <t>Revisión de Política Seguridad Informática</t>
  </si>
  <si>
    <t xml:space="preserve">Si la Política de Seguridad Informática es revisada en intervalos programados, o si cambios significativos ocurren para asegurarse su continuidad, adecuación y efectividad.     </t>
  </si>
  <si>
    <t xml:space="preserve">Si la Política de Seguridad Informática tiene un dueño, el cual tiene responsabilidad aprobada para desarrollar, revisar y evaluar la Política de Seguridad. </t>
  </si>
  <si>
    <t xml:space="preserve">Si existe un procedimiento definido para la revisión de la Política de Seguridad Informática y si incluye requisitos para la revisión por la Gerencia.  </t>
  </si>
  <si>
    <t>Si se toman en cuenta los resultados de las revisiones gerenciales.</t>
  </si>
  <si>
    <t>Si se obtiene la aprobación de la gerencia para la Política revisada.</t>
  </si>
  <si>
    <t>Organización de la Seguridad Informática</t>
  </si>
  <si>
    <t>2.1</t>
  </si>
  <si>
    <t>6.1</t>
  </si>
  <si>
    <t>Organización Interna</t>
  </si>
  <si>
    <t>2.1.1</t>
  </si>
  <si>
    <t>6.1.1</t>
  </si>
  <si>
    <t>Compromiso Gerencial a la Seguridad Informática</t>
  </si>
  <si>
    <t>2.1.2</t>
  </si>
  <si>
    <t>6.1.2</t>
  </si>
  <si>
    <t>Coordinación Seguridad Informática</t>
  </si>
  <si>
    <t>Si actividades relacionadas con la Seguridad Informática son coordinadas por representantes de diversas partes de la organización con roles y responsabilidades pertinentes.</t>
  </si>
  <si>
    <t>2.1.3</t>
  </si>
  <si>
    <t>6.1.3</t>
  </si>
  <si>
    <t>Distribución Responsabilidades Seguridad Informática</t>
  </si>
  <si>
    <t>Si las responsabilidades para la protección de los activos individuales y el llevar a cabo procesos específicos de seguridad fueron definidos claramente.</t>
  </si>
  <si>
    <t>2.1.4</t>
  </si>
  <si>
    <t>6.1.4</t>
  </si>
  <si>
    <t>Proceso Autorización para Facilidades de Procesos Informáticos</t>
  </si>
  <si>
    <t xml:space="preserve">Si existe un proceso de autorización gerencial definido e implementado para cualquier nueva facilidad de proceso de información. </t>
  </si>
  <si>
    <t>2.1.5</t>
  </si>
  <si>
    <t>6.1.5</t>
  </si>
  <si>
    <t>Acuerdos de Confidencialidad</t>
  </si>
  <si>
    <t>2.1.6</t>
  </si>
  <si>
    <t>6.1.6</t>
  </si>
  <si>
    <t>Contacto con Autoridades</t>
  </si>
  <si>
    <t>Si existen procedimientos que describen cuando y por quien deben ser contactadas autoridades correspondientes como ser: la Policía, Bomberos, etc. y como debe ser reportado el incidente.</t>
  </si>
  <si>
    <t>2.1.7</t>
  </si>
  <si>
    <t>6.1.7</t>
  </si>
  <si>
    <t>Contacto con Grupos de Interés Especial</t>
  </si>
  <si>
    <t>Si contacto adecuado con grupos de interés especial o foros de especialistas de seguridad y asociaciones de profesionales son mantenidas.</t>
  </si>
  <si>
    <t>2.1.8</t>
  </si>
  <si>
    <t>6.1.8</t>
  </si>
  <si>
    <t>Revisión Independiente de la Seguridad Informática</t>
  </si>
  <si>
    <t>Si la manera de administrar la seguridad informática y su implementación es revisada independientemente en intervalos planeados o cuando ocurren cambios mayores con relación a implementaciones de seguridad.</t>
  </si>
  <si>
    <t>2.2</t>
  </si>
  <si>
    <t>6.2</t>
  </si>
  <si>
    <t>Externos</t>
  </si>
  <si>
    <t>2.2.1</t>
  </si>
  <si>
    <t>6.2.1</t>
  </si>
  <si>
    <t>Identificación de Riesgos por accesos de Externos</t>
  </si>
  <si>
    <t>Si riesgos a la información de la organización y sus instalaciones operacionales, de procesos que involucran a externos o terceros ha sido identificada y controles apropiados han sido implementados antes de otorgarles acceso.</t>
  </si>
  <si>
    <t>2.2.2</t>
  </si>
  <si>
    <t>6.2.2</t>
  </si>
  <si>
    <t>Manejando la seguridad al tratar con Clientes</t>
  </si>
  <si>
    <t>Si todos los requisitos de seguridad identificados son cumplidos antes de otorgarle acceso al cliente a la información o activos de la organización.</t>
  </si>
  <si>
    <t>2.2.3</t>
  </si>
  <si>
    <t>6.2.3</t>
  </si>
  <si>
    <t>Manejando la seguridad en acuerdos con Terceros</t>
  </si>
  <si>
    <t>Si el acuerdo con terceros, involucrando accesos, procesos, comunicaciones o administración de la información de la organización o facilidades de proceso, o introduciendo productos o servicios a las facilidades de proceso de la información, cumple con todos los requisitos de seguridad adecuados.</t>
  </si>
  <si>
    <t>Administración Activos</t>
  </si>
  <si>
    <t>3.1</t>
  </si>
  <si>
    <t>7.1</t>
  </si>
  <si>
    <t>Responsabilidad sobre Activos</t>
  </si>
  <si>
    <t>3.1.1</t>
  </si>
  <si>
    <t>7.1.1</t>
  </si>
  <si>
    <t>Inventario de Activos</t>
  </si>
  <si>
    <t>Si todos los activos han sido identificados y un inventario o registro se mantiene con todos los activos importantes.</t>
  </si>
  <si>
    <t>3.1.2</t>
  </si>
  <si>
    <t>7.1.2</t>
  </si>
  <si>
    <t>Dueños de Activos</t>
  </si>
  <si>
    <t>SI cada activo identificado tiene un dueño, una clasificación de seguridad definida y acordada y restricción de accesos que son revisados regularmente.</t>
  </si>
  <si>
    <t>3.1.3</t>
  </si>
  <si>
    <t>7.1.3</t>
  </si>
  <si>
    <t>Uso Aceptable de Activos</t>
  </si>
  <si>
    <t>Si regulaciones para el uso aceptable de información y activos asociados con una facilidad de proceso de la información han sido identificados, documentados e implementados.</t>
  </si>
  <si>
    <t>3.2</t>
  </si>
  <si>
    <t>7.2</t>
  </si>
  <si>
    <t>Clasificación Información</t>
  </si>
  <si>
    <t>3.2.1</t>
  </si>
  <si>
    <t>7.2.1</t>
  </si>
  <si>
    <t>Guía de Clasificación</t>
  </si>
  <si>
    <t>Si la información es clasificada en términos de valor, requisitos legales, sensibilidad y criticidad para la organización.</t>
  </si>
  <si>
    <t>3.2.2</t>
  </si>
  <si>
    <t>7.2.2</t>
  </si>
  <si>
    <t>Etiquetado y Manejo de la Información</t>
  </si>
  <si>
    <t>Si un set de procedimientos apropiados han sido definidos para el etiquetado y manejo de la información de acuerdo con el esquema de clasificación adoptada por la organización.</t>
  </si>
  <si>
    <t>Seguridad Recursos Humanos</t>
  </si>
  <si>
    <t>4.1</t>
  </si>
  <si>
    <t>8.1</t>
  </si>
  <si>
    <t>Previo a contratación</t>
  </si>
  <si>
    <t>4.1.1</t>
  </si>
  <si>
    <t>8.1.1</t>
  </si>
  <si>
    <t>Roles y Responsabilidades</t>
  </si>
  <si>
    <t>4.1.2</t>
  </si>
  <si>
    <t>8.1.2</t>
  </si>
  <si>
    <t>Revisión Antecedentes</t>
  </si>
  <si>
    <t>4.1.3</t>
  </si>
  <si>
    <t>8.1.3</t>
  </si>
  <si>
    <t>Términos y Condiciones de Empleo</t>
  </si>
  <si>
    <t>4.1.4</t>
  </si>
  <si>
    <t>8.1.4</t>
  </si>
  <si>
    <t>Términos y Condiciones de Trabajo</t>
  </si>
  <si>
    <t>4.2</t>
  </si>
  <si>
    <t>8.2</t>
  </si>
  <si>
    <t>Durante el empleo</t>
  </si>
  <si>
    <t>4.2.1</t>
  </si>
  <si>
    <t>8.2.1</t>
  </si>
  <si>
    <t>Responsabilidades Administrativas</t>
  </si>
  <si>
    <t>Si la administración requiere que los empleados, contratistas y terceros apliquen seguridad de acuerdo con políticas y procedimientos establecidos por la organización.</t>
  </si>
  <si>
    <t>8.2.2</t>
  </si>
  <si>
    <t>Concientizacion, educación y entrenamiento sobre Seguridad Informática</t>
  </si>
  <si>
    <t>Si todos los empleados en la organización, y donde sea relevante, contratistas y terceros reciben entrenamiento adecuado de seguridad como también actualizaciones regulares en las políticas y procedimientos organizacionales correspondiente a su funciones.</t>
  </si>
  <si>
    <t>8.2.3</t>
  </si>
  <si>
    <t>Proceso disciplinario</t>
  </si>
  <si>
    <t>Si existe un proceso disciplinario formal para los empleados que han cometido una falta en seguridad.</t>
  </si>
  <si>
    <t>4.3</t>
  </si>
  <si>
    <t>8.3</t>
  </si>
  <si>
    <t>Termino o transferencia laboral</t>
  </si>
  <si>
    <t>4.3.1</t>
  </si>
  <si>
    <t>8.3.1</t>
  </si>
  <si>
    <t>Responsabilidades de termino</t>
  </si>
  <si>
    <t>Si las responsabilidades para efectuar la terminación o cambio laboral están claramente definidas y asignadas.</t>
  </si>
  <si>
    <t>4.3.2</t>
  </si>
  <si>
    <t>8.3.2</t>
  </si>
  <si>
    <t>Devolución de Activos</t>
  </si>
  <si>
    <t>Si existe un proceso que asegure que todos los empleados, contratistas y terceros hagan entrega de los activos de la organización bajo su control al terminar su relación laboral, contrato o acuerdo.</t>
  </si>
  <si>
    <t>4.3.3</t>
  </si>
  <si>
    <t>8.3.3</t>
  </si>
  <si>
    <t>Eliminación de derechos de Acceso</t>
  </si>
  <si>
    <t>Si los derechos de acceso de todos los empleados, contratistas y terceros a informaciones o facilidades informáticas, serán eliminados al termino de su relación laboral, contrato o acuerdo o será ajustado en caso de cambios.</t>
  </si>
  <si>
    <t>Seguridad Física y Ambiental</t>
  </si>
  <si>
    <t>9.1</t>
  </si>
  <si>
    <t>Área Segura</t>
  </si>
  <si>
    <t>9.1.1</t>
  </si>
  <si>
    <t>Perímetro Seguridad Física</t>
  </si>
  <si>
    <t>9.1.2</t>
  </si>
  <si>
    <t>Controles de Ingreso Físico</t>
  </si>
  <si>
    <t>Que controles de acceso existen para solo permitir el ingreso de personal autorizado dentro de varias áreas de la organización.</t>
  </si>
  <si>
    <t>5.1.3</t>
  </si>
  <si>
    <t>9.1.3</t>
  </si>
  <si>
    <t>Asegurar Oficinas, cuartos y facilidades</t>
  </si>
  <si>
    <t>Si los cuartos que contiene los servicios de procesamientos informáticos están cerrados o contiene gabinetes o cajas de seguridad cerradas.</t>
  </si>
  <si>
    <t>5.1.4</t>
  </si>
  <si>
    <t>9.1.4</t>
  </si>
  <si>
    <t>Protegiendo contra amenazas externas y ambientales</t>
  </si>
  <si>
    <t>Si la protección física contra daños de fuego, inundaciones, terremotos, explosiones, disturbios civiles y otras formas de desastres ya sean naturales o causados por el hombre deben ser diseñados y aplicados.</t>
  </si>
  <si>
    <t>Si existen potenciales amenazas de predios aledaños.</t>
  </si>
  <si>
    <t>5.1.5</t>
  </si>
  <si>
    <t>9.1.5</t>
  </si>
  <si>
    <t>Trabajando en Áreas Seguras</t>
  </si>
  <si>
    <t>Si guías y protección física para trabajar en áreas seguras se han diseñado e implementado.</t>
  </si>
  <si>
    <t>5.1.6</t>
  </si>
  <si>
    <t>9.1.6</t>
  </si>
  <si>
    <t xml:space="preserve">Áreas Publicas de Carga y Descarga </t>
  </si>
  <si>
    <t>Si las áreas de entrega, carga y otras donde personal no autorizado pueden ingresar a las instalaciones son controladas y centros de procesamiento informáticos están aislados para evitar accesos no autorizados.</t>
  </si>
  <si>
    <t>5.2</t>
  </si>
  <si>
    <t>9.2</t>
  </si>
  <si>
    <t>Seguridad Equipos</t>
  </si>
  <si>
    <t>5.2.1</t>
  </si>
  <si>
    <t>9.2.1</t>
  </si>
  <si>
    <t>Protección de los Equipos</t>
  </si>
  <si>
    <t>Si los equipos han sido protegidos para reducir los riesgos de amenazas y peligros ambientales como oportunidades de accesos no autorizados.</t>
  </si>
  <si>
    <t>5.2.2</t>
  </si>
  <si>
    <t>9.2.2</t>
  </si>
  <si>
    <t>Utilitarios de Apoyo</t>
  </si>
  <si>
    <t xml:space="preserve">Si los equipos están protegidos de fallas eléctricas como también de otras fallas que pueden ser causadas por fallas en utilitarios de apoyo.    </t>
  </si>
  <si>
    <t>Si fuentes de energía permanentes como son múltiples entradas, UPS, generadores, etc. están siendo utilizados.</t>
  </si>
  <si>
    <t>5.2.3</t>
  </si>
  <si>
    <t>9.2.3</t>
  </si>
  <si>
    <t>Seguridad del Cableado</t>
  </si>
  <si>
    <t>Si los cables de energía eléctrica y telecomunicaciones que transmiten datos o apoyan los servicios informáticos son protegidos de intercepciones o daños.</t>
  </si>
  <si>
    <t>Si existe cualquier control de seguridad adicional para las informaciones sensibles y criticas.</t>
  </si>
  <si>
    <t>5.2.4</t>
  </si>
  <si>
    <t>9.2.4</t>
  </si>
  <si>
    <t>Mantenimiento de Equipos</t>
  </si>
  <si>
    <t xml:space="preserve">Si los equipos son mantenidos correctamente para asegurar su disponibilidad e integridad.    </t>
  </si>
  <si>
    <t xml:space="preserve"> Si el equipo es mantenido según las especificaciones e intervalos de servicio que recomiendan los proveedores. </t>
  </si>
  <si>
    <t>Si el mantenimiento solo es efectuado por personal autorizado</t>
  </si>
  <si>
    <t>Si registros son mantenidos con todas las posibles fallas o fallas actuales con todas sus medidas preventivas y correctivas.</t>
  </si>
  <si>
    <t xml:space="preserve">Si controles apropiados han sido implementados cuando se envían equipos fuera de las oficinas. </t>
  </si>
  <si>
    <t>Si el equipo esta cubierto por seguros y si los requisitos del seguro se cumplen.</t>
  </si>
  <si>
    <t>5.2.5</t>
  </si>
  <si>
    <t>9.2.5</t>
  </si>
  <si>
    <t>Asegurando equipos utilizados fuera de las oficinas</t>
  </si>
  <si>
    <t xml:space="preserve">Si los riesgos fueron evaluados con relación a cualquier uso de equipos fuera de las instalaciones de la organización y controles para mitigar los riesgos han sido implementados.  </t>
  </si>
  <si>
    <t>Si el uso de una facilidad de procesamiento de la información localizado fuera de la organización ha sido autorizado por la gerencia.</t>
  </si>
  <si>
    <t>5.2.6</t>
  </si>
  <si>
    <t>9.2.6</t>
  </si>
  <si>
    <t>Asegurar la re-utilización o desecho de equipos</t>
  </si>
  <si>
    <t>Si todo equipo que contenga medios de almacenamiento es revisado para asegurarse de que cualquier información sensitiva o software bajo licencia ha sido físicamente destruido o re-grabado en forma segura antes de ser desechado o de su re-utilización.</t>
  </si>
  <si>
    <t>5.2.7</t>
  </si>
  <si>
    <t>9.2.7</t>
  </si>
  <si>
    <t>Remoción de Propiedad</t>
  </si>
  <si>
    <t>Si existen controles para que los equipos, información y software no sean llevados fuera de la organización sin previa autorización.</t>
  </si>
  <si>
    <t>Administración Comunicaciones y Operaciones</t>
  </si>
  <si>
    <t>10.1</t>
  </si>
  <si>
    <t>Procedimiento Operacional y Responsabilidades</t>
  </si>
  <si>
    <t>10.1.1</t>
  </si>
  <si>
    <t>Procedimientos operativos documentados</t>
  </si>
  <si>
    <t>Si el procedimiento operacional esta documentado, mantenido y disponible para todos los usuarios que lo necesiten.</t>
  </si>
  <si>
    <t>Si dichos procedimientos son tratados como un documento formal y por lo tanto cualquier cambio que se necesite hacerle, requiere de la autorización gerencial.</t>
  </si>
  <si>
    <t>10.1.2</t>
  </si>
  <si>
    <t>Control de Cambios Operacionales</t>
  </si>
  <si>
    <t>Si todos los cambios a los centros de procesamiento de la información y los sistemas esta controlado.</t>
  </si>
  <si>
    <t>Si registros de auditoria son mantenidos para reflejar cambios efectuados a los programas productivos.</t>
  </si>
  <si>
    <t>10.1.3</t>
  </si>
  <si>
    <t>Segregación de Funciones</t>
  </si>
  <si>
    <t>Si derechos y áreas de responsabilidad son separados con la intención de reducir oportunidades de modificación o mal uso no autorizado de información o servicios.</t>
  </si>
  <si>
    <t>10.1.4</t>
  </si>
  <si>
    <t>Separación de facilidades de desarrollo y operacionales</t>
  </si>
  <si>
    <t>10.2</t>
  </si>
  <si>
    <t>Administración entrega de Servicios a Terceros</t>
  </si>
  <si>
    <t>10.2.1</t>
  </si>
  <si>
    <t>Entrega de Servicios</t>
  </si>
  <si>
    <t>Si se mantienen mediciones para garantizar que los controles de seguridad, definición de servicios y niveles de entrega que se incluyen en el acuerdo de Entrega de Servicios a terceros están implementados, operando y mantenidos por un tercero.</t>
  </si>
  <si>
    <t>10.2.2</t>
  </si>
  <si>
    <t>Monitoreo y Revisión de Servicios de Terceros</t>
  </si>
  <si>
    <t xml:space="preserve">Si los servicios, reportes y registros proveídos por terceros son regularmente monitoreados y revisados.    </t>
  </si>
  <si>
    <t>Si se efectúan auditorias sobre los servicios de terceros, reportes y registros en forma reiterada.</t>
  </si>
  <si>
    <t>10.2.3</t>
  </si>
  <si>
    <t>Administrando cambios a los Servicios de Terceros</t>
  </si>
  <si>
    <t>6.3</t>
  </si>
  <si>
    <t>10.3</t>
  </si>
  <si>
    <t>Planeacion y Aceptación de Sistemas</t>
  </si>
  <si>
    <t>6.3.1</t>
  </si>
  <si>
    <t>10.3.1</t>
  </si>
  <si>
    <t>Administración de Capacidad</t>
  </si>
  <si>
    <t>Si las demanda de capacidad es monitoreada y proyecciones de requisitos futuros son hechos para asegurar un adecuado poder de procesamiento y almacenaje están disponibles.</t>
  </si>
  <si>
    <t>6.3.2</t>
  </si>
  <si>
    <t>10.3.2</t>
  </si>
  <si>
    <t>Aceptación de Sistemas</t>
  </si>
  <si>
    <t xml:space="preserve">Si criterios para la aceptación de sistemas han sido establecidos para nuevos sistemas informáticos, actualizaciones y nuevas versiones.   </t>
  </si>
  <si>
    <t xml:space="preserve"> Si se llevaron a cabo pruebas previas a la aceptación.</t>
  </si>
  <si>
    <t>6.4</t>
  </si>
  <si>
    <t>10.4</t>
  </si>
  <si>
    <t>Protección contra código malicioso y móvil</t>
  </si>
  <si>
    <t>6.4.1</t>
  </si>
  <si>
    <t>10.4.1</t>
  </si>
  <si>
    <t>Control contra código malicioso</t>
  </si>
  <si>
    <t>Si controles para la detección, prevención y control de recuperación para proteger contra código malicioso como también procedimientos de concientizacion del usuario han sido desarrollados e implementados.</t>
  </si>
  <si>
    <t>6.4.2</t>
  </si>
  <si>
    <t>10.4.2</t>
  </si>
  <si>
    <t>Control contra código móvil</t>
  </si>
  <si>
    <t xml:space="preserve"> Si la configuración asegura que el código móvil autorizado opera según las políticas de seguridad.</t>
  </si>
  <si>
    <t xml:space="preserve">Si la ejecución de código móvil no autorizado es evitado. </t>
  </si>
  <si>
    <t>6.5</t>
  </si>
  <si>
    <t>10.5</t>
  </si>
  <si>
    <t>Respaldo / Backup</t>
  </si>
  <si>
    <t>6.5.1</t>
  </si>
  <si>
    <t>10.5.1</t>
  </si>
  <si>
    <t>Respaldo de la Información</t>
  </si>
  <si>
    <t>Si respaldos tanto de informaciones como de software se efectúan con regularidad y se prueban de acuerdo con la política de respaldos acordada.</t>
  </si>
  <si>
    <t>Si toda información y software esencial puede ser recuperada seguido de un desastre o falla de medio.</t>
  </si>
  <si>
    <t>6.6</t>
  </si>
  <si>
    <t>10.6</t>
  </si>
  <si>
    <t>Administración Seguridad de la Red</t>
  </si>
  <si>
    <t>6.6.1.</t>
  </si>
  <si>
    <t>10.6.1</t>
  </si>
  <si>
    <t>Control de la Red</t>
  </si>
  <si>
    <t>Si la red esta adecuadamente administrada y controlada para protegerla de amenazas y para mantener la seguridad de los sistemas y aplicaciones utilizando la red, incluyendo la información en transito.</t>
  </si>
  <si>
    <t>Si controles fueron implementados para garantizar la seguridad de la información en la red y la protección de servicios conectados de amenazas como ser los accesos no autorizados.</t>
  </si>
  <si>
    <t>6.6.2</t>
  </si>
  <si>
    <t>10.6.2</t>
  </si>
  <si>
    <t>Seguridad de los Servicios de la Red</t>
  </si>
  <si>
    <t xml:space="preserve">Si las descripciones de seguridad, niveles de servicio y requisitos administrativos de todos los servicios de la red son identificados e incluidos en cualquier acuerdo de servicios de la red.    </t>
  </si>
  <si>
    <t>Si el proveedor de servicios de la red tiene la capacidad de administrar los servicios acordados en una forma segura, definidos y regularmente monitoreados y con el derecho de auditar según lo acordado.</t>
  </si>
  <si>
    <t>6.7</t>
  </si>
  <si>
    <t>10.7</t>
  </si>
  <si>
    <t>Manejo de Medios</t>
  </si>
  <si>
    <t>6.7.1</t>
  </si>
  <si>
    <t>10.7.1</t>
  </si>
  <si>
    <t>Administración de Medios removibles</t>
  </si>
  <si>
    <t xml:space="preserve">Si existen procedimientos para la administración de medios removibles como son las cintas, discos, disquetes, CDs, tarjetas de memoria y reportes.  </t>
  </si>
  <si>
    <t>Si todos los procedimientos y niveles de autorización son claramente definidos y documentados.</t>
  </si>
  <si>
    <t>6.7.2</t>
  </si>
  <si>
    <t>10.7.2</t>
  </si>
  <si>
    <t>Desechar Medios</t>
  </si>
  <si>
    <t>Si los medios que ya no son requeridos son desechados en forma segura según un procedimiento formal.</t>
  </si>
  <si>
    <t>6.7.3</t>
  </si>
  <si>
    <t>10.7.3</t>
  </si>
  <si>
    <t>Procedimiento Manejo Información</t>
  </si>
  <si>
    <t>6.7.4</t>
  </si>
  <si>
    <t>10.7.4</t>
  </si>
  <si>
    <t>Seguridad de Documentación de Sistemas</t>
  </si>
  <si>
    <t>Si la documentación de sistemas es protegida contra accesos no autorizados.</t>
  </si>
  <si>
    <t>6.8</t>
  </si>
  <si>
    <t>10.8</t>
  </si>
  <si>
    <t>Intercambio de Información</t>
  </si>
  <si>
    <t>6.8.1</t>
  </si>
  <si>
    <t>10.8.1</t>
  </si>
  <si>
    <t>Políticas y Procedimientos Intercambio Información</t>
  </si>
  <si>
    <t>6.8.2</t>
  </si>
  <si>
    <t>10.8.2</t>
  </si>
  <si>
    <t>Acuerdos de Intercambio</t>
  </si>
  <si>
    <t xml:space="preserve">Si se han establecido acuerdos con relación al intercambio de información y software entre la organización y terceros.    </t>
  </si>
  <si>
    <t>Si el contenido de seguridad del acuerdo refleja la sensibilidad de la información del negocio involucrada.</t>
  </si>
  <si>
    <t>6.8.3</t>
  </si>
  <si>
    <t>10.8.3</t>
  </si>
  <si>
    <t>Medios Físicos en transito</t>
  </si>
  <si>
    <t>Si los medios conteniendo información es protegida contra accesos no autorizados, mal uso o corrupción durante su transportación fuera de las instalaciones físicas de la organización.</t>
  </si>
  <si>
    <t>6.8.4</t>
  </si>
  <si>
    <t>10.8.4</t>
  </si>
  <si>
    <t>Mensajeria Electrónica</t>
  </si>
  <si>
    <t>6.8.5</t>
  </si>
  <si>
    <t>10.8.5</t>
  </si>
  <si>
    <t>Sistemas Informáticos de Negocios</t>
  </si>
  <si>
    <t>Si políticas y procedimientos han sido desarrollados y reforzados para proteger información asociados con la interconexión de los sistemas informáticos de los negocios.</t>
  </si>
  <si>
    <t>6.9</t>
  </si>
  <si>
    <t>10.9</t>
  </si>
  <si>
    <t>Servicios de Comercio Electrónico</t>
  </si>
  <si>
    <t>6.9.1</t>
  </si>
  <si>
    <t>10.9.1</t>
  </si>
  <si>
    <t>Comercio Electrónico</t>
  </si>
  <si>
    <t>Si la información involucrada en el comercio electrónico que se transmite sobre redes publicas esta protegida de actividades fraudulentas, disputas contractuales y cualquier acceso no autorizado o modificaciones.</t>
  </si>
  <si>
    <t>Si controles de seguridad como la aplicación de controles criptográficos se han tomado en consideración.</t>
  </si>
  <si>
    <t>Si acuerdos sobre comercio electrónico entre los socios incluyen un acuerdo documentado el cual compromete a ambas partes a los términos de comercio incluyendo detalles de temas de seguridad.</t>
  </si>
  <si>
    <t>6.9.2</t>
  </si>
  <si>
    <t>10.9.2</t>
  </si>
  <si>
    <t>Transacciones en Línea</t>
  </si>
  <si>
    <t>Si informaciones involucradas en transacciones en línea esta protegida para evitar transmisiones incompletas, mal ruteo, alteración no autorizados del mensaje, divulgación no autorizado, duplicación no autorizado del mensaje o respuesta.</t>
  </si>
  <si>
    <t>6.9.3</t>
  </si>
  <si>
    <t>10.9.3</t>
  </si>
  <si>
    <t>Información Disponible Públicamente</t>
  </si>
  <si>
    <t>Si la integridad de información públicamente disponible esta protegida contra modificaciones no autorizadas.</t>
  </si>
  <si>
    <t>6.10</t>
  </si>
  <si>
    <t>10.10</t>
  </si>
  <si>
    <t>Monitoreo</t>
  </si>
  <si>
    <t>6.10.1</t>
  </si>
  <si>
    <t>10.10.1</t>
  </si>
  <si>
    <t>Log de Auditoria</t>
  </si>
  <si>
    <t>Si los registros o logs de auditoria registran la actividad de usuarios, excepciones y eventos relacionados con seguridad informática son producidos y mantenidos por un periodo acordado para asistir en futuras investigaciones y monitoreo de control de accesos.</t>
  </si>
  <si>
    <t>6.10.2</t>
  </si>
  <si>
    <t>10.10.2</t>
  </si>
  <si>
    <t>Monitoreo del Uso de Sistema</t>
  </si>
  <si>
    <t xml:space="preserve">Si se desarrollaron procedimientos para monitorear el uso de sistemas de las facilidades de procesamientos de informática y se refuerza su cumplimiento.     </t>
  </si>
  <si>
    <t>Si los resultados del monitoreo se revisan regularmente.</t>
  </si>
  <si>
    <t>Si el nivel de monitoreo de una facilidad de procesamiento de la información es determinado por una evaluación de riesgo.</t>
  </si>
  <si>
    <t>6.10.3</t>
  </si>
  <si>
    <t>10.10.3</t>
  </si>
  <si>
    <t>Protección de Información de los Registros/Logs</t>
  </si>
  <si>
    <t>Si las áreas donde se almacenan los registros/logs y las informaciones de los registros/logs están bien protegidas contra manipulación y accesos no autorizados.</t>
  </si>
  <si>
    <t>6.10.4</t>
  </si>
  <si>
    <t>10.10.4</t>
  </si>
  <si>
    <t>Registros/logs de Administradores y Operadores</t>
  </si>
  <si>
    <t xml:space="preserve">Si las actividades de los Administradores o Operadores son registradas.    </t>
  </si>
  <si>
    <t>Si dichos registros son revisados con regularidad.</t>
  </si>
  <si>
    <t>6.10.5</t>
  </si>
  <si>
    <t>10.10.5</t>
  </si>
  <si>
    <t>Registros/logs de Fallas</t>
  </si>
  <si>
    <t xml:space="preserve">Si fallas son registradas y analizadas y se toman acciones apropiadas.     </t>
  </si>
  <si>
    <t>Si el nivel de registro requerido para sistemas individuales es determinado por una evaluación de riesgo tomando en cuenta la degradación en performance.</t>
  </si>
  <si>
    <t>6.10.6</t>
  </si>
  <si>
    <t>10.10.6</t>
  </si>
  <si>
    <t>Sincronización de Reloj</t>
  </si>
  <si>
    <t>Si el reloj de todos los sistemas de procesamiento de la información dentro de la organización o dominio de seguridad son sincronizados con una fuente acordada.</t>
  </si>
  <si>
    <t>Control de Accesos</t>
  </si>
  <si>
    <t>11.1</t>
  </si>
  <si>
    <t>Requisitos de Control de Acceso de Negocios</t>
  </si>
  <si>
    <t>11.1.1</t>
  </si>
  <si>
    <t>Política de Control de Acceso</t>
  </si>
  <si>
    <t>Si una política de control de accesos ha sido desarrollada y revisada basada en los requisitos del negocio y seguridad.</t>
  </si>
  <si>
    <t>Si ambos controles de acceso tanto físico como lógicos han sido considerados en la política.</t>
  </si>
  <si>
    <t>Si los usuarios y proveedores de servicios se les entrego un claro mensaje sobre los requisitos del negocio a ser cumplidos con relación al control de acceso.</t>
  </si>
  <si>
    <t>11.2</t>
  </si>
  <si>
    <t>Administración Acceso Usuarios</t>
  </si>
  <si>
    <t>11.2.1</t>
  </si>
  <si>
    <t>Registro de Usuario</t>
  </si>
  <si>
    <t>Si existe un procedimiento formal para el registro o el de-registro de los usuarios para otorgarles acceso a los servicios y sistemas informáticos multi-usuarios.</t>
  </si>
  <si>
    <t>11.2.2</t>
  </si>
  <si>
    <t>Administración Privilegiada</t>
  </si>
  <si>
    <t>7.2.3</t>
  </si>
  <si>
    <t>11.2.3</t>
  </si>
  <si>
    <t>Administración de Contraseñas del Usuario</t>
  </si>
  <si>
    <t>La asignación o re-asignación de contraseñas debe ser controlado por un proceso formal de administración de contraseñas.</t>
  </si>
  <si>
    <t>7.2.4</t>
  </si>
  <si>
    <t>11.2.4</t>
  </si>
  <si>
    <t>Revisión de los derechos de acceso del usuario</t>
  </si>
  <si>
    <t>7.3</t>
  </si>
  <si>
    <t>11.3</t>
  </si>
  <si>
    <t>Responsabilidades del Usuario</t>
  </si>
  <si>
    <t>7.3.1</t>
  </si>
  <si>
    <t>11.3.1</t>
  </si>
  <si>
    <t>Uso de Contraseñas</t>
  </si>
  <si>
    <t>Si existen practicas de seguridad que guíen al usuario en seleccionar y mantener contraseñas seguras.</t>
  </si>
  <si>
    <t>7.3.2</t>
  </si>
  <si>
    <t>11.3.2</t>
  </si>
  <si>
    <t>Equipos de Usuario desatendidos</t>
  </si>
  <si>
    <t>7.4</t>
  </si>
  <si>
    <t>11.4</t>
  </si>
  <si>
    <t>Control Acceso Red</t>
  </si>
  <si>
    <t>7.4.1</t>
  </si>
  <si>
    <t>11.4.1</t>
  </si>
  <si>
    <t>Política sobre el uso de Servicios de la Red</t>
  </si>
  <si>
    <t xml:space="preserve">Si a los usuarios se les provee con acceso solo a los servicios que han sido específicamente autorizados a usar.   </t>
  </si>
  <si>
    <t>Si existe una política que maneja las temas relacionados con redes y servicios de red.</t>
  </si>
  <si>
    <t>7.4.2</t>
  </si>
  <si>
    <t>11.4.2</t>
  </si>
  <si>
    <t>Autenticación del Usuario para conexiones externas</t>
  </si>
  <si>
    <t>Si existen mecanismos de autenticación adecuados para el control de accesos de usuarios remotos.</t>
  </si>
  <si>
    <t>7.4.3</t>
  </si>
  <si>
    <t>11.4.3</t>
  </si>
  <si>
    <t>Identificación de Equipos en la Red</t>
  </si>
  <si>
    <t>Si identificación automática de equipos es considerado como medio para autenticar conexiones de localidades especificas y equipos.</t>
  </si>
  <si>
    <t>7.4.4</t>
  </si>
  <si>
    <t>11.4.4</t>
  </si>
  <si>
    <t>Diagnostico Remoto y configuración de Protección de Puertos</t>
  </si>
  <si>
    <t>7.4.5</t>
  </si>
  <si>
    <t>11.4.5</t>
  </si>
  <si>
    <t>Segregación en Redes</t>
  </si>
  <si>
    <t xml:space="preserve">Si grupos de servicios informáticos, usuarios y sistemas informáticos están segregados en la red.                              </t>
  </si>
  <si>
    <t xml:space="preserve">Si la red (donde socios y/o terceros necesitan accesar los sistemas informáticos) esta segregada utilizando mecanismos de seguridad perimetral como ser un cortafuegos.     </t>
  </si>
  <si>
    <t>Si consideraciones se han tomado para segregar redes inalámbricas de redes internas y privadas.</t>
  </si>
  <si>
    <t>7.4.6</t>
  </si>
  <si>
    <t>11.4.6</t>
  </si>
  <si>
    <t>Protocolo de Conexión de Redes</t>
  </si>
  <si>
    <t xml:space="preserve">Si existe alguna política de control de acceso el cual establece el control de conexión de redes para redes compartidas; especialmente las que se extienden fuera de las fronteras de la organización. </t>
  </si>
  <si>
    <t>7.4.7</t>
  </si>
  <si>
    <t>11.4.7</t>
  </si>
  <si>
    <t>Control ruteo de Redes</t>
  </si>
  <si>
    <t>Si la política de control de accesos establece si controles en el ruteo han de ser implementados para las redes.</t>
  </si>
  <si>
    <t>Si los controles de ruteo están basados en las fuentes positivas y mecanismos de identificación del destinatario. Ejemplo: Network Address Translation (NAT).</t>
  </si>
  <si>
    <t>7.5</t>
  </si>
  <si>
    <t>11.5</t>
  </si>
  <si>
    <t>Control de Acceso Sistemas Operativos</t>
  </si>
  <si>
    <t>7.5.1</t>
  </si>
  <si>
    <t>11.5.1</t>
  </si>
  <si>
    <t>Procedimiento Seguro de Log-on</t>
  </si>
  <si>
    <t>Si el acceso a sistemas operativos es controlado por un procedimiento de log-on seguro.</t>
  </si>
  <si>
    <t>7.5.2</t>
  </si>
  <si>
    <t>11.5.2</t>
  </si>
  <si>
    <t>Identificación y Autenticacion del Usuario</t>
  </si>
  <si>
    <t xml:space="preserve">Si un identificador único es otorgado a cada usuario como son los operadores, administradores de sistemas y todos los demás empleados incluyendo personal técnico.              </t>
  </si>
  <si>
    <t>7.5.3</t>
  </si>
  <si>
    <t>11.5.3</t>
  </si>
  <si>
    <t>Sistema de Administración de Contraseña</t>
  </si>
  <si>
    <t>Si existe un sistema de administración de contraseñas que fuerza varios controles de contraseñas como ser: contraseñas individuales, forzar cambios de las contraseñas, almacenar las contraseñas en forma encriptada, no desplegar las contraseñas en las terminales/pantallas etc.</t>
  </si>
  <si>
    <t>7.5.4</t>
  </si>
  <si>
    <t>11.5.4</t>
  </si>
  <si>
    <t>Utilización de Utilitarios de Sistemas</t>
  </si>
  <si>
    <t>Si los utilitarios de sistemas que vienen con las instalaciones de las computadoras, pero que pueden bypasear controles de los sistemas y aplicaciones son controlados en forma rigurosa.</t>
  </si>
  <si>
    <t>7.5.5</t>
  </si>
  <si>
    <t>11.5.5</t>
  </si>
  <si>
    <t>Time-out de las Sesiones</t>
  </si>
  <si>
    <t>7.5.6</t>
  </si>
  <si>
    <t>11.5.6</t>
  </si>
  <si>
    <t>Limite de tiempo de Conexión</t>
  </si>
  <si>
    <t>7.6</t>
  </si>
  <si>
    <t>11.6</t>
  </si>
  <si>
    <t>Control de Acceso Aplicaciones e Información</t>
  </si>
  <si>
    <t>7.6.1</t>
  </si>
  <si>
    <t>11.6.1</t>
  </si>
  <si>
    <t>Restricción Acceso a la Información</t>
  </si>
  <si>
    <t>Si acceso a las funciones de sistemas informáticos y aplicaciones por usuarios y personal de soporte están restringidos de acuerdo con lo definido en la política de control de acceso.</t>
  </si>
  <si>
    <t>7.6.2</t>
  </si>
  <si>
    <t>11.6.2</t>
  </si>
  <si>
    <t>Aislamiento de Sistemas Sensitivos</t>
  </si>
  <si>
    <t>Si los sistemas sensitivos están proveídos de una ambiente computacional dedicado (aislado) como es el de correr en un computador dedicado, recursos compartidos solo con sistemas de aplicaciones confiables, etc.</t>
  </si>
  <si>
    <t>7.7</t>
  </si>
  <si>
    <t>11.7</t>
  </si>
  <si>
    <t>Computación Móvil y Tele trabajo</t>
  </si>
  <si>
    <t>7.7.1</t>
  </si>
  <si>
    <t>11.7.1</t>
  </si>
  <si>
    <t>Computación Móvil y comunicaciones</t>
  </si>
  <si>
    <t>Si los riesgos tal como es el trabajar en un ambiente no seguro ha sido considerado dentro de la política de computación móvil.</t>
  </si>
  <si>
    <t>Teletrabajo</t>
  </si>
  <si>
    <t xml:space="preserve">Si se ha desarrollado e implementado una Política, plan operacional y procedimiento  para las actividades del teletrabajo.                                                                        </t>
  </si>
  <si>
    <t>Si la actividad de teletrabajo esta autorizada y controlada por la administración y se asegura de que acuerdos adecuados existen para esta forma de trabajo.</t>
  </si>
  <si>
    <t>Adquisición, desarrollo y mantenimiento de Sistemas Informáticos</t>
  </si>
  <si>
    <t>12.1</t>
  </si>
  <si>
    <t>Requisitos de Seguridad de Sistemas Informáticos</t>
  </si>
  <si>
    <t>12.1.1</t>
  </si>
  <si>
    <t>Requisitos de Seguridad  Análisis y Especificaciones</t>
  </si>
  <si>
    <t xml:space="preserve">Si los requisitos de seguridad para nuevos sistemas informáticos y mejoras a sistemas informáticos existentes especifican los requisitos de controles de seguridad.             </t>
  </si>
  <si>
    <t>Si los requisitos de seguridad y controles identificados reflejan los valores del negocio correspondiente a los activos informáticos involucrados y las consecuencias en caso de fallas de Seguridad.</t>
  </si>
  <si>
    <t>Si los requisitos de sistemas para seguridad informática y procesos para la implementación de seguridad son integrados en las etapas iniciales de los proyectos de sistemas informáticos.</t>
  </si>
  <si>
    <t>12.2</t>
  </si>
  <si>
    <t>Procesos correctos en aplicaciones</t>
  </si>
  <si>
    <t>12.2.1</t>
  </si>
  <si>
    <t>Validación de Input de Datos</t>
  </si>
  <si>
    <t xml:space="preserve">Si el ingreso de datos a las aplicaciones son validados para asegurarse de que son correctos y apropiados.                    </t>
  </si>
  <si>
    <t>Si los controles tales como: diferentes tipos de datos para validar mensajes de error, procedimientos para responder a errores de validación, definición de responsabilidades de todo el personal involucrados en el proceso de ingreso de datos, etc., son considerados.</t>
  </si>
  <si>
    <t>12.2.2</t>
  </si>
  <si>
    <t>Control de Procesos Internos</t>
  </si>
  <si>
    <t xml:space="preserve">Si controles de validación son incorporados dentro de la aplicación para detectar cualquier corrupción de información a través de errores de proceso u actos deliberados.              </t>
  </si>
  <si>
    <t>Si el diseño e implementación de aplicaciones aseguran que el riesgo de fallas de proceso que conlleven a perdidas de integridad son minimizados.</t>
  </si>
  <si>
    <t>12.2.3</t>
  </si>
  <si>
    <t>Integridad de Mensajes</t>
  </si>
  <si>
    <t xml:space="preserve">Si los requisitos para asegurar y proteger la integridad de los mensajes en aplicaciones son identificados y controles apropiados identificados e implementados.                           </t>
  </si>
  <si>
    <t>Si una evaluación de riesgos de seguridad se llevo a cabo para determinar si la integridad de los mensajes es requerido; y para identificar el método mas apropiado para su implementación</t>
  </si>
  <si>
    <t>8.2.4</t>
  </si>
  <si>
    <t>12.2.4</t>
  </si>
  <si>
    <t>Validación de Datos de Salida</t>
  </si>
  <si>
    <t>Si los datos de salida de las aplicaciones es validado para asegurarse que el proceso de datos almacenados es correcto y apropiado según las circunstancias.</t>
  </si>
  <si>
    <t>12.3</t>
  </si>
  <si>
    <t>Controles Criptográficos</t>
  </si>
  <si>
    <t>12.3.1</t>
  </si>
  <si>
    <t>Política para el Uso de Controles Criptográficos</t>
  </si>
  <si>
    <t xml:space="preserve">Si la organización tiene una Política relacionado con el uso de controles criptográficos para la protección de la información.                                                                       </t>
  </si>
  <si>
    <t>Si la política ha sido implementada exitosamente.</t>
  </si>
  <si>
    <t>Si la política de criptografía considera la administración hacia el uso de controles criptográficos, resultados de evaluación de riesgos para identificar los niveles de protección necesarios, métodos de administración de llaves y varios estándares para su efectiva implementación.</t>
  </si>
  <si>
    <t>12.3.2</t>
  </si>
  <si>
    <t>Administración de Llaves</t>
  </si>
  <si>
    <t xml:space="preserve">Si existe una administración de llaves que apoye a la organización en el uso de técnicas de criptografía.                 </t>
  </si>
  <si>
    <t xml:space="preserve">Si llaves criptográficas son protegidas contra modificaciones, perdidas y destrucción.               </t>
  </si>
  <si>
    <t>Si llaves secretas y privadas son protegidas contra divulgación no autorizada.</t>
  </si>
  <si>
    <t>Si los equipos utilizados para generar, almacenar las llaves están físicamente protegidos.</t>
  </si>
  <si>
    <t>Si el sistema de administración de llaves esta basado en un estándar acordado, procedimientos y métodos seguros.</t>
  </si>
  <si>
    <t>8.4</t>
  </si>
  <si>
    <t>12.4</t>
  </si>
  <si>
    <t>Seguridad de Archivos de Sistemas</t>
  </si>
  <si>
    <t>8.4.1</t>
  </si>
  <si>
    <t>12.4.1</t>
  </si>
  <si>
    <t>Control de Software Operacional</t>
  </si>
  <si>
    <t>8.4.2</t>
  </si>
  <si>
    <t>12.4.2</t>
  </si>
  <si>
    <t>Protección de Datos de Prueba</t>
  </si>
  <si>
    <t xml:space="preserve">Si los datos de prueba son protegidos y controlados.         </t>
  </si>
  <si>
    <t>Si el uso de informaciones personal o cualquier información sensitiva para prueba de bases de datos son enmascarados.</t>
  </si>
  <si>
    <t>8.4.3</t>
  </si>
  <si>
    <t>12.4.3</t>
  </si>
  <si>
    <t>Control de Acceso a Librerías de Programas Fuentes</t>
  </si>
  <si>
    <t>8.5</t>
  </si>
  <si>
    <t>12.5</t>
  </si>
  <si>
    <t>Seguridad en procesos de Desarrollo y Soporte</t>
  </si>
  <si>
    <t>8.5.1</t>
  </si>
  <si>
    <t>12.5.1</t>
  </si>
  <si>
    <t>Procedimientos de Control de Cambios</t>
  </si>
  <si>
    <t>Si este procedimiento considera la necesidad de evaluar riesgos, análisis de impacto sobre los cambios.</t>
  </si>
  <si>
    <t>8.5.2</t>
  </si>
  <si>
    <t>12.5.2</t>
  </si>
  <si>
    <t>Revisión Técnica de aplicaciones después de cambios a sistemas operacionales</t>
  </si>
  <si>
    <t>8.5.3</t>
  </si>
  <si>
    <t>12.5.3</t>
  </si>
  <si>
    <t>Restricciones a cambios a paquetes de software</t>
  </si>
  <si>
    <t xml:space="preserve">Si las modificaciones a paquetes de software son evitados y/o limitados solo a cambios necesarios.                              </t>
  </si>
  <si>
    <t>Si todos los cambios son estrictamente controlados.</t>
  </si>
  <si>
    <t>8.5.4</t>
  </si>
  <si>
    <t>12.5.4</t>
  </si>
  <si>
    <t>Divulgación de Información</t>
  </si>
  <si>
    <t xml:space="preserve">Si existen los controles para prevenir la divulgación de información.                                                                       </t>
  </si>
  <si>
    <t>Si controles como es el escaneo de medios saliendo, inspecciones regulares del personal y actividades de sistemas permitidas bajo legislaciones locales, uso de recursos de monitoreo son considerados.</t>
  </si>
  <si>
    <t>8.5.5</t>
  </si>
  <si>
    <t>12.5.5</t>
  </si>
  <si>
    <t>Desarrollo de Sistemas Outsourced</t>
  </si>
  <si>
    <t xml:space="preserve">Si el desarrollo de software outsorceado es supervisado y monitoreado por la organización.                                          </t>
  </si>
  <si>
    <t>Si puntos como son: acuerdos de licencia, requisitos contractuales sobre calidad, pruebas antes de instalación para la detección de troyanos etc.; son considerados.</t>
  </si>
  <si>
    <t>8.6</t>
  </si>
  <si>
    <t>12.6</t>
  </si>
  <si>
    <t>Administración Vulnerabilidades Técnicas</t>
  </si>
  <si>
    <t>8.6.1</t>
  </si>
  <si>
    <t>12.6.1</t>
  </si>
  <si>
    <t>Control de vulnerabilidades Técnicas</t>
  </si>
  <si>
    <t xml:space="preserve">Si información sobre vulnerabilidades técnicas relacionado con sistemas informáticos utilizados es obtenida en forma regular.                                                                              </t>
  </si>
  <si>
    <t>Si la exposición de la organización a tales vulnerabilidades han sido evaluadas y medidas apropiadas se han tomado para mitigar los riesgos asociados.</t>
  </si>
  <si>
    <t>Administración de Incidentes de Seguridad Informática</t>
  </si>
  <si>
    <t>13.1</t>
  </si>
  <si>
    <t>Reportar eventos y debilidades de Seguridad Informática</t>
  </si>
  <si>
    <t>13.1.1</t>
  </si>
  <si>
    <t>Reportando eventos de Seguridad Informáticos</t>
  </si>
  <si>
    <t xml:space="preserve">Si información sobre eventos de seguridad informáticos son reportados a través de canales de administración apropiados tan rápido como es posible.                                                </t>
  </si>
  <si>
    <t>Si un procedimiento formal para reportar eventos de seguridad informática, procedimiento de respuesta y escalacion de Incidentes ha sido desarrollado e implementado.</t>
  </si>
  <si>
    <t>13.1.2</t>
  </si>
  <si>
    <t>Reportando debilidades en la Seguridad</t>
  </si>
  <si>
    <t>Si existe un procedimiento que asegure que todos los empleados de informática y servicios son requeridos de notificar y reportar cualquier observación o debilidades de seguridad sospechosas en el sistema o servicios.</t>
  </si>
  <si>
    <t>13.2</t>
  </si>
  <si>
    <t>Administración de incidentes y mejoras de Seguridad Informática</t>
  </si>
  <si>
    <t>13.2.1</t>
  </si>
  <si>
    <t>Responsabilidades y procedimientos</t>
  </si>
  <si>
    <t xml:space="preserve">Si los procedimientos y responsabilidades administrativas fueron establecidos para asegurar una respuesta rápida, efectiva y ordenada a los incidentes de seguridad informática.                                                                        </t>
  </si>
  <si>
    <t>Si el monitoreo de alertas y vulnerabilidades de sistemas son utilizados para detectar incidentes de seguridad informática.</t>
  </si>
  <si>
    <t>Si el objetivo de la administración de los incidentes de seguridad informáticos han sido acordados con la gerencia.</t>
  </si>
  <si>
    <t>13.2.2</t>
  </si>
  <si>
    <t>Aprendiendo de Incidentes de Seguridad Informáticos</t>
  </si>
  <si>
    <t xml:space="preserve">Si existe un mecanismo para identificar y cuantificar el tipo, volumen y costos de los incidentes de seguridad informáticos.                                                                      </t>
  </si>
  <si>
    <t>Si la información obtenida de la evaluación de los incidentes de seguridad informáticos pasados son utilizados para identificar incidentes recurrentes y de alto impacto.</t>
  </si>
  <si>
    <t>13.2.3</t>
  </si>
  <si>
    <t>Colectar evidencia</t>
  </si>
  <si>
    <t xml:space="preserve">Si una acción de seguimiento contra una persona u organización después de un incidente de seguridad informático involucra acciones legales (ya sea civil o criminal).                                                                           </t>
  </si>
  <si>
    <t>Si evidencia relacionada al incidente es colectada, retenida y presentada para cumplir con las reglas de presentación de evidencia según la jurisdicción.</t>
  </si>
  <si>
    <t>Si procedimientos internos fueron desarrollados y seguidos al colectar y presentar evidencia para el propósito de acciones disciplinarias dentro de la organización.</t>
  </si>
  <si>
    <t>Administración Continuidad de Negocios</t>
  </si>
  <si>
    <t>14.1</t>
  </si>
  <si>
    <t>Aspectos de Administración Continuidad de Negocios</t>
  </si>
  <si>
    <t>10.1.1.</t>
  </si>
  <si>
    <t>14.1.1</t>
  </si>
  <si>
    <t>Incluyendo Seguridad Informática en la Continuidad de Negocios</t>
  </si>
  <si>
    <t xml:space="preserve">Si existe un proceso administrado que define los requisitos de seguridad informática para el desarrollo y mantenimiento de la continuidad de negocios a través de la organización.     </t>
  </si>
  <si>
    <t>Si este proceso contempla los riesgos que la organización esta enfrentando, identificación de activos del negocio críticos, identificación del impacto de incidentes, consideración de la implementación de controles adicionales de prevención y la documentación del plan de continuidad de negocios definiendo los requisitos de seguridad.</t>
  </si>
  <si>
    <t>14.1.2</t>
  </si>
  <si>
    <t>Continuidad de Negocios y Evaluación de Riesgo</t>
  </si>
  <si>
    <t>Si los eventos que causan interrupciones a los procesos del negocio han sido identificados junto con la probabilidad e impacto que tales interrupciones y sus consecuencias por la seguridad informática.</t>
  </si>
  <si>
    <t>14.1.3</t>
  </si>
  <si>
    <t>Desarrollando e implementando planes de continuidad incluyendo seguridad informática</t>
  </si>
  <si>
    <t xml:space="preserve">Si los planes fueron desarrollados para mantener y restaurar las operaciones del negocio, asegurar la disponibilidad de la información dentro de los niveles requeridos en los tiempos requeridos seguidos a una interrupción o falla a los procesos de negocios.                                                                      </t>
  </si>
  <si>
    <t>Si el plan considera identificación y acuerdos de responsabilidades, identificación de perdidas aceptables, implementación de procedimientos de recuperación y restauración, documentación de procedimientos y pruebas regulares.</t>
  </si>
  <si>
    <t>14.1.4</t>
  </si>
  <si>
    <t>Arquitectura de Planeacion Continuidad de Negocios</t>
  </si>
  <si>
    <t xml:space="preserve">Si solo existe una arquitectura para el Plan de Continuidad de Negocios.                                                                   </t>
  </si>
  <si>
    <t xml:space="preserve">Si esta arquitectura se mantiene para garantizar que todos los planes son consistentes e identifican prioridades para pruebas y mantenimiento.        </t>
  </si>
  <si>
    <t>Si el plan de continuidad de negocios define los requisitos sobre seguridad informáticos identificados.</t>
  </si>
  <si>
    <t>10.1.5</t>
  </si>
  <si>
    <t>14.1.5</t>
  </si>
  <si>
    <t>Pruebas, Mantenimiento y re-evaluación de Planes de Continuidad de Negocios</t>
  </si>
  <si>
    <t xml:space="preserve">Si los Planes de Continuidad de Negocios son probados regularmente  para garantizar que están actualizados y son efectivos.                                                                           </t>
  </si>
  <si>
    <t>Si las pruebas de los planes de continuidad garantizan que todos los miembros del equipo de recuperación y otros grupos de empleados relevantes están concientes del plan y de sus responsabilidades por la continuidad del negocio y la seguridad informática y conocen su role cuando el plan es activado.</t>
  </si>
  <si>
    <t>15.1</t>
  </si>
  <si>
    <t>Cumplimiento con Regulaciones Legales</t>
  </si>
  <si>
    <t>15.1.1</t>
  </si>
  <si>
    <t>Identificación de Legislación aplicable</t>
  </si>
  <si>
    <t xml:space="preserve">Si todos los requisitos relevantes a regulaciones, contratos, etc. y el enfoque organizativo para cumplir los requisitos fueron definidos explícitamente y documentados para cada sistema informático y organización.                                                  </t>
  </si>
  <si>
    <t>Si controles específicos y responsabilidades individuales para cumplir con los requisitos fueron definidos y documentados.</t>
  </si>
  <si>
    <t>11.1.2</t>
  </si>
  <si>
    <t>15.1.2</t>
  </si>
  <si>
    <t>Derechos de Propiedad Intelectual</t>
  </si>
  <si>
    <t xml:space="preserve">Si existen procedimientos que garanticen el cumplimiento con requisitos legislativos, regulaciones y contratos en el uso de material en el cual pueden existir derechos de propiedad intelectual y en el uso de productos de software propietarios.                                                                       </t>
  </si>
  <si>
    <t>Si los procedimientos están bien implementados.</t>
  </si>
  <si>
    <t>Si controles como son: políticas de cumplimiento sobre los derechos de publicación de propiedad intelectual, procedimientos para la adquisición de software, políticas de concientizacion, mantener prueba de propiedad, cumpliendo con los términos y condiciones han sido considerado.</t>
  </si>
  <si>
    <t>11.1.3</t>
  </si>
  <si>
    <t>15.1.3</t>
  </si>
  <si>
    <t>Protección de Registros Organizacionales</t>
  </si>
  <si>
    <t xml:space="preserve">Si registros importantes de la organización son protegidos de perdidas, destrucción y falsificación de acuerdo con regulaciones, contratos y requisitos de negocios.                 </t>
  </si>
  <si>
    <t xml:space="preserve">Si se ha considerado la posibilidad del deterioro de los medios de para el almacenaje de los registros.    </t>
  </si>
  <si>
    <t>Si los sistemas de almacenamiento de datos fueron escogidos para que datos requeridos puedan ser recuperados o restaurados en un tiempo y formato aceptable, dependiendo en los requisitos a cumplir.</t>
  </si>
  <si>
    <t>11.1.4</t>
  </si>
  <si>
    <t>15.1.4</t>
  </si>
  <si>
    <t>Protección de Datos y Privacidad de Datos Personales</t>
  </si>
  <si>
    <t>Si la protección y privacidad de los datos es asegurada según legislación, regulación relevantes y si es aplicable según cláusulas contractuales.</t>
  </si>
  <si>
    <t>11.1.5</t>
  </si>
  <si>
    <t>15.1.5</t>
  </si>
  <si>
    <t>Prevención del mal uso de las facilidades de procesos informáticos</t>
  </si>
  <si>
    <t xml:space="preserve">Si el uso de las facilidades de procesos informáticos para efectos personales o no autorizados sin el consentimiento de la gerencia es tratado como uso inapropiado de las facilidades.                                                                     </t>
  </si>
  <si>
    <t>Si se obtiene asesoria legal antes de implementar cualquier procedimiento de monitoreo.</t>
  </si>
  <si>
    <t>11.1.6</t>
  </si>
  <si>
    <t>15.1.6</t>
  </si>
  <si>
    <t>Regulación de Controles Criptográfico</t>
  </si>
  <si>
    <t>Si los controles criptográficos son utilizados en cumplimiento con acuerdo, leyes y regulaciones relevantes.</t>
  </si>
  <si>
    <t>15.2</t>
  </si>
  <si>
    <t>Cumplimiento con Políticas y estándares de Seguridad y cumplimientos técnicos</t>
  </si>
  <si>
    <t>15.2.1</t>
  </si>
  <si>
    <t>Cumplimiento con Políticas y Estándares de Seguridad</t>
  </si>
  <si>
    <t xml:space="preserve">Si los gerentes aseguran que todos los procedimientos de seguridad dentro de sus áreas de responsabilidad son efectuados correctamente para lograr cumplimiento con las políticas y estándares de seguridad.                                    </t>
  </si>
  <si>
    <t>Los Gerentes revisan periódicamente el cumplimiento de las facilidades de procesamiento informáticos dentro de sus área de responsabilidad para el cumplimiento con procedimientos y políticas de seguridad apropiados.</t>
  </si>
  <si>
    <t>15.2.2.</t>
  </si>
  <si>
    <t>Revisión del Cumplimiento Técnico</t>
  </si>
  <si>
    <t xml:space="preserve">Si los sistemas informáticos son regularmente revisados con relación al cumplimiento con la implementación de estándares de seguridad.                                                    </t>
  </si>
  <si>
    <t>Si la revisión del cumplimiento técnico es efectuado por o bajo la supervisión de personal competente y autorizado.</t>
  </si>
  <si>
    <t>15.3</t>
  </si>
  <si>
    <t>Consideraciones Auditorias de Sistemas</t>
  </si>
  <si>
    <t>15.3.1</t>
  </si>
  <si>
    <t>Controles de Auditoria de Sistemas Informáticos</t>
  </si>
  <si>
    <t xml:space="preserve">Si los requisitos de auditoria y actividades que involucran revisiones de los sistemas operacionales deben ser planeadas cuidadosamente y acordadas para minimizar los riesgos o interrupciones a los procesos de negocio.              </t>
  </si>
  <si>
    <t>Si los requisitos de auditoria y alcance han sido acordados con la gerencia apropiada.</t>
  </si>
  <si>
    <t>15.3.2</t>
  </si>
  <si>
    <t>Protección de las Herramientas de Auditorias de Sistemas Informáticos</t>
  </si>
  <si>
    <t xml:space="preserve">Si acceso a las herramientas de auditoria de sistemas como ser software o archivos de datos son protegidos para prevenir posible mal uso o compromisos.                                         </t>
  </si>
  <si>
    <t>Si las herramientas de auditoria de sistemas informáticos son separados de los sistemas de desarrollo y operacionales a menos que se les haya dado un nivel apropiado de protección adicional.</t>
  </si>
  <si>
    <t>Dominio</t>
  </si>
  <si>
    <t>Organización de la Seguridad Informatica</t>
  </si>
  <si>
    <t>a</t>
  </si>
  <si>
    <t>b</t>
  </si>
  <si>
    <t>c</t>
  </si>
  <si>
    <t>E1</t>
  </si>
  <si>
    <t>E2</t>
  </si>
  <si>
    <t>E3</t>
  </si>
  <si>
    <t>Total</t>
  </si>
  <si>
    <t>PC</t>
  </si>
  <si>
    <t>d</t>
  </si>
  <si>
    <t>e</t>
  </si>
  <si>
    <t>Ctrls</t>
  </si>
  <si>
    <t>PNC</t>
  </si>
  <si>
    <t>Porcentaje del dominio</t>
  </si>
  <si>
    <t>7.7.2</t>
  </si>
  <si>
    <t>11.7.2</t>
  </si>
  <si>
    <t>f</t>
  </si>
  <si>
    <t>Porcentaje Cumplimiento</t>
  </si>
  <si>
    <t>Porcentaje  NO Cumplimiento</t>
  </si>
  <si>
    <t>Indicador del análisis</t>
  </si>
  <si>
    <t>Resultado de Evaluación</t>
  </si>
  <si>
    <t>Dominio -Sección</t>
  </si>
  <si>
    <t>Dominio - Sección - Control</t>
  </si>
  <si>
    <r>
      <t xml:space="preserve">Si la gerencia demuestra un apoyo activo a las medidas de seguridad dentro de la organización. </t>
    </r>
    <r>
      <rPr>
        <sz val="9"/>
        <color indexed="12"/>
        <rFont val="Arial"/>
        <family val="2"/>
      </rPr>
      <t>Esto puede ser vía una clara dirección, compromiso demostrado, asignación explicita y reconocimiento sobre responsabilidades de seguridad informáticas.</t>
    </r>
  </si>
  <si>
    <r>
      <t xml:space="preserve">Si las necesidades de la organización con relación a acuerdos de confidencialidad y no divulgación (NDA) para la protección de la información han sido claramente definidos y regularmente revisados. </t>
    </r>
    <r>
      <rPr>
        <sz val="9"/>
        <color indexed="12"/>
        <rFont val="Arial"/>
        <family val="2"/>
      </rPr>
      <t>Cubre los requisitos de proteger la confidencialidad de la información utilizando términos legales aplicables.</t>
    </r>
  </si>
  <si>
    <r>
      <t xml:space="preserve">Si los roles y responsabilidades de seguridad de los empleados, contratistas y terceros fueron definidos y documentados de acuerdo con la política de seguridad informática de la organización.                                     </t>
    </r>
    <r>
      <rPr>
        <sz val="9"/>
        <color indexed="12"/>
        <rFont val="Arial"/>
        <family val="2"/>
      </rPr>
      <t>Fueron los roles y responsabilidades definidos y claramente comunicados a los candidatos durante el proceso previo a la contratación.</t>
    </r>
  </si>
  <si>
    <r>
      <t xml:space="preserve">Si se efectuó una revisión de antecedentes para todos los candidatos a emplear, contratistas y terceros  según regulaciones relevantes.                                              </t>
    </r>
    <r>
      <rPr>
        <sz val="9"/>
        <color indexed="12"/>
        <rFont val="Arial"/>
        <family val="2"/>
      </rPr>
      <t xml:space="preserve"> Incluye la revisión de referencia de carácter, confirmación de calificaciones académicas como profesionales y una revisión de identidad independiente.</t>
    </r>
  </si>
  <si>
    <r>
      <t xml:space="preserve">Si a los empleados, contratistas y terceros se les pide de firmar un Acuerdo de Confidencialidad o NO Divulgación como parte de sus acuerdos iniciales y condiciones al contrato de trabajo.                                                          </t>
    </r>
    <r>
      <rPr>
        <sz val="9"/>
        <color indexed="12"/>
        <rFont val="Arial"/>
        <family val="2"/>
      </rPr>
      <t>Si este acuerdo cubre la responsabilidad sobre la seguridad informática de la organización y de los empleados, terceros y contratistas.</t>
    </r>
  </si>
  <si>
    <r>
      <t xml:space="preserve">Si los términos y condiciones de trabajo cubren las responsabilidades del empleado con relación a la seguridad informática.                                                                 </t>
    </r>
    <r>
      <rPr>
        <sz val="9"/>
        <color indexed="12"/>
        <rFont val="Arial"/>
        <family val="2"/>
      </rPr>
      <t>Donde sea apropiada, estas responsabilidades pueden continuar por un periodo determinado aun después de finalizar su contrato con la organización.</t>
    </r>
  </si>
  <si>
    <r>
      <t xml:space="preserve">Que facilidad de seguridad física ha sido implementado para proteger el servicio de procesamiento informático.                                       </t>
    </r>
    <r>
      <rPr>
        <sz val="9"/>
        <color indexed="12"/>
        <rFont val="Arial"/>
        <family val="2"/>
      </rPr>
      <t xml:space="preserve"> Ejemplos de tales facilidades de seguridad son control de acceso por tarjetas, paredes, recepcionista, etc.</t>
    </r>
  </si>
  <si>
    <r>
      <t>Si las facilidades de desarrollo y pruebas están aisladas de las facilidades operacionales.                                     E</t>
    </r>
    <r>
      <rPr>
        <sz val="9"/>
        <color indexed="12"/>
        <rFont val="Arial"/>
        <family val="2"/>
      </rPr>
      <t>jemplo software de desarrollo solo debe correr en un computador diferente a aquel en que se corre software de producción. Donde sea necesario las redes de desarrollo y producción deben mantenerse separadas.</t>
    </r>
  </si>
  <si>
    <r>
      <t xml:space="preserve">Si los cambios para provisionar los servicios, incluyendo mantenimiento y mejoras a políticas, procedimientos y controles de seguridad informática existentes son administrados.                                                              </t>
    </r>
    <r>
      <rPr>
        <sz val="9"/>
        <color indexed="12"/>
        <rFont val="Arial"/>
        <family val="2"/>
      </rPr>
      <t>Esto toma en consideración la criticidad de los sistemas de negocio, procesos involucrados y la re-evaluación de riesgos.</t>
    </r>
  </si>
  <si>
    <r>
      <t>Si solo se usa código móvil autorizado.                        (</t>
    </r>
    <r>
      <rPr>
        <sz val="9"/>
        <color indexed="12"/>
        <rFont val="Arial"/>
        <family val="2"/>
      </rPr>
      <t>Código móvil es aquel software que se transfiere de un computador a otro y luego se ejecuta automáticamente. Efectúa un función especifica con con poca o ninguna intervención del usuario. Código móvil esta asociado con un numero de servicios middleware.)</t>
    </r>
  </si>
  <si>
    <r>
      <t xml:space="preserve">Si existe un procedimiento para manejar el almacenaje de la información.                                                                  </t>
    </r>
    <r>
      <rPr>
        <sz val="9"/>
        <color indexed="12"/>
        <rFont val="Arial"/>
        <family val="2"/>
      </rPr>
      <t>Este procedimiento cubre temas como ser la protección de la información de divulgación no autorizada o mal uso.</t>
    </r>
  </si>
  <si>
    <r>
      <t xml:space="preserve">Si existe una política, procedimiento y control de intercambio formal que asegure la protección de la información.                                                                    </t>
    </r>
    <r>
      <rPr>
        <sz val="9"/>
        <color indexed="12"/>
        <rFont val="Arial"/>
        <family val="2"/>
      </rPr>
      <t xml:space="preserve"> El procedimiento y control cubren el uso de facilidades de comunicación electrónica para el intercambio de informaciones.</t>
    </r>
  </si>
  <si>
    <r>
      <t xml:space="preserve">Si la información involucrada en mensajeria electrónica esta bien protegida.                                                      </t>
    </r>
    <r>
      <rPr>
        <sz val="9"/>
        <color indexed="12"/>
        <rFont val="Arial"/>
        <family val="2"/>
      </rPr>
      <t>(Mensajeria electrónica incluye pero no esta restringida a Correo Electrónico, Transferencia de Datos Electrónicamente (EDI), Mensajeria Instantánea)</t>
    </r>
  </si>
  <si>
    <r>
      <t xml:space="preserve">Si la asignación o uso de cualquier privilegio en los ambientes de los sistemas informáticos esta restringido y controlado.                                                                     </t>
    </r>
    <r>
      <rPr>
        <sz val="9"/>
        <color indexed="12"/>
        <rFont val="Arial"/>
        <family val="2"/>
      </rPr>
      <t>Ej., Privilegios son asignados en base a una necesidad; privilegios son asignados solo después de un proceso formal de autorización.</t>
    </r>
  </si>
  <si>
    <r>
      <t xml:space="preserve">Si existe un proceso para la revisión de los derechos de acceso de los usuarios en forma regular.                     </t>
    </r>
    <r>
      <rPr>
        <sz val="9"/>
        <color indexed="12"/>
        <rFont val="Arial"/>
        <family val="2"/>
      </rPr>
      <t>Ejemplo: Privilegios especiales revisarlos cada 3 meses y privilegios normales cada 6 meses.</t>
    </r>
  </si>
  <si>
    <r>
      <t xml:space="preserve">Si los usuarios y contratistas han sido informados sobre los requisitos de seguridad y los procedimientos para la protección de los equipos desprotegidos.                                                               </t>
    </r>
    <r>
      <rPr>
        <sz val="9"/>
        <color indexed="12"/>
        <rFont val="Arial"/>
        <family val="2"/>
      </rPr>
      <t>Ejemplo: LogOff cuando la sesión ha terminado o habilitar el auto-logoff, terminar las sesiones cuando termine etc.</t>
    </r>
  </si>
  <si>
    <r>
      <t xml:space="preserve">Si el acceso lógico y físico a puertos de diagnostico están controlados de forma segura.                                            </t>
    </r>
    <r>
      <rPr>
        <sz val="9"/>
        <color indexed="12"/>
        <rFont val="Arial"/>
        <family val="2"/>
      </rPr>
      <t>Ej. Protegidos por un mecanismo de seguridad.</t>
    </r>
  </si>
  <si>
    <r>
      <t xml:space="preserve">Si se ha escogido una técnica de autenticación aceptable para sustanciar la identidad correspondiente del usuario.                                                      </t>
    </r>
    <r>
      <rPr>
        <sz val="9"/>
        <color indexed="12"/>
        <rFont val="Arial"/>
        <family val="2"/>
      </rPr>
      <t>Las cuentas de usuarios genéricas solo se deben entregar bajo circunstancias excepcionales donde realmente exista un beneficio al negocio. Controles adicionales pueden ser necesarios para mantener la responsabilidad.</t>
    </r>
  </si>
  <si>
    <r>
      <t xml:space="preserve">Si sesiones inactivas son desactivadas después de un periodo de inactividad definido.                                            </t>
    </r>
    <r>
      <rPr>
        <sz val="9"/>
        <color indexed="12"/>
        <rFont val="Arial"/>
        <family val="2"/>
      </rPr>
      <t>(Una forma de inactividad puede ser proveída para algunos sistemas el cual deja en blanco la pantalla y previene el acceso no autorizado pero NO cierra las sesiones de la aplicación o de la Red.</t>
    </r>
  </si>
  <si>
    <r>
      <t xml:space="preserve">Si existe alguna restricción en el tiempo de conexión para aplicaciones de alto riesgo.                                            </t>
    </r>
    <r>
      <rPr>
        <sz val="9"/>
        <color indexed="12"/>
        <rFont val="Arial"/>
        <family val="2"/>
      </rPr>
      <t>Este tipo de seteo debe ser considerado para aplicaciones sensitivas para las cuales sus terminales han sido instaladas en localidades de alto riesgo.</t>
    </r>
  </si>
  <si>
    <r>
      <t xml:space="preserve">Si existe una Política formal y medidas de seguridad apropiados para proteger contra los riesgos de utilizar computación móvil y facilidades de comunicaciones.             </t>
    </r>
    <r>
      <rPr>
        <sz val="9"/>
        <color indexed="12"/>
        <rFont val="Arial"/>
        <family val="2"/>
      </rPr>
      <t xml:space="preserve">Algunos ejemplos de computación móvil y facilidades de comunicación incluyen: notebooks, palms, laptops, smart cards y teléfonos celulares.   </t>
    </r>
    <r>
      <rPr>
        <sz val="9"/>
        <rFont val="Arial"/>
        <family val="2"/>
      </rPr>
      <t xml:space="preserve">                                              </t>
    </r>
  </si>
  <si>
    <r>
      <t xml:space="preserve">Si existen controles para la implementación de software en sistemas operativos.                                                      </t>
    </r>
    <r>
      <rPr>
        <sz val="9"/>
        <color indexed="12"/>
        <rFont val="Arial"/>
        <family val="2"/>
      </rPr>
      <t>Esto es para minimizar el riesgo de corrupción de los sistemas operacionales.</t>
    </r>
  </si>
  <si>
    <r>
      <t xml:space="preserve">Si existen controles estrictos sobre el acceso a la librería de programas fuentes.                                                        </t>
    </r>
    <r>
      <rPr>
        <sz val="9"/>
        <color indexed="12"/>
        <rFont val="Arial"/>
        <family val="2"/>
      </rPr>
      <t>(Esto es para reducir el potencial de corrupción de los programas computacionales).</t>
    </r>
  </si>
  <si>
    <r>
      <t xml:space="preserve">Si existen controles estrictos sobre la implementación de cambios a los sistemas informáticos.                            </t>
    </r>
    <r>
      <rPr>
        <sz val="9"/>
        <color indexed="12"/>
        <rFont val="Arial"/>
        <family val="2"/>
      </rPr>
      <t>(Esto es para minimizar la corrupción de los sistemas informáticos).</t>
    </r>
    <r>
      <rPr>
        <sz val="9"/>
        <rFont val="Arial"/>
        <family val="2"/>
      </rPr>
      <t xml:space="preserve">          </t>
    </r>
  </si>
  <si>
    <r>
      <t xml:space="preserve">Si existe un proceso o procedimiento para revisar y probar las aplicaciones criticas del negocio por impactos adversos en operaciones organizacionales o seguridad después de los cambios al sistema operativo.                                              </t>
    </r>
    <r>
      <rPr>
        <sz val="9"/>
        <color indexed="12"/>
        <rFont val="Arial"/>
        <family val="2"/>
      </rPr>
      <t>Periódicamente es necesario actualizar los sistemas operativos. Ej. instalar Service Packs, parches, hot fixes, etc.</t>
    </r>
  </si>
  <si>
    <r>
      <t xml:space="preserve">Si un mensaje de advertencia al momento de log-on es presentado en la pantalla previo a su logon.                         </t>
    </r>
    <r>
      <rPr>
        <sz val="9"/>
        <color indexed="12"/>
        <rFont val="Arial"/>
        <family val="2"/>
      </rPr>
      <t xml:space="preserve">El usuario tiene que reconocer la advertencia y reaccionar adecuadamente al mensaje en la pantalla para continuar con su proceso de logon.      </t>
    </r>
  </si>
  <si>
    <t>Dominion N°1 - Política Seguridad</t>
  </si>
  <si>
    <t>Dominio N°2 - Organización de la Seguridad Informática</t>
  </si>
  <si>
    <t>Dominio N°3 - Administración Activos</t>
  </si>
  <si>
    <t>Dominio N°4 - Seguridad Recursos Humanos</t>
  </si>
  <si>
    <t>Dominio N°5 - Seguridad Física y Ambiental</t>
  </si>
  <si>
    <t>Dominio N°6 - Administración Comunicaciones y Operaciones</t>
  </si>
  <si>
    <t>Dominio N°7 - Control de Accesos</t>
  </si>
  <si>
    <t>Dominio N°8 - Adquisición, desarrollo y mantenimiento de Sistemas Informáticos</t>
  </si>
  <si>
    <t>Dominio N°10 - Administración Continuidad de Negocios</t>
  </si>
  <si>
    <t>Dominio N°9 - Administración de Incidentes de Seguridad Informática</t>
  </si>
  <si>
    <t>Dominio N°11 - Cumplimiento</t>
  </si>
  <si>
    <t>ANÁLISIS GAP DE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</si>
</sst>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b/>
      <sz val="6"/>
      <color rgb="FFFF0000"/>
      <name val="Arial"/>
      <family val="2"/>
    </font>
    <font>
      <b/>
      <sz val="6"/>
      <color rgb="FF0070C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8" tint="0.79998168889431442"/>
        <bgColor indexed="3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ill="0" applyBorder="0" applyAlignment="0" applyProtection="0"/>
  </cellStyleXfs>
  <cellXfs count="160">
    <xf numFmtId="0" fontId="0" fillId="0" borderId="0" xfId="0"/>
    <xf numFmtId="0" fontId="0" fillId="0" borderId="0" xfId="0"/>
    <xf numFmtId="49" fontId="0" fillId="0" borderId="0" xfId="0" applyNumberFormat="1" applyAlignment="1">
      <alignment wrapText="1"/>
    </xf>
    <xf numFmtId="49" fontId="3" fillId="4" borderId="1" xfId="0" applyNumberFormat="1" applyFont="1" applyFill="1" applyBorder="1" applyAlignment="1">
      <alignment wrapText="1"/>
    </xf>
    <xf numFmtId="0" fontId="3" fillId="4" borderId="1" xfId="0" applyFont="1" applyFill="1" applyBorder="1"/>
    <xf numFmtId="0" fontId="0" fillId="5" borderId="1" xfId="0" applyFill="1" applyBorder="1"/>
    <xf numFmtId="9" fontId="3" fillId="4" borderId="3" xfId="0" applyNumberFormat="1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0" fillId="5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9" fontId="3" fillId="7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/>
    <xf numFmtId="9" fontId="3" fillId="8" borderId="1" xfId="0" applyNumberFormat="1" applyFont="1" applyFill="1" applyBorder="1" applyAlignment="1">
      <alignment horizontal="center" vertical="center"/>
    </xf>
    <xf numFmtId="0" fontId="0" fillId="6" borderId="7" xfId="0" applyFill="1" applyBorder="1"/>
    <xf numFmtId="0" fontId="0" fillId="9" borderId="1" xfId="0" applyFill="1" applyBorder="1"/>
    <xf numFmtId="0" fontId="3" fillId="7" borderId="7" xfId="0" applyFont="1" applyFill="1" applyBorder="1"/>
    <xf numFmtId="0" fontId="3" fillId="9" borderId="1" xfId="0" applyFont="1" applyFill="1" applyBorder="1"/>
    <xf numFmtId="0" fontId="0" fillId="9" borderId="1" xfId="0" applyFont="1" applyFill="1" applyBorder="1"/>
    <xf numFmtId="9" fontId="0" fillId="6" borderId="1" xfId="0" applyNumberForma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9" fontId="0" fillId="9" borderId="1" xfId="0" applyNumberForma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9" fontId="3" fillId="4" borderId="2" xfId="0" applyNumberFormat="1" applyFont="1" applyFill="1" applyBorder="1" applyAlignment="1">
      <alignment horizontal="center" vertical="center"/>
    </xf>
    <xf numFmtId="9" fontId="0" fillId="9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9" fontId="1" fillId="10" borderId="1" xfId="1" applyFill="1" applyBorder="1" applyAlignment="1">
      <alignment horizontal="center" vertical="center" wrapText="1"/>
    </xf>
    <xf numFmtId="9" fontId="1" fillId="6" borderId="1" xfId="1" applyFill="1" applyBorder="1" applyAlignment="1">
      <alignment horizontal="center" vertical="center" wrapText="1"/>
    </xf>
    <xf numFmtId="9" fontId="1" fillId="6" borderId="1" xfId="1" applyFill="1" applyBorder="1" applyAlignment="1">
      <alignment horizontal="center" vertical="center"/>
    </xf>
    <xf numFmtId="9" fontId="1" fillId="10" borderId="1" xfId="1" applyFill="1" applyBorder="1" applyAlignment="1">
      <alignment horizontal="center" wrapText="1"/>
    </xf>
    <xf numFmtId="9" fontId="1" fillId="10" borderId="1" xfId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indent="1"/>
    </xf>
    <xf numFmtId="0" fontId="8" fillId="6" borderId="1" xfId="0" applyFont="1" applyFill="1" applyBorder="1" applyAlignment="1">
      <alignment horizontal="left" indent="2"/>
    </xf>
    <xf numFmtId="0" fontId="7" fillId="10" borderId="1" xfId="0" applyFont="1" applyFill="1" applyBorder="1" applyAlignment="1">
      <alignment horizontal="left" indent="1"/>
    </xf>
    <xf numFmtId="0" fontId="8" fillId="10" borderId="1" xfId="0" applyFont="1" applyFill="1" applyBorder="1" applyAlignment="1">
      <alignment horizontal="left" indent="2"/>
    </xf>
    <xf numFmtId="0" fontId="8" fillId="0" borderId="0" xfId="0" applyFont="1"/>
    <xf numFmtId="0" fontId="6" fillId="11" borderId="1" xfId="0" applyFont="1" applyFill="1" applyBorder="1"/>
    <xf numFmtId="9" fontId="1" fillId="11" borderId="1" xfId="1" applyFill="1" applyBorder="1" applyAlignment="1">
      <alignment horizontal="center" vertical="center" wrapText="1"/>
    </xf>
    <xf numFmtId="9" fontId="1" fillId="11" borderId="1" xfId="1" applyFill="1" applyBorder="1" applyAlignment="1">
      <alignment horizontal="center" vertical="center"/>
    </xf>
    <xf numFmtId="0" fontId="6" fillId="12" borderId="1" xfId="0" applyFont="1" applyFill="1" applyBorder="1"/>
    <xf numFmtId="9" fontId="1" fillId="12" borderId="1" xfId="1" applyFill="1" applyBorder="1" applyAlignment="1">
      <alignment horizontal="center" vertical="center" wrapText="1"/>
    </xf>
    <xf numFmtId="9" fontId="1" fillId="12" borderId="1" xfId="1" applyFill="1" applyBorder="1" applyAlignment="1">
      <alignment horizontal="center" wrapText="1"/>
    </xf>
    <xf numFmtId="9" fontId="1" fillId="12" borderId="1" xfId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top"/>
    </xf>
    <xf numFmtId="0" fontId="10" fillId="11" borderId="1" xfId="0" applyFont="1" applyFill="1" applyBorder="1" applyAlignment="1">
      <alignment horizontal="left"/>
    </xf>
    <xf numFmtId="0" fontId="4" fillId="6" borderId="1" xfId="0" applyFont="1" applyFill="1" applyBorder="1"/>
    <xf numFmtId="0" fontId="10" fillId="12" borderId="1" xfId="0" applyFont="1" applyFill="1" applyBorder="1" applyAlignment="1">
      <alignment horizontal="left" vertical="top"/>
    </xf>
    <xf numFmtId="0" fontId="4" fillId="10" borderId="1" xfId="0" applyFont="1" applyFill="1" applyBorder="1"/>
    <xf numFmtId="0" fontId="11" fillId="10" borderId="1" xfId="0" applyFont="1" applyFill="1" applyBorder="1"/>
    <xf numFmtId="0" fontId="11" fillId="6" borderId="1" xfId="0" applyFont="1" applyFill="1" applyBorder="1"/>
    <xf numFmtId="0" fontId="4" fillId="0" borderId="0" xfId="0" applyFont="1"/>
    <xf numFmtId="0" fontId="9" fillId="4" borderId="1" xfId="0" applyFont="1" applyFill="1" applyBorder="1" applyAlignment="1">
      <alignment horizontal="left" vertical="top" wrapText="1"/>
    </xf>
    <xf numFmtId="0" fontId="10" fillId="13" borderId="0" xfId="0" applyFont="1" applyFill="1" applyBorder="1" applyAlignment="1">
      <alignment horizontal="left"/>
    </xf>
    <xf numFmtId="0" fontId="6" fillId="13" borderId="0" xfId="0" applyFont="1" applyFill="1" applyBorder="1"/>
    <xf numFmtId="9" fontId="1" fillId="13" borderId="0" xfId="1" applyFill="1" applyBorder="1" applyAlignment="1">
      <alignment horizontal="center" vertical="center" wrapText="1"/>
    </xf>
    <xf numFmtId="9" fontId="1" fillId="13" borderId="0" xfId="1" applyFill="1" applyBorder="1" applyAlignment="1">
      <alignment horizontal="center" vertical="center"/>
    </xf>
    <xf numFmtId="9" fontId="1" fillId="13" borderId="2" xfId="1" applyFill="1" applyBorder="1" applyAlignment="1">
      <alignment horizontal="center" vertical="center" wrapText="1"/>
    </xf>
    <xf numFmtId="9" fontId="12" fillId="4" borderId="1" xfId="1" applyFont="1" applyFill="1" applyBorder="1" applyAlignment="1">
      <alignment horizontal="center" vertical="center" wrapText="1"/>
    </xf>
    <xf numFmtId="9" fontId="13" fillId="4" borderId="1" xfId="0" applyNumberFormat="1" applyFont="1" applyFill="1" applyBorder="1" applyAlignment="1">
      <alignment horizontal="center" vertical="center" wrapText="1"/>
    </xf>
    <xf numFmtId="9" fontId="12" fillId="4" borderId="1" xfId="1" applyFont="1" applyFill="1" applyBorder="1" applyAlignment="1">
      <alignment horizontal="center" vertical="center"/>
    </xf>
    <xf numFmtId="0" fontId="12" fillId="0" borderId="0" xfId="0" applyFont="1"/>
    <xf numFmtId="0" fontId="9" fillId="11" borderId="1" xfId="0" applyFont="1" applyFill="1" applyBorder="1" applyAlignment="1">
      <alignment horizontal="left"/>
    </xf>
    <xf numFmtId="0" fontId="9" fillId="12" borderId="1" xfId="0" applyFont="1" applyFill="1" applyBorder="1" applyAlignment="1">
      <alignment horizontal="left" vertical="top"/>
    </xf>
    <xf numFmtId="0" fontId="14" fillId="11" borderId="1" xfId="0" applyFont="1" applyFill="1" applyBorder="1"/>
    <xf numFmtId="0" fontId="14" fillId="12" borderId="1" xfId="0" applyFont="1" applyFill="1" applyBorder="1"/>
    <xf numFmtId="0" fontId="15" fillId="0" borderId="0" xfId="0" applyFont="1"/>
    <xf numFmtId="0" fontId="16" fillId="2" borderId="1" xfId="0" applyFont="1" applyFill="1" applyBorder="1"/>
    <xf numFmtId="0" fontId="16" fillId="2" borderId="1" xfId="0" applyFont="1" applyFill="1" applyBorder="1" applyAlignment="1">
      <alignment horizontal="center" vertical="top"/>
    </xf>
    <xf numFmtId="0" fontId="16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justify" vertical="top" wrapText="1"/>
    </xf>
    <xf numFmtId="0" fontId="15" fillId="0" borderId="1" xfId="0" applyFont="1" applyBorder="1" applyAlignment="1">
      <alignment vertical="top" wrapText="1"/>
    </xf>
    <xf numFmtId="0" fontId="16" fillId="2" borderId="1" xfId="0" applyFont="1" applyFill="1" applyBorder="1" applyAlignment="1">
      <alignment vertical="top"/>
    </xf>
    <xf numFmtId="0" fontId="15" fillId="0" borderId="1" xfId="0" applyFont="1" applyBorder="1" applyAlignment="1">
      <alignment vertical="top"/>
    </xf>
    <xf numFmtId="0" fontId="15" fillId="0" borderId="1" xfId="0" applyFont="1" applyBorder="1" applyAlignment="1">
      <alignment wrapText="1"/>
    </xf>
    <xf numFmtId="0" fontId="16" fillId="0" borderId="1" xfId="0" applyFont="1" applyBorder="1" applyAlignment="1">
      <alignment vertical="center" wrapText="1"/>
    </xf>
    <xf numFmtId="0" fontId="15" fillId="0" borderId="1" xfId="0" applyNumberFormat="1" applyFont="1" applyBorder="1" applyAlignment="1">
      <alignment vertical="top" wrapText="1"/>
    </xf>
    <xf numFmtId="0" fontId="16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center" wrapText="1"/>
    </xf>
    <xf numFmtId="0" fontId="16" fillId="3" borderId="5" xfId="0" applyFont="1" applyFill="1" applyBorder="1" applyAlignment="1">
      <alignment horizontal="left" vertical="center"/>
    </xf>
    <xf numFmtId="0" fontId="16" fillId="3" borderId="6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6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/>
    </xf>
    <xf numFmtId="0" fontId="15" fillId="0" borderId="2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top"/>
    </xf>
    <xf numFmtId="0" fontId="16" fillId="0" borderId="2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horizontal="left" vertical="center" wrapText="1"/>
    </xf>
    <xf numFmtId="0" fontId="15" fillId="2" borderId="1" xfId="0" applyFont="1" applyFill="1" applyBorder="1"/>
    <xf numFmtId="9" fontId="0" fillId="6" borderId="2" xfId="0" applyNumberFormat="1" applyFill="1" applyBorder="1" applyAlignment="1">
      <alignment horizontal="center" vertical="center"/>
    </xf>
    <xf numFmtId="9" fontId="0" fillId="6" borderId="4" xfId="0" applyNumberFormat="1" applyFill="1" applyBorder="1" applyAlignment="1">
      <alignment horizontal="center" vertical="center"/>
    </xf>
    <xf numFmtId="9" fontId="0" fillId="6" borderId="3" xfId="0" applyNumberForma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9" fontId="0" fillId="9" borderId="2" xfId="0" applyNumberFormat="1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9" fontId="0" fillId="9" borderId="3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2" xfId="0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0" fillId="9" borderId="3" xfId="0" applyFill="1" applyBorder="1" applyAlignment="1">
      <alignment horizontal="left" vertical="center"/>
    </xf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49" fontId="3" fillId="6" borderId="2" xfId="0" applyNumberFormat="1" applyFont="1" applyFill="1" applyBorder="1" applyAlignment="1">
      <alignment horizontal="left" vertical="center" wrapText="1"/>
    </xf>
    <xf numFmtId="49" fontId="3" fillId="6" borderId="4" xfId="0" applyNumberFormat="1" applyFont="1" applyFill="1" applyBorder="1" applyAlignment="1">
      <alignment horizontal="left" vertical="center" wrapText="1"/>
    </xf>
    <xf numFmtId="49" fontId="3" fillId="6" borderId="3" xfId="0" applyNumberFormat="1" applyFont="1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49" fontId="3" fillId="9" borderId="10" xfId="0" applyNumberFormat="1" applyFont="1" applyFill="1" applyBorder="1" applyAlignment="1">
      <alignment horizontal="left" vertical="center" wrapText="1"/>
    </xf>
    <xf numFmtId="49" fontId="3" fillId="9" borderId="11" xfId="0" applyNumberFormat="1" applyFont="1" applyFill="1" applyBorder="1" applyAlignment="1">
      <alignment horizontal="left" vertical="center" wrapText="1"/>
    </xf>
    <xf numFmtId="49" fontId="3" fillId="9" borderId="12" xfId="0" applyNumberFormat="1" applyFont="1" applyFill="1" applyBorder="1" applyAlignment="1">
      <alignment horizontal="left" vertical="center" wrapText="1"/>
    </xf>
    <xf numFmtId="49" fontId="3" fillId="6" borderId="1" xfId="0" applyNumberFormat="1" applyFont="1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/>
    </xf>
    <xf numFmtId="49" fontId="3" fillId="9" borderId="2" xfId="0" applyNumberFormat="1" applyFont="1" applyFill="1" applyBorder="1" applyAlignment="1">
      <alignment horizontal="left" vertical="center" wrapText="1"/>
    </xf>
    <xf numFmtId="49" fontId="3" fillId="9" borderId="4" xfId="0" applyNumberFormat="1" applyFont="1" applyFill="1" applyBorder="1" applyAlignment="1">
      <alignment horizontal="left" vertical="center" wrapText="1"/>
    </xf>
    <xf numFmtId="49" fontId="3" fillId="9" borderId="3" xfId="0" applyNumberFormat="1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9" fontId="0" fillId="6" borderId="1" xfId="0" applyNumberFormat="1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horizontal="left" vertical="center" wrapText="1"/>
    </xf>
    <xf numFmtId="49" fontId="3" fillId="5" borderId="4" xfId="0" applyNumberFormat="1" applyFont="1" applyFill="1" applyBorder="1" applyAlignment="1">
      <alignment horizontal="left" vertical="center" wrapText="1"/>
    </xf>
    <xf numFmtId="49" fontId="3" fillId="5" borderId="3" xfId="0" applyNumberFormat="1" applyFont="1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9" fontId="0" fillId="5" borderId="2" xfId="0" applyNumberFormat="1" applyFill="1" applyBorder="1" applyAlignment="1">
      <alignment horizontal="center" vertical="center"/>
    </xf>
    <xf numFmtId="9" fontId="0" fillId="5" borderId="3" xfId="0" applyNumberForma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QA/Downloads/nume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"/>
      <sheetName val="Resumen"/>
      <sheetName val="Observaciones"/>
      <sheetName val="Entrevistados"/>
      <sheetName val="Respuestas"/>
      <sheetName val="Detalle_Resultados"/>
    </sheetNames>
    <sheetDataSet>
      <sheetData sheetId="0"/>
      <sheetData sheetId="1"/>
      <sheetData sheetId="2"/>
      <sheetData sheetId="3"/>
      <sheetData sheetId="4">
        <row r="195">
          <cell r="I195">
            <v>7.1428571428571425E-2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1:H265"/>
  <sheetViews>
    <sheetView workbookViewId="0">
      <selection activeCell="E85" sqref="E85"/>
    </sheetView>
  </sheetViews>
  <sheetFormatPr baseColWidth="10" defaultColWidth="10.85546875" defaultRowHeight="12" x14ac:dyDescent="0.2"/>
  <cols>
    <col min="1" max="1" width="6.140625" style="70" customWidth="1"/>
    <col min="2" max="2" width="8.42578125" style="70" bestFit="1" customWidth="1"/>
    <col min="3" max="3" width="8.28515625" style="70" bestFit="1" customWidth="1"/>
    <col min="4" max="4" width="20.42578125" style="70" customWidth="1"/>
    <col min="5" max="5" width="55.42578125" style="70" customWidth="1"/>
    <col min="6" max="16384" width="10.85546875" style="70"/>
  </cols>
  <sheetData>
    <row r="1" spans="2:8" x14ac:dyDescent="0.2">
      <c r="B1" s="92" t="s">
        <v>732</v>
      </c>
      <c r="C1" s="92"/>
      <c r="D1" s="92"/>
      <c r="E1" s="92"/>
    </row>
    <row r="2" spans="2:8" x14ac:dyDescent="0.2">
      <c r="B2" s="92" t="s">
        <v>0</v>
      </c>
      <c r="C2" s="92"/>
      <c r="D2" s="92" t="s">
        <v>1</v>
      </c>
      <c r="E2" s="92"/>
      <c r="G2" s="70" t="s">
        <v>2</v>
      </c>
    </row>
    <row r="3" spans="2:8" x14ac:dyDescent="0.2">
      <c r="B3" s="71" t="s">
        <v>3</v>
      </c>
      <c r="C3" s="71" t="s">
        <v>4</v>
      </c>
      <c r="D3" s="71" t="s">
        <v>5</v>
      </c>
      <c r="E3" s="71" t="s">
        <v>6</v>
      </c>
      <c r="G3" s="70" t="s">
        <v>2</v>
      </c>
      <c r="H3" s="70" t="s">
        <v>2</v>
      </c>
    </row>
    <row r="4" spans="2:8" x14ac:dyDescent="0.2">
      <c r="B4" s="88" t="s">
        <v>721</v>
      </c>
      <c r="C4" s="89"/>
      <c r="D4" s="89"/>
      <c r="E4" s="90"/>
      <c r="G4" s="70" t="s">
        <v>2</v>
      </c>
    </row>
    <row r="5" spans="2:8" x14ac:dyDescent="0.2">
      <c r="B5" s="72" t="s">
        <v>9</v>
      </c>
      <c r="C5" s="72" t="s">
        <v>10</v>
      </c>
      <c r="D5" s="91" t="s">
        <v>11</v>
      </c>
      <c r="E5" s="91"/>
    </row>
    <row r="6" spans="2:8" ht="27.75" customHeight="1" x14ac:dyDescent="0.2">
      <c r="B6" s="97" t="s">
        <v>12</v>
      </c>
      <c r="C6" s="97" t="s">
        <v>13</v>
      </c>
      <c r="D6" s="93" t="s">
        <v>14</v>
      </c>
      <c r="E6" s="74" t="s">
        <v>15</v>
      </c>
    </row>
    <row r="7" spans="2:8" ht="27" customHeight="1" x14ac:dyDescent="0.2">
      <c r="B7" s="98"/>
      <c r="C7" s="98"/>
      <c r="D7" s="94"/>
      <c r="E7" s="75" t="s">
        <v>16</v>
      </c>
    </row>
    <row r="8" spans="2:8" ht="36" x14ac:dyDescent="0.2">
      <c r="B8" s="97" t="s">
        <v>17</v>
      </c>
      <c r="C8" s="97" t="s">
        <v>18</v>
      </c>
      <c r="D8" s="93" t="s">
        <v>19</v>
      </c>
      <c r="E8" s="75" t="s">
        <v>20</v>
      </c>
    </row>
    <row r="9" spans="2:8" ht="39" customHeight="1" x14ac:dyDescent="0.2">
      <c r="B9" s="99"/>
      <c r="C9" s="99"/>
      <c r="D9" s="95"/>
      <c r="E9" s="75" t="s">
        <v>21</v>
      </c>
    </row>
    <row r="10" spans="2:8" ht="36" x14ac:dyDescent="0.2">
      <c r="B10" s="99"/>
      <c r="C10" s="99"/>
      <c r="D10" s="95"/>
      <c r="E10" s="75" t="s">
        <v>22</v>
      </c>
    </row>
    <row r="11" spans="2:8" x14ac:dyDescent="0.2">
      <c r="B11" s="99"/>
      <c r="C11" s="99"/>
      <c r="D11" s="95"/>
      <c r="E11" s="75" t="s">
        <v>23</v>
      </c>
    </row>
    <row r="12" spans="2:8" x14ac:dyDescent="0.2">
      <c r="B12" s="98"/>
      <c r="C12" s="98"/>
      <c r="D12" s="94"/>
      <c r="E12" s="75" t="s">
        <v>24</v>
      </c>
    </row>
    <row r="13" spans="2:8" x14ac:dyDescent="0.2">
      <c r="B13" s="88" t="s">
        <v>722</v>
      </c>
      <c r="C13" s="89"/>
      <c r="D13" s="89"/>
      <c r="E13" s="90"/>
    </row>
    <row r="14" spans="2:8" x14ac:dyDescent="0.2">
      <c r="B14" s="76" t="s">
        <v>26</v>
      </c>
      <c r="C14" s="76" t="s">
        <v>27</v>
      </c>
      <c r="D14" s="91" t="s">
        <v>28</v>
      </c>
      <c r="E14" s="91"/>
    </row>
    <row r="15" spans="2:8" ht="54.6" customHeight="1" x14ac:dyDescent="0.2">
      <c r="B15" s="83" t="s">
        <v>29</v>
      </c>
      <c r="C15" s="83" t="s">
        <v>30</v>
      </c>
      <c r="D15" s="84" t="s">
        <v>31</v>
      </c>
      <c r="E15" s="75" t="s">
        <v>695</v>
      </c>
    </row>
    <row r="16" spans="2:8" ht="45.6" customHeight="1" x14ac:dyDescent="0.2">
      <c r="B16" s="83" t="s">
        <v>32</v>
      </c>
      <c r="C16" s="83" t="s">
        <v>33</v>
      </c>
      <c r="D16" s="84" t="s">
        <v>34</v>
      </c>
      <c r="E16" s="75" t="s">
        <v>35</v>
      </c>
    </row>
    <row r="17" spans="2:5" ht="58.35" customHeight="1" x14ac:dyDescent="0.2">
      <c r="B17" s="83" t="s">
        <v>36</v>
      </c>
      <c r="C17" s="83" t="s">
        <v>37</v>
      </c>
      <c r="D17" s="84" t="s">
        <v>38</v>
      </c>
      <c r="E17" s="75" t="s">
        <v>39</v>
      </c>
    </row>
    <row r="18" spans="2:5" ht="44.85" customHeight="1" x14ac:dyDescent="0.2">
      <c r="B18" s="83" t="s">
        <v>40</v>
      </c>
      <c r="C18" s="83" t="s">
        <v>41</v>
      </c>
      <c r="D18" s="84" t="s">
        <v>42</v>
      </c>
      <c r="E18" s="75" t="s">
        <v>43</v>
      </c>
    </row>
    <row r="19" spans="2:5" ht="60" x14ac:dyDescent="0.2">
      <c r="B19" s="83" t="s">
        <v>44</v>
      </c>
      <c r="C19" s="83" t="s">
        <v>45</v>
      </c>
      <c r="D19" s="84" t="s">
        <v>46</v>
      </c>
      <c r="E19" s="75" t="s">
        <v>696</v>
      </c>
    </row>
    <row r="20" spans="2:5" ht="36" x14ac:dyDescent="0.2">
      <c r="B20" s="83" t="s">
        <v>47</v>
      </c>
      <c r="C20" s="83" t="s">
        <v>48</v>
      </c>
      <c r="D20" s="84" t="s">
        <v>49</v>
      </c>
      <c r="E20" s="75" t="s">
        <v>50</v>
      </c>
    </row>
    <row r="21" spans="2:5" ht="36" x14ac:dyDescent="0.2">
      <c r="B21" s="83" t="s">
        <v>51</v>
      </c>
      <c r="C21" s="83" t="s">
        <v>52</v>
      </c>
      <c r="D21" s="84" t="s">
        <v>53</v>
      </c>
      <c r="E21" s="78" t="s">
        <v>54</v>
      </c>
    </row>
    <row r="22" spans="2:5" ht="48" x14ac:dyDescent="0.2">
      <c r="B22" s="83" t="s">
        <v>55</v>
      </c>
      <c r="C22" s="83" t="s">
        <v>56</v>
      </c>
      <c r="D22" s="84" t="s">
        <v>57</v>
      </c>
      <c r="E22" s="78" t="s">
        <v>58</v>
      </c>
    </row>
    <row r="23" spans="2:5" x14ac:dyDescent="0.2">
      <c r="B23" s="76" t="s">
        <v>59</v>
      </c>
      <c r="C23" s="76" t="s">
        <v>60</v>
      </c>
      <c r="D23" s="91" t="s">
        <v>61</v>
      </c>
      <c r="E23" s="91"/>
    </row>
    <row r="24" spans="2:5" ht="48" x14ac:dyDescent="0.2">
      <c r="B24" s="83" t="s">
        <v>62</v>
      </c>
      <c r="C24" s="83" t="s">
        <v>63</v>
      </c>
      <c r="D24" s="81" t="s">
        <v>64</v>
      </c>
      <c r="E24" s="75" t="s">
        <v>65</v>
      </c>
    </row>
    <row r="25" spans="2:5" ht="41.1" customHeight="1" x14ac:dyDescent="0.2">
      <c r="B25" s="83" t="s">
        <v>66</v>
      </c>
      <c r="C25" s="83" t="s">
        <v>67</v>
      </c>
      <c r="D25" s="81" t="s">
        <v>68</v>
      </c>
      <c r="E25" s="75" t="s">
        <v>69</v>
      </c>
    </row>
    <row r="26" spans="2:5" ht="60" x14ac:dyDescent="0.2">
      <c r="B26" s="83" t="s">
        <v>70</v>
      </c>
      <c r="C26" s="83" t="s">
        <v>71</v>
      </c>
      <c r="D26" s="81" t="s">
        <v>72</v>
      </c>
      <c r="E26" s="78" t="s">
        <v>73</v>
      </c>
    </row>
    <row r="27" spans="2:5" x14ac:dyDescent="0.2">
      <c r="B27" s="88" t="s">
        <v>723</v>
      </c>
      <c r="C27" s="89"/>
      <c r="D27" s="89"/>
      <c r="E27" s="90"/>
    </row>
    <row r="28" spans="2:5" x14ac:dyDescent="0.2">
      <c r="B28" s="76" t="s">
        <v>75</v>
      </c>
      <c r="C28" s="76" t="s">
        <v>76</v>
      </c>
      <c r="D28" s="91" t="s">
        <v>77</v>
      </c>
      <c r="E28" s="91"/>
    </row>
    <row r="29" spans="2:5" ht="24" x14ac:dyDescent="0.2">
      <c r="B29" s="77" t="s">
        <v>78</v>
      </c>
      <c r="C29" s="77" t="s">
        <v>79</v>
      </c>
      <c r="D29" s="81" t="s">
        <v>80</v>
      </c>
      <c r="E29" s="78" t="s">
        <v>81</v>
      </c>
    </row>
    <row r="30" spans="2:5" ht="36" x14ac:dyDescent="0.2">
      <c r="B30" s="77" t="s">
        <v>82</v>
      </c>
      <c r="C30" s="77" t="s">
        <v>83</v>
      </c>
      <c r="D30" s="81" t="s">
        <v>84</v>
      </c>
      <c r="E30" s="78" t="s">
        <v>85</v>
      </c>
    </row>
    <row r="31" spans="2:5" ht="36" x14ac:dyDescent="0.2">
      <c r="B31" s="77" t="s">
        <v>86</v>
      </c>
      <c r="C31" s="77" t="s">
        <v>87</v>
      </c>
      <c r="D31" s="81" t="s">
        <v>88</v>
      </c>
      <c r="E31" s="78" t="s">
        <v>89</v>
      </c>
    </row>
    <row r="32" spans="2:5" x14ac:dyDescent="0.2">
      <c r="B32" s="76" t="s">
        <v>90</v>
      </c>
      <c r="C32" s="76" t="s">
        <v>91</v>
      </c>
      <c r="D32" s="96" t="s">
        <v>92</v>
      </c>
      <c r="E32" s="96"/>
    </row>
    <row r="33" spans="2:5" ht="24" x14ac:dyDescent="0.2">
      <c r="B33" s="77" t="s">
        <v>93</v>
      </c>
      <c r="C33" s="77" t="s">
        <v>94</v>
      </c>
      <c r="D33" s="81" t="s">
        <v>95</v>
      </c>
      <c r="E33" s="78" t="s">
        <v>96</v>
      </c>
    </row>
    <row r="34" spans="2:5" ht="36" x14ac:dyDescent="0.2">
      <c r="B34" s="77" t="s">
        <v>97</v>
      </c>
      <c r="C34" s="77" t="s">
        <v>98</v>
      </c>
      <c r="D34" s="81" t="s">
        <v>99</v>
      </c>
      <c r="E34" s="78" t="s">
        <v>100</v>
      </c>
    </row>
    <row r="35" spans="2:5" x14ac:dyDescent="0.2">
      <c r="B35" s="88" t="s">
        <v>724</v>
      </c>
      <c r="C35" s="89"/>
      <c r="D35" s="89"/>
      <c r="E35" s="90"/>
    </row>
    <row r="36" spans="2:5" x14ac:dyDescent="0.2">
      <c r="B36" s="76" t="s">
        <v>102</v>
      </c>
      <c r="C36" s="76" t="s">
        <v>103</v>
      </c>
      <c r="D36" s="91" t="s">
        <v>104</v>
      </c>
      <c r="E36" s="91"/>
    </row>
    <row r="37" spans="2:5" ht="72" x14ac:dyDescent="0.2">
      <c r="B37" s="83" t="s">
        <v>105</v>
      </c>
      <c r="C37" s="83" t="s">
        <v>106</v>
      </c>
      <c r="D37" s="84" t="s">
        <v>107</v>
      </c>
      <c r="E37" s="78" t="s">
        <v>697</v>
      </c>
    </row>
    <row r="38" spans="2:5" ht="60" x14ac:dyDescent="0.2">
      <c r="B38" s="83" t="s">
        <v>108</v>
      </c>
      <c r="C38" s="83" t="s">
        <v>109</v>
      </c>
      <c r="D38" s="84" t="s">
        <v>110</v>
      </c>
      <c r="E38" s="78" t="s">
        <v>698</v>
      </c>
    </row>
    <row r="39" spans="2:5" ht="72" x14ac:dyDescent="0.2">
      <c r="B39" s="83" t="s">
        <v>111</v>
      </c>
      <c r="C39" s="83" t="s">
        <v>112</v>
      </c>
      <c r="D39" s="84" t="s">
        <v>113</v>
      </c>
      <c r="E39" s="78" t="s">
        <v>699</v>
      </c>
    </row>
    <row r="40" spans="2:5" ht="72" x14ac:dyDescent="0.2">
      <c r="B40" s="83" t="s">
        <v>114</v>
      </c>
      <c r="C40" s="83" t="s">
        <v>115</v>
      </c>
      <c r="D40" s="84" t="s">
        <v>116</v>
      </c>
      <c r="E40" s="78" t="s">
        <v>700</v>
      </c>
    </row>
    <row r="41" spans="2:5" x14ac:dyDescent="0.2">
      <c r="B41" s="76" t="s">
        <v>117</v>
      </c>
      <c r="C41" s="76" t="s">
        <v>118</v>
      </c>
      <c r="D41" s="91" t="s">
        <v>119</v>
      </c>
      <c r="E41" s="91"/>
    </row>
    <row r="42" spans="2:5" ht="36" x14ac:dyDescent="0.2">
      <c r="B42" s="97" t="s">
        <v>120</v>
      </c>
      <c r="C42" s="83" t="s">
        <v>121</v>
      </c>
      <c r="D42" s="84" t="s">
        <v>122</v>
      </c>
      <c r="E42" s="75" t="s">
        <v>123</v>
      </c>
    </row>
    <row r="43" spans="2:5" ht="65.849999999999994" customHeight="1" x14ac:dyDescent="0.2">
      <c r="B43" s="99"/>
      <c r="C43" s="83" t="s">
        <v>124</v>
      </c>
      <c r="D43" s="84" t="s">
        <v>125</v>
      </c>
      <c r="E43" s="75" t="s">
        <v>126</v>
      </c>
    </row>
    <row r="44" spans="2:5" ht="28.35" customHeight="1" x14ac:dyDescent="0.2">
      <c r="B44" s="98"/>
      <c r="C44" s="83" t="s">
        <v>127</v>
      </c>
      <c r="D44" s="84" t="s">
        <v>128</v>
      </c>
      <c r="E44" s="75" t="s">
        <v>129</v>
      </c>
    </row>
    <row r="45" spans="2:5" x14ac:dyDescent="0.2">
      <c r="B45" s="76" t="s">
        <v>130</v>
      </c>
      <c r="C45" s="76" t="s">
        <v>131</v>
      </c>
      <c r="D45" s="91" t="s">
        <v>132</v>
      </c>
      <c r="E45" s="91"/>
    </row>
    <row r="46" spans="2:5" ht="31.35" customHeight="1" x14ac:dyDescent="0.2">
      <c r="B46" s="83" t="s">
        <v>133</v>
      </c>
      <c r="C46" s="83" t="s">
        <v>134</v>
      </c>
      <c r="D46" s="84" t="s">
        <v>135</v>
      </c>
      <c r="E46" s="75" t="s">
        <v>136</v>
      </c>
    </row>
    <row r="47" spans="2:5" ht="48" x14ac:dyDescent="0.2">
      <c r="B47" s="83" t="s">
        <v>137</v>
      </c>
      <c r="C47" s="83" t="s">
        <v>138</v>
      </c>
      <c r="D47" s="84" t="s">
        <v>139</v>
      </c>
      <c r="E47" s="75" t="s">
        <v>140</v>
      </c>
    </row>
    <row r="48" spans="2:5" ht="48" x14ac:dyDescent="0.2">
      <c r="B48" s="83" t="s">
        <v>141</v>
      </c>
      <c r="C48" s="83" t="s">
        <v>142</v>
      </c>
      <c r="D48" s="84" t="s">
        <v>143</v>
      </c>
      <c r="E48" s="75" t="s">
        <v>144</v>
      </c>
    </row>
    <row r="49" spans="2:5" x14ac:dyDescent="0.2">
      <c r="B49" s="88" t="s">
        <v>725</v>
      </c>
      <c r="C49" s="89"/>
      <c r="D49" s="89"/>
      <c r="E49" s="90"/>
    </row>
    <row r="50" spans="2:5" x14ac:dyDescent="0.2">
      <c r="B50" s="76" t="s">
        <v>10</v>
      </c>
      <c r="C50" s="76" t="s">
        <v>146</v>
      </c>
      <c r="D50" s="91" t="s">
        <v>147</v>
      </c>
      <c r="E50" s="91"/>
    </row>
    <row r="51" spans="2:5" ht="48" x14ac:dyDescent="0.2">
      <c r="B51" s="83" t="s">
        <v>13</v>
      </c>
      <c r="C51" s="83" t="s">
        <v>148</v>
      </c>
      <c r="D51" s="84" t="s">
        <v>149</v>
      </c>
      <c r="E51" s="75" t="s">
        <v>701</v>
      </c>
    </row>
    <row r="52" spans="2:5" ht="31.35" customHeight="1" x14ac:dyDescent="0.2">
      <c r="B52" s="83" t="s">
        <v>18</v>
      </c>
      <c r="C52" s="83" t="s">
        <v>150</v>
      </c>
      <c r="D52" s="84" t="s">
        <v>151</v>
      </c>
      <c r="E52" s="75" t="s">
        <v>152</v>
      </c>
    </row>
    <row r="53" spans="2:5" ht="36" x14ac:dyDescent="0.2">
      <c r="B53" s="83" t="s">
        <v>153</v>
      </c>
      <c r="C53" s="83" t="s">
        <v>154</v>
      </c>
      <c r="D53" s="84" t="s">
        <v>155</v>
      </c>
      <c r="E53" s="75" t="s">
        <v>156</v>
      </c>
    </row>
    <row r="54" spans="2:5" ht="48" x14ac:dyDescent="0.2">
      <c r="B54" s="97" t="s">
        <v>157</v>
      </c>
      <c r="C54" s="97" t="s">
        <v>158</v>
      </c>
      <c r="D54" s="93" t="s">
        <v>159</v>
      </c>
      <c r="E54" s="75" t="s">
        <v>160</v>
      </c>
    </row>
    <row r="55" spans="2:5" x14ac:dyDescent="0.2">
      <c r="B55" s="98"/>
      <c r="C55" s="98"/>
      <c r="D55" s="94"/>
      <c r="E55" s="75" t="s">
        <v>161</v>
      </c>
    </row>
    <row r="56" spans="2:5" ht="33.6" customHeight="1" x14ac:dyDescent="0.2">
      <c r="B56" s="83" t="s">
        <v>162</v>
      </c>
      <c r="C56" s="83" t="s">
        <v>163</v>
      </c>
      <c r="D56" s="84" t="s">
        <v>164</v>
      </c>
      <c r="E56" s="75" t="s">
        <v>165</v>
      </c>
    </row>
    <row r="57" spans="2:5" ht="48" x14ac:dyDescent="0.2">
      <c r="B57" s="83" t="s">
        <v>166</v>
      </c>
      <c r="C57" s="83" t="s">
        <v>167</v>
      </c>
      <c r="D57" s="84" t="s">
        <v>168</v>
      </c>
      <c r="E57" s="75" t="s">
        <v>169</v>
      </c>
    </row>
    <row r="58" spans="2:5" x14ac:dyDescent="0.2">
      <c r="B58" s="76" t="s">
        <v>170</v>
      </c>
      <c r="C58" s="76" t="s">
        <v>171</v>
      </c>
      <c r="D58" s="91" t="s">
        <v>172</v>
      </c>
      <c r="E58" s="91"/>
    </row>
    <row r="59" spans="2:5" ht="36" x14ac:dyDescent="0.2">
      <c r="B59" s="83" t="s">
        <v>173</v>
      </c>
      <c r="C59" s="83" t="s">
        <v>174</v>
      </c>
      <c r="D59" s="84" t="s">
        <v>175</v>
      </c>
      <c r="E59" s="75" t="s">
        <v>176</v>
      </c>
    </row>
    <row r="60" spans="2:5" ht="36" x14ac:dyDescent="0.2">
      <c r="B60" s="97" t="s">
        <v>177</v>
      </c>
      <c r="C60" s="97" t="s">
        <v>178</v>
      </c>
      <c r="D60" s="93" t="s">
        <v>179</v>
      </c>
      <c r="E60" s="75" t="s">
        <v>180</v>
      </c>
    </row>
    <row r="61" spans="2:5" ht="33.75" customHeight="1" x14ac:dyDescent="0.2">
      <c r="B61" s="98"/>
      <c r="C61" s="98"/>
      <c r="D61" s="94"/>
      <c r="E61" s="75" t="s">
        <v>181</v>
      </c>
    </row>
    <row r="62" spans="2:5" ht="36" x14ac:dyDescent="0.2">
      <c r="B62" s="97" t="s">
        <v>182</v>
      </c>
      <c r="C62" s="97" t="s">
        <v>183</v>
      </c>
      <c r="D62" s="93" t="s">
        <v>184</v>
      </c>
      <c r="E62" s="75" t="s">
        <v>185</v>
      </c>
    </row>
    <row r="63" spans="2:5" ht="24" x14ac:dyDescent="0.2">
      <c r="B63" s="98"/>
      <c r="C63" s="98"/>
      <c r="D63" s="94"/>
      <c r="E63" s="75" t="s">
        <v>186</v>
      </c>
    </row>
    <row r="64" spans="2:5" ht="24" x14ac:dyDescent="0.2">
      <c r="B64" s="97" t="s">
        <v>187</v>
      </c>
      <c r="C64" s="97" t="s">
        <v>188</v>
      </c>
      <c r="D64" s="93" t="s">
        <v>189</v>
      </c>
      <c r="E64" s="75" t="s">
        <v>190</v>
      </c>
    </row>
    <row r="65" spans="2:5" ht="25.5" customHeight="1" x14ac:dyDescent="0.2">
      <c r="B65" s="99"/>
      <c r="C65" s="99"/>
      <c r="D65" s="95"/>
      <c r="E65" s="75" t="s">
        <v>191</v>
      </c>
    </row>
    <row r="66" spans="2:5" ht="24" customHeight="1" x14ac:dyDescent="0.2">
      <c r="B66" s="99"/>
      <c r="C66" s="99"/>
      <c r="D66" s="95"/>
      <c r="E66" s="75" t="s">
        <v>192</v>
      </c>
    </row>
    <row r="67" spans="2:5" ht="24" x14ac:dyDescent="0.2">
      <c r="B67" s="99"/>
      <c r="C67" s="99"/>
      <c r="D67" s="95"/>
      <c r="E67" s="75" t="s">
        <v>193</v>
      </c>
    </row>
    <row r="68" spans="2:5" ht="24" x14ac:dyDescent="0.2">
      <c r="B68" s="99"/>
      <c r="C68" s="99"/>
      <c r="D68" s="95"/>
      <c r="E68" s="75" t="s">
        <v>194</v>
      </c>
    </row>
    <row r="69" spans="2:5" ht="28.5" customHeight="1" x14ac:dyDescent="0.2">
      <c r="B69" s="98"/>
      <c r="C69" s="98"/>
      <c r="D69" s="94"/>
      <c r="E69" s="75" t="s">
        <v>195</v>
      </c>
    </row>
    <row r="70" spans="2:5" ht="36" x14ac:dyDescent="0.2">
      <c r="B70" s="97" t="s">
        <v>196</v>
      </c>
      <c r="C70" s="97" t="s">
        <v>197</v>
      </c>
      <c r="D70" s="93" t="s">
        <v>198</v>
      </c>
      <c r="E70" s="75" t="s">
        <v>199</v>
      </c>
    </row>
    <row r="71" spans="2:5" ht="45" customHeight="1" x14ac:dyDescent="0.2">
      <c r="B71" s="98"/>
      <c r="C71" s="98"/>
      <c r="D71" s="94"/>
      <c r="E71" s="75" t="s">
        <v>200</v>
      </c>
    </row>
    <row r="72" spans="2:5" ht="51.6" customHeight="1" x14ac:dyDescent="0.2">
      <c r="B72" s="83" t="s">
        <v>201</v>
      </c>
      <c r="C72" s="83" t="s">
        <v>202</v>
      </c>
      <c r="D72" s="84" t="s">
        <v>203</v>
      </c>
      <c r="E72" s="75" t="s">
        <v>204</v>
      </c>
    </row>
    <row r="73" spans="2:5" ht="27.6" customHeight="1" x14ac:dyDescent="0.2">
      <c r="B73" s="83" t="s">
        <v>205</v>
      </c>
      <c r="C73" s="83" t="s">
        <v>206</v>
      </c>
      <c r="D73" s="84" t="s">
        <v>207</v>
      </c>
      <c r="E73" s="78" t="s">
        <v>208</v>
      </c>
    </row>
    <row r="74" spans="2:5" x14ac:dyDescent="0.2">
      <c r="B74" s="88" t="s">
        <v>726</v>
      </c>
      <c r="C74" s="89"/>
      <c r="D74" s="89"/>
      <c r="E74" s="90"/>
    </row>
    <row r="75" spans="2:5" x14ac:dyDescent="0.2">
      <c r="B75" s="76" t="s">
        <v>27</v>
      </c>
      <c r="C75" s="76" t="s">
        <v>210</v>
      </c>
      <c r="D75" s="91" t="s">
        <v>211</v>
      </c>
      <c r="E75" s="91"/>
    </row>
    <row r="76" spans="2:5" ht="36" customHeight="1" x14ac:dyDescent="0.2">
      <c r="B76" s="105" t="s">
        <v>30</v>
      </c>
      <c r="C76" s="105" t="s">
        <v>212</v>
      </c>
      <c r="D76" s="103" t="s">
        <v>213</v>
      </c>
      <c r="E76" s="75" t="s">
        <v>214</v>
      </c>
    </row>
    <row r="77" spans="2:5" ht="36" x14ac:dyDescent="0.2">
      <c r="B77" s="106"/>
      <c r="C77" s="106"/>
      <c r="D77" s="104"/>
      <c r="E77" s="75" t="s">
        <v>215</v>
      </c>
    </row>
    <row r="78" spans="2:5" ht="24" x14ac:dyDescent="0.2">
      <c r="B78" s="105" t="s">
        <v>33</v>
      </c>
      <c r="C78" s="105" t="s">
        <v>216</v>
      </c>
      <c r="D78" s="103" t="s">
        <v>217</v>
      </c>
      <c r="E78" s="75" t="s">
        <v>218</v>
      </c>
    </row>
    <row r="79" spans="2:5" ht="24" x14ac:dyDescent="0.2">
      <c r="B79" s="106"/>
      <c r="C79" s="106"/>
      <c r="D79" s="104"/>
      <c r="E79" s="75" t="s">
        <v>219</v>
      </c>
    </row>
    <row r="80" spans="2:5" ht="36" x14ac:dyDescent="0.2">
      <c r="B80" s="85" t="s">
        <v>37</v>
      </c>
      <c r="C80" s="85" t="s">
        <v>220</v>
      </c>
      <c r="D80" s="79" t="s">
        <v>221</v>
      </c>
      <c r="E80" s="75" t="s">
        <v>222</v>
      </c>
    </row>
    <row r="81" spans="2:5" ht="60" x14ac:dyDescent="0.2">
      <c r="B81" s="85" t="s">
        <v>41</v>
      </c>
      <c r="C81" s="85" t="s">
        <v>223</v>
      </c>
      <c r="D81" s="79" t="s">
        <v>224</v>
      </c>
      <c r="E81" s="75" t="s">
        <v>702</v>
      </c>
    </row>
    <row r="82" spans="2:5" x14ac:dyDescent="0.2">
      <c r="B82" s="76" t="s">
        <v>60</v>
      </c>
      <c r="C82" s="76" t="s">
        <v>225</v>
      </c>
      <c r="D82" s="91" t="s">
        <v>226</v>
      </c>
      <c r="E82" s="91"/>
    </row>
    <row r="83" spans="2:5" ht="48" x14ac:dyDescent="0.2">
      <c r="B83" s="83" t="s">
        <v>63</v>
      </c>
      <c r="C83" s="83" t="s">
        <v>227</v>
      </c>
      <c r="D83" s="84" t="s">
        <v>228</v>
      </c>
      <c r="E83" s="75" t="s">
        <v>229</v>
      </c>
    </row>
    <row r="84" spans="2:5" ht="39.6" customHeight="1" x14ac:dyDescent="0.2">
      <c r="B84" s="97" t="s">
        <v>67</v>
      </c>
      <c r="C84" s="97" t="s">
        <v>230</v>
      </c>
      <c r="D84" s="93" t="s">
        <v>231</v>
      </c>
      <c r="E84" s="75" t="s">
        <v>232</v>
      </c>
    </row>
    <row r="85" spans="2:5" ht="29.25" customHeight="1" x14ac:dyDescent="0.2">
      <c r="B85" s="98"/>
      <c r="C85" s="98"/>
      <c r="D85" s="94"/>
      <c r="E85" s="75" t="s">
        <v>233</v>
      </c>
    </row>
    <row r="86" spans="2:5" ht="60" x14ac:dyDescent="0.2">
      <c r="B86" s="83" t="s">
        <v>71</v>
      </c>
      <c r="C86" s="83" t="s">
        <v>234</v>
      </c>
      <c r="D86" s="84" t="s">
        <v>235</v>
      </c>
      <c r="E86" s="75" t="s">
        <v>703</v>
      </c>
    </row>
    <row r="87" spans="2:5" x14ac:dyDescent="0.2">
      <c r="B87" s="76" t="s">
        <v>236</v>
      </c>
      <c r="C87" s="76" t="s">
        <v>237</v>
      </c>
      <c r="D87" s="91" t="s">
        <v>238</v>
      </c>
      <c r="E87" s="91"/>
    </row>
    <row r="88" spans="2:5" ht="36" x14ac:dyDescent="0.2">
      <c r="B88" s="83" t="s">
        <v>239</v>
      </c>
      <c r="C88" s="83" t="s">
        <v>240</v>
      </c>
      <c r="D88" s="84" t="s">
        <v>241</v>
      </c>
      <c r="E88" s="75" t="s">
        <v>242</v>
      </c>
    </row>
    <row r="89" spans="2:5" ht="36" x14ac:dyDescent="0.2">
      <c r="B89" s="97" t="s">
        <v>243</v>
      </c>
      <c r="C89" s="97" t="s">
        <v>244</v>
      </c>
      <c r="D89" s="93" t="s">
        <v>245</v>
      </c>
      <c r="E89" s="75" t="s">
        <v>246</v>
      </c>
    </row>
    <row r="90" spans="2:5" x14ac:dyDescent="0.2">
      <c r="B90" s="98"/>
      <c r="C90" s="98"/>
      <c r="D90" s="94"/>
      <c r="E90" s="75" t="s">
        <v>247</v>
      </c>
    </row>
    <row r="91" spans="2:5" x14ac:dyDescent="0.2">
      <c r="B91" s="76" t="s">
        <v>248</v>
      </c>
      <c r="C91" s="76" t="s">
        <v>249</v>
      </c>
      <c r="D91" s="91" t="s">
        <v>250</v>
      </c>
      <c r="E91" s="91"/>
    </row>
    <row r="92" spans="2:5" ht="48" x14ac:dyDescent="0.2">
      <c r="B92" s="83" t="s">
        <v>251</v>
      </c>
      <c r="C92" s="83" t="s">
        <v>252</v>
      </c>
      <c r="D92" s="84" t="s">
        <v>253</v>
      </c>
      <c r="E92" s="75" t="s">
        <v>254</v>
      </c>
    </row>
    <row r="93" spans="2:5" ht="60" x14ac:dyDescent="0.2">
      <c r="B93" s="97" t="s">
        <v>255</v>
      </c>
      <c r="C93" s="97" t="s">
        <v>256</v>
      </c>
      <c r="D93" s="93" t="s">
        <v>257</v>
      </c>
      <c r="E93" s="75" t="s">
        <v>704</v>
      </c>
    </row>
    <row r="94" spans="2:5" ht="26.25" customHeight="1" x14ac:dyDescent="0.2">
      <c r="B94" s="99"/>
      <c r="C94" s="99"/>
      <c r="D94" s="95"/>
      <c r="E94" s="75" t="s">
        <v>258</v>
      </c>
    </row>
    <row r="95" spans="2:5" x14ac:dyDescent="0.2">
      <c r="B95" s="98"/>
      <c r="C95" s="98"/>
      <c r="D95" s="94"/>
      <c r="E95" s="75" t="s">
        <v>259</v>
      </c>
    </row>
    <row r="96" spans="2:5" x14ac:dyDescent="0.2">
      <c r="B96" s="76" t="s">
        <v>260</v>
      </c>
      <c r="C96" s="76" t="s">
        <v>261</v>
      </c>
      <c r="D96" s="96" t="s">
        <v>262</v>
      </c>
      <c r="E96" s="96"/>
    </row>
    <row r="97" spans="2:5" ht="36" x14ac:dyDescent="0.2">
      <c r="B97" s="97" t="s">
        <v>263</v>
      </c>
      <c r="C97" s="97" t="s">
        <v>264</v>
      </c>
      <c r="D97" s="93" t="s">
        <v>265</v>
      </c>
      <c r="E97" s="75" t="s">
        <v>266</v>
      </c>
    </row>
    <row r="98" spans="2:5" ht="24" x14ac:dyDescent="0.2">
      <c r="B98" s="98"/>
      <c r="C98" s="98"/>
      <c r="D98" s="94"/>
      <c r="E98" s="75" t="s">
        <v>267</v>
      </c>
    </row>
    <row r="99" spans="2:5" x14ac:dyDescent="0.2">
      <c r="B99" s="76" t="s">
        <v>268</v>
      </c>
      <c r="C99" s="76" t="s">
        <v>269</v>
      </c>
      <c r="D99" s="91" t="s">
        <v>270</v>
      </c>
      <c r="E99" s="91"/>
    </row>
    <row r="100" spans="2:5" ht="48" x14ac:dyDescent="0.2">
      <c r="B100" s="97" t="s">
        <v>271</v>
      </c>
      <c r="C100" s="97" t="s">
        <v>272</v>
      </c>
      <c r="D100" s="93" t="s">
        <v>273</v>
      </c>
      <c r="E100" s="75" t="s">
        <v>274</v>
      </c>
    </row>
    <row r="101" spans="2:5" ht="36" x14ac:dyDescent="0.2">
      <c r="B101" s="98"/>
      <c r="C101" s="98"/>
      <c r="D101" s="94"/>
      <c r="E101" s="75" t="s">
        <v>275</v>
      </c>
    </row>
    <row r="102" spans="2:5" ht="36" x14ac:dyDescent="0.2">
      <c r="B102" s="97" t="s">
        <v>276</v>
      </c>
      <c r="C102" s="97" t="s">
        <v>277</v>
      </c>
      <c r="D102" s="93" t="s">
        <v>278</v>
      </c>
      <c r="E102" s="75" t="s">
        <v>279</v>
      </c>
    </row>
    <row r="103" spans="2:5" ht="54.75" customHeight="1" x14ac:dyDescent="0.2">
      <c r="B103" s="98"/>
      <c r="C103" s="98"/>
      <c r="D103" s="94"/>
      <c r="E103" s="75" t="s">
        <v>280</v>
      </c>
    </row>
    <row r="104" spans="2:5" x14ac:dyDescent="0.2">
      <c r="B104" s="76" t="s">
        <v>281</v>
      </c>
      <c r="C104" s="76" t="s">
        <v>282</v>
      </c>
      <c r="D104" s="96" t="s">
        <v>283</v>
      </c>
      <c r="E104" s="96"/>
    </row>
    <row r="105" spans="2:5" ht="36" x14ac:dyDescent="0.2">
      <c r="B105" s="97" t="s">
        <v>284</v>
      </c>
      <c r="C105" s="97" t="s">
        <v>285</v>
      </c>
      <c r="D105" s="93" t="s">
        <v>286</v>
      </c>
      <c r="E105" s="75" t="s">
        <v>287</v>
      </c>
    </row>
    <row r="106" spans="2:5" ht="24" x14ac:dyDescent="0.2">
      <c r="B106" s="98"/>
      <c r="C106" s="98"/>
      <c r="D106" s="94"/>
      <c r="E106" s="75" t="s">
        <v>288</v>
      </c>
    </row>
    <row r="107" spans="2:5" ht="24" x14ac:dyDescent="0.2">
      <c r="B107" s="83" t="s">
        <v>289</v>
      </c>
      <c r="C107" s="83" t="s">
        <v>290</v>
      </c>
      <c r="D107" s="84" t="s">
        <v>291</v>
      </c>
      <c r="E107" s="75" t="s">
        <v>292</v>
      </c>
    </row>
    <row r="108" spans="2:5" ht="48" x14ac:dyDescent="0.2">
      <c r="B108" s="83" t="s">
        <v>293</v>
      </c>
      <c r="C108" s="83" t="s">
        <v>294</v>
      </c>
      <c r="D108" s="84" t="s">
        <v>295</v>
      </c>
      <c r="E108" s="75" t="s">
        <v>705</v>
      </c>
    </row>
    <row r="109" spans="2:5" ht="34.5" customHeight="1" x14ac:dyDescent="0.2">
      <c r="B109" s="83" t="s">
        <v>296</v>
      </c>
      <c r="C109" s="83" t="s">
        <v>297</v>
      </c>
      <c r="D109" s="84" t="s">
        <v>298</v>
      </c>
      <c r="E109" s="75" t="s">
        <v>299</v>
      </c>
    </row>
    <row r="110" spans="2:5" x14ac:dyDescent="0.2">
      <c r="B110" s="76" t="s">
        <v>300</v>
      </c>
      <c r="C110" s="76" t="s">
        <v>301</v>
      </c>
      <c r="D110" s="91" t="s">
        <v>302</v>
      </c>
      <c r="E110" s="91"/>
    </row>
    <row r="111" spans="2:5" ht="48" x14ac:dyDescent="0.2">
      <c r="B111" s="83" t="s">
        <v>303</v>
      </c>
      <c r="C111" s="83" t="s">
        <v>304</v>
      </c>
      <c r="D111" s="84" t="s">
        <v>305</v>
      </c>
      <c r="E111" s="87" t="s">
        <v>706</v>
      </c>
    </row>
    <row r="112" spans="2:5" ht="24" x14ac:dyDescent="0.2">
      <c r="B112" s="97" t="s">
        <v>306</v>
      </c>
      <c r="C112" s="97" t="s">
        <v>307</v>
      </c>
      <c r="D112" s="93" t="s">
        <v>308</v>
      </c>
      <c r="E112" s="87" t="s">
        <v>309</v>
      </c>
    </row>
    <row r="113" spans="2:5" ht="36" customHeight="1" x14ac:dyDescent="0.2">
      <c r="B113" s="98"/>
      <c r="C113" s="98"/>
      <c r="D113" s="94"/>
      <c r="E113" s="87" t="s">
        <v>310</v>
      </c>
    </row>
    <row r="114" spans="2:5" ht="36" x14ac:dyDescent="0.2">
      <c r="B114" s="83" t="s">
        <v>311</v>
      </c>
      <c r="C114" s="83" t="s">
        <v>312</v>
      </c>
      <c r="D114" s="84" t="s">
        <v>313</v>
      </c>
      <c r="E114" s="87" t="s">
        <v>314</v>
      </c>
    </row>
    <row r="115" spans="2:5" ht="48" x14ac:dyDescent="0.2">
      <c r="B115" s="83" t="s">
        <v>315</v>
      </c>
      <c r="C115" s="83" t="s">
        <v>316</v>
      </c>
      <c r="D115" s="84" t="s">
        <v>317</v>
      </c>
      <c r="E115" s="87" t="s">
        <v>707</v>
      </c>
    </row>
    <row r="116" spans="2:5" ht="36" x14ac:dyDescent="0.2">
      <c r="B116" s="83" t="s">
        <v>318</v>
      </c>
      <c r="C116" s="83" t="s">
        <v>319</v>
      </c>
      <c r="D116" s="84" t="s">
        <v>320</v>
      </c>
      <c r="E116" s="87" t="s">
        <v>321</v>
      </c>
    </row>
    <row r="117" spans="2:5" x14ac:dyDescent="0.2">
      <c r="B117" s="76" t="s">
        <v>322</v>
      </c>
      <c r="C117" s="76" t="s">
        <v>323</v>
      </c>
      <c r="D117" s="91" t="s">
        <v>324</v>
      </c>
      <c r="E117" s="91"/>
    </row>
    <row r="118" spans="2:5" ht="48" x14ac:dyDescent="0.2">
      <c r="B118" s="97" t="s">
        <v>325</v>
      </c>
      <c r="C118" s="97" t="s">
        <v>326</v>
      </c>
      <c r="D118" s="93" t="s">
        <v>327</v>
      </c>
      <c r="E118" s="86" t="s">
        <v>328</v>
      </c>
    </row>
    <row r="119" spans="2:5" ht="24" x14ac:dyDescent="0.2">
      <c r="B119" s="99"/>
      <c r="C119" s="99"/>
      <c r="D119" s="95"/>
      <c r="E119" s="86" t="s">
        <v>329</v>
      </c>
    </row>
    <row r="120" spans="2:5" ht="36" x14ac:dyDescent="0.2">
      <c r="B120" s="98"/>
      <c r="C120" s="98"/>
      <c r="D120" s="94"/>
      <c r="E120" s="86" t="s">
        <v>330</v>
      </c>
    </row>
    <row r="121" spans="2:5" ht="48" x14ac:dyDescent="0.2">
      <c r="B121" s="82" t="s">
        <v>331</v>
      </c>
      <c r="C121" s="82" t="s">
        <v>332</v>
      </c>
      <c r="D121" s="81" t="s">
        <v>333</v>
      </c>
      <c r="E121" s="86" t="s">
        <v>334</v>
      </c>
    </row>
    <row r="122" spans="2:5" ht="24" x14ac:dyDescent="0.2">
      <c r="B122" s="82" t="s">
        <v>335</v>
      </c>
      <c r="C122" s="82" t="s">
        <v>336</v>
      </c>
      <c r="D122" s="81" t="s">
        <v>337</v>
      </c>
      <c r="E122" s="86" t="s">
        <v>338</v>
      </c>
    </row>
    <row r="123" spans="2:5" x14ac:dyDescent="0.2">
      <c r="B123" s="76" t="s">
        <v>339</v>
      </c>
      <c r="C123" s="76" t="s">
        <v>340</v>
      </c>
      <c r="D123" s="91" t="s">
        <v>341</v>
      </c>
      <c r="E123" s="91"/>
    </row>
    <row r="124" spans="2:5" ht="51.75" customHeight="1" x14ac:dyDescent="0.2">
      <c r="B124" s="77" t="s">
        <v>342</v>
      </c>
      <c r="C124" s="77" t="s">
        <v>343</v>
      </c>
      <c r="D124" s="73" t="s">
        <v>344</v>
      </c>
      <c r="E124" s="75" t="s">
        <v>345</v>
      </c>
    </row>
    <row r="125" spans="2:5" ht="36" x14ac:dyDescent="0.2">
      <c r="B125" s="97" t="s">
        <v>346</v>
      </c>
      <c r="C125" s="97" t="s">
        <v>347</v>
      </c>
      <c r="D125" s="93" t="s">
        <v>348</v>
      </c>
      <c r="E125" s="75" t="s">
        <v>349</v>
      </c>
    </row>
    <row r="126" spans="2:5" x14ac:dyDescent="0.2">
      <c r="B126" s="99"/>
      <c r="C126" s="99"/>
      <c r="D126" s="95"/>
      <c r="E126" s="75" t="s">
        <v>350</v>
      </c>
    </row>
    <row r="127" spans="2:5" ht="24" x14ac:dyDescent="0.2">
      <c r="B127" s="98"/>
      <c r="C127" s="98"/>
      <c r="D127" s="94"/>
      <c r="E127" s="75" t="s">
        <v>351</v>
      </c>
    </row>
    <row r="128" spans="2:5" ht="43.35" customHeight="1" x14ac:dyDescent="0.2">
      <c r="B128" s="77" t="s">
        <v>352</v>
      </c>
      <c r="C128" s="77" t="s">
        <v>353</v>
      </c>
      <c r="D128" s="73" t="s">
        <v>354</v>
      </c>
      <c r="E128" s="75" t="s">
        <v>355</v>
      </c>
    </row>
    <row r="129" spans="2:5" ht="27" customHeight="1" x14ac:dyDescent="0.2">
      <c r="B129" s="97" t="s">
        <v>356</v>
      </c>
      <c r="C129" s="97" t="s">
        <v>357</v>
      </c>
      <c r="D129" s="93" t="s">
        <v>358</v>
      </c>
      <c r="E129" s="75" t="s">
        <v>359</v>
      </c>
    </row>
    <row r="130" spans="2:5" x14ac:dyDescent="0.2">
      <c r="B130" s="98"/>
      <c r="C130" s="98"/>
      <c r="D130" s="94"/>
      <c r="E130" s="75" t="s">
        <v>360</v>
      </c>
    </row>
    <row r="131" spans="2:5" ht="30.6" customHeight="1" x14ac:dyDescent="0.2">
      <c r="B131" s="97" t="s">
        <v>361</v>
      </c>
      <c r="C131" s="97" t="s">
        <v>362</v>
      </c>
      <c r="D131" s="93" t="s">
        <v>363</v>
      </c>
      <c r="E131" s="75" t="s">
        <v>364</v>
      </c>
    </row>
    <row r="132" spans="2:5" ht="42" customHeight="1" x14ac:dyDescent="0.2">
      <c r="B132" s="98"/>
      <c r="C132" s="98"/>
      <c r="D132" s="94"/>
      <c r="E132" s="75" t="s">
        <v>365</v>
      </c>
    </row>
    <row r="133" spans="2:5" ht="36" x14ac:dyDescent="0.2">
      <c r="B133" s="77" t="s">
        <v>366</v>
      </c>
      <c r="C133" s="77" t="s">
        <v>367</v>
      </c>
      <c r="D133" s="73" t="s">
        <v>368</v>
      </c>
      <c r="E133" s="75" t="s">
        <v>369</v>
      </c>
    </row>
    <row r="134" spans="2:5" x14ac:dyDescent="0.2">
      <c r="B134" s="88" t="s">
        <v>727</v>
      </c>
      <c r="C134" s="89"/>
      <c r="D134" s="89"/>
      <c r="E134" s="90"/>
    </row>
    <row r="135" spans="2:5" x14ac:dyDescent="0.2">
      <c r="B135" s="76" t="s">
        <v>76</v>
      </c>
      <c r="C135" s="76" t="s">
        <v>371</v>
      </c>
      <c r="D135" s="91" t="s">
        <v>372</v>
      </c>
      <c r="E135" s="91"/>
    </row>
    <row r="136" spans="2:5" ht="24" x14ac:dyDescent="0.2">
      <c r="B136" s="97" t="s">
        <v>79</v>
      </c>
      <c r="C136" s="97" t="s">
        <v>373</v>
      </c>
      <c r="D136" s="93" t="s">
        <v>374</v>
      </c>
      <c r="E136" s="75" t="s">
        <v>375</v>
      </c>
    </row>
    <row r="137" spans="2:5" ht="24" x14ac:dyDescent="0.2">
      <c r="B137" s="99"/>
      <c r="C137" s="99"/>
      <c r="D137" s="95"/>
      <c r="E137" s="75" t="s">
        <v>376</v>
      </c>
    </row>
    <row r="138" spans="2:5" ht="36" x14ac:dyDescent="0.2">
      <c r="B138" s="98"/>
      <c r="C138" s="98"/>
      <c r="D138" s="94"/>
      <c r="E138" s="75" t="s">
        <v>377</v>
      </c>
    </row>
    <row r="139" spans="2:5" x14ac:dyDescent="0.2">
      <c r="B139" s="76" t="s">
        <v>91</v>
      </c>
      <c r="C139" s="76" t="s">
        <v>378</v>
      </c>
      <c r="D139" s="91" t="s">
        <v>379</v>
      </c>
      <c r="E139" s="91"/>
    </row>
    <row r="140" spans="2:5" ht="36" x14ac:dyDescent="0.2">
      <c r="B140" s="83" t="s">
        <v>94</v>
      </c>
      <c r="C140" s="83" t="s">
        <v>380</v>
      </c>
      <c r="D140" s="84" t="s">
        <v>381</v>
      </c>
      <c r="E140" s="75" t="s">
        <v>382</v>
      </c>
    </row>
    <row r="141" spans="2:5" ht="48" x14ac:dyDescent="0.2">
      <c r="B141" s="83" t="s">
        <v>98</v>
      </c>
      <c r="C141" s="83" t="s">
        <v>383</v>
      </c>
      <c r="D141" s="84" t="s">
        <v>384</v>
      </c>
      <c r="E141" s="75" t="s">
        <v>708</v>
      </c>
    </row>
    <row r="142" spans="2:5" ht="41.1" customHeight="1" x14ac:dyDescent="0.2">
      <c r="B142" s="83" t="s">
        <v>385</v>
      </c>
      <c r="C142" s="83" t="s">
        <v>386</v>
      </c>
      <c r="D142" s="84" t="s">
        <v>387</v>
      </c>
      <c r="E142" s="75" t="s">
        <v>388</v>
      </c>
    </row>
    <row r="143" spans="2:5" ht="38.85" customHeight="1" x14ac:dyDescent="0.2">
      <c r="B143" s="83" t="s">
        <v>389</v>
      </c>
      <c r="C143" s="83" t="s">
        <v>390</v>
      </c>
      <c r="D143" s="84" t="s">
        <v>391</v>
      </c>
      <c r="E143" s="75" t="s">
        <v>709</v>
      </c>
    </row>
    <row r="144" spans="2:5" x14ac:dyDescent="0.2">
      <c r="B144" s="76" t="s">
        <v>392</v>
      </c>
      <c r="C144" s="76" t="s">
        <v>393</v>
      </c>
      <c r="D144" s="91" t="s">
        <v>394</v>
      </c>
      <c r="E144" s="91"/>
    </row>
    <row r="145" spans="2:5" ht="24" x14ac:dyDescent="0.2">
      <c r="B145" s="83" t="s">
        <v>395</v>
      </c>
      <c r="C145" s="83" t="s">
        <v>396</v>
      </c>
      <c r="D145" s="84" t="s">
        <v>397</v>
      </c>
      <c r="E145" s="75" t="s">
        <v>398</v>
      </c>
    </row>
    <row r="146" spans="2:5" ht="60" x14ac:dyDescent="0.2">
      <c r="B146" s="83" t="s">
        <v>399</v>
      </c>
      <c r="C146" s="83" t="s">
        <v>400</v>
      </c>
      <c r="D146" s="84" t="s">
        <v>401</v>
      </c>
      <c r="E146" s="75" t="s">
        <v>710</v>
      </c>
    </row>
    <row r="147" spans="2:5" x14ac:dyDescent="0.2">
      <c r="B147" s="76" t="s">
        <v>402</v>
      </c>
      <c r="C147" s="76" t="s">
        <v>403</v>
      </c>
      <c r="D147" s="91" t="s">
        <v>404</v>
      </c>
      <c r="E147" s="91"/>
    </row>
    <row r="148" spans="2:5" ht="24" x14ac:dyDescent="0.2">
      <c r="B148" s="97" t="s">
        <v>405</v>
      </c>
      <c r="C148" s="97" t="s">
        <v>406</v>
      </c>
      <c r="D148" s="93" t="s">
        <v>407</v>
      </c>
      <c r="E148" s="75" t="s">
        <v>408</v>
      </c>
    </row>
    <row r="149" spans="2:5" ht="24" x14ac:dyDescent="0.2">
      <c r="B149" s="98"/>
      <c r="C149" s="98"/>
      <c r="D149" s="94"/>
      <c r="E149" s="75" t="s">
        <v>409</v>
      </c>
    </row>
    <row r="150" spans="2:5" ht="36" x14ac:dyDescent="0.2">
      <c r="B150" s="83" t="s">
        <v>410</v>
      </c>
      <c r="C150" s="83" t="s">
        <v>411</v>
      </c>
      <c r="D150" s="84" t="s">
        <v>412</v>
      </c>
      <c r="E150" s="75" t="s">
        <v>413</v>
      </c>
    </row>
    <row r="151" spans="2:5" ht="27" customHeight="1" x14ac:dyDescent="0.2">
      <c r="B151" s="83" t="s">
        <v>414</v>
      </c>
      <c r="C151" s="83" t="s">
        <v>415</v>
      </c>
      <c r="D151" s="84" t="s">
        <v>416</v>
      </c>
      <c r="E151" s="75" t="s">
        <v>417</v>
      </c>
    </row>
    <row r="152" spans="2:5" ht="36" x14ac:dyDescent="0.2">
      <c r="B152" s="83" t="s">
        <v>418</v>
      </c>
      <c r="C152" s="83" t="s">
        <v>419</v>
      </c>
      <c r="D152" s="84" t="s">
        <v>420</v>
      </c>
      <c r="E152" s="75" t="s">
        <v>711</v>
      </c>
    </row>
    <row r="153" spans="2:5" ht="28.35" customHeight="1" x14ac:dyDescent="0.2">
      <c r="B153" s="97" t="s">
        <v>421</v>
      </c>
      <c r="C153" s="97" t="s">
        <v>422</v>
      </c>
      <c r="D153" s="93" t="s">
        <v>423</v>
      </c>
      <c r="E153" s="75" t="s">
        <v>424</v>
      </c>
    </row>
    <row r="154" spans="2:5" ht="36" x14ac:dyDescent="0.2">
      <c r="B154" s="99"/>
      <c r="C154" s="99"/>
      <c r="D154" s="95"/>
      <c r="E154" s="75" t="s">
        <v>425</v>
      </c>
    </row>
    <row r="155" spans="2:5" ht="24" x14ac:dyDescent="0.2">
      <c r="B155" s="98"/>
      <c r="C155" s="98"/>
      <c r="D155" s="94"/>
      <c r="E155" s="75" t="s">
        <v>426</v>
      </c>
    </row>
    <row r="156" spans="2:5" ht="48" x14ac:dyDescent="0.2">
      <c r="B156" s="83" t="s">
        <v>427</v>
      </c>
      <c r="C156" s="83" t="s">
        <v>428</v>
      </c>
      <c r="D156" s="84" t="s">
        <v>429</v>
      </c>
      <c r="E156" s="75" t="s">
        <v>430</v>
      </c>
    </row>
    <row r="157" spans="2:5" ht="24" x14ac:dyDescent="0.2">
      <c r="B157" s="97" t="s">
        <v>431</v>
      </c>
      <c r="C157" s="97" t="s">
        <v>432</v>
      </c>
      <c r="D157" s="93" t="s">
        <v>433</v>
      </c>
      <c r="E157" s="75" t="s">
        <v>434</v>
      </c>
    </row>
    <row r="158" spans="2:5" ht="36" x14ac:dyDescent="0.2">
      <c r="B158" s="98"/>
      <c r="C158" s="98"/>
      <c r="D158" s="94"/>
      <c r="E158" s="75" t="s">
        <v>435</v>
      </c>
    </row>
    <row r="159" spans="2:5" x14ac:dyDescent="0.2">
      <c r="B159" s="76" t="s">
        <v>436</v>
      </c>
      <c r="C159" s="76" t="s">
        <v>437</v>
      </c>
      <c r="D159" s="91" t="s">
        <v>438</v>
      </c>
      <c r="E159" s="91"/>
    </row>
    <row r="160" spans="2:5" ht="29.85" customHeight="1" x14ac:dyDescent="0.2">
      <c r="B160" s="83" t="s">
        <v>439</v>
      </c>
      <c r="C160" s="83" t="s">
        <v>440</v>
      </c>
      <c r="D160" s="84" t="s">
        <v>441</v>
      </c>
      <c r="E160" s="75" t="s">
        <v>442</v>
      </c>
    </row>
    <row r="161" spans="2:5" ht="43.35" customHeight="1" x14ac:dyDescent="0.2">
      <c r="B161" s="97" t="s">
        <v>443</v>
      </c>
      <c r="C161" s="97" t="s">
        <v>444</v>
      </c>
      <c r="D161" s="93" t="s">
        <v>445</v>
      </c>
      <c r="E161" s="75" t="s">
        <v>446</v>
      </c>
    </row>
    <row r="162" spans="2:5" ht="85.5" customHeight="1" x14ac:dyDescent="0.2">
      <c r="B162" s="98"/>
      <c r="C162" s="98"/>
      <c r="D162" s="94"/>
      <c r="E162" s="80" t="s">
        <v>712</v>
      </c>
    </row>
    <row r="163" spans="2:5" ht="60" x14ac:dyDescent="0.2">
      <c r="B163" s="83" t="s">
        <v>447</v>
      </c>
      <c r="C163" s="83" t="s">
        <v>448</v>
      </c>
      <c r="D163" s="84" t="s">
        <v>449</v>
      </c>
      <c r="E163" s="75" t="s">
        <v>450</v>
      </c>
    </row>
    <row r="164" spans="2:5" ht="36" x14ac:dyDescent="0.2">
      <c r="B164" s="83" t="s">
        <v>451</v>
      </c>
      <c r="C164" s="83" t="s">
        <v>452</v>
      </c>
      <c r="D164" s="84" t="s">
        <v>453</v>
      </c>
      <c r="E164" s="75" t="s">
        <v>454</v>
      </c>
    </row>
    <row r="165" spans="2:5" ht="60" x14ac:dyDescent="0.2">
      <c r="B165" s="83" t="s">
        <v>455</v>
      </c>
      <c r="C165" s="83" t="s">
        <v>456</v>
      </c>
      <c r="D165" s="84" t="s">
        <v>457</v>
      </c>
      <c r="E165" s="75" t="s">
        <v>713</v>
      </c>
    </row>
    <row r="166" spans="2:5" ht="51.75" customHeight="1" x14ac:dyDescent="0.2">
      <c r="B166" s="83" t="s">
        <v>458</v>
      </c>
      <c r="C166" s="83" t="s">
        <v>459</v>
      </c>
      <c r="D166" s="84" t="s">
        <v>460</v>
      </c>
      <c r="E166" s="75" t="s">
        <v>714</v>
      </c>
    </row>
    <row r="167" spans="2:5" x14ac:dyDescent="0.2">
      <c r="B167" s="76" t="s">
        <v>461</v>
      </c>
      <c r="C167" s="76" t="s">
        <v>462</v>
      </c>
      <c r="D167" s="91" t="s">
        <v>463</v>
      </c>
      <c r="E167" s="91"/>
    </row>
    <row r="168" spans="2:5" ht="36" x14ac:dyDescent="0.2">
      <c r="B168" s="83" t="s">
        <v>464</v>
      </c>
      <c r="C168" s="83" t="s">
        <v>465</v>
      </c>
      <c r="D168" s="84" t="s">
        <v>466</v>
      </c>
      <c r="E168" s="75" t="s">
        <v>467</v>
      </c>
    </row>
    <row r="169" spans="2:5" ht="48" x14ac:dyDescent="0.2">
      <c r="B169" s="83" t="s">
        <v>468</v>
      </c>
      <c r="C169" s="83" t="s">
        <v>469</v>
      </c>
      <c r="D169" s="84" t="s">
        <v>470</v>
      </c>
      <c r="E169" s="75" t="s">
        <v>471</v>
      </c>
    </row>
    <row r="170" spans="2:5" x14ac:dyDescent="0.2">
      <c r="B170" s="76" t="s">
        <v>472</v>
      </c>
      <c r="C170" s="76" t="s">
        <v>473</v>
      </c>
      <c r="D170" s="91" t="s">
        <v>474</v>
      </c>
      <c r="E170" s="91"/>
    </row>
    <row r="171" spans="2:5" ht="60" x14ac:dyDescent="0.2">
      <c r="B171" s="97" t="s">
        <v>475</v>
      </c>
      <c r="C171" s="97" t="s">
        <v>476</v>
      </c>
      <c r="D171" s="93" t="s">
        <v>477</v>
      </c>
      <c r="E171" s="75" t="s">
        <v>715</v>
      </c>
    </row>
    <row r="172" spans="2:5" ht="24" x14ac:dyDescent="0.2">
      <c r="B172" s="98"/>
      <c r="C172" s="98"/>
      <c r="D172" s="94"/>
      <c r="E172" s="75" t="s">
        <v>478</v>
      </c>
    </row>
    <row r="173" spans="2:5" ht="24" x14ac:dyDescent="0.2">
      <c r="B173" s="97" t="s">
        <v>686</v>
      </c>
      <c r="C173" s="97" t="s">
        <v>687</v>
      </c>
      <c r="D173" s="93" t="s">
        <v>479</v>
      </c>
      <c r="E173" s="75" t="s">
        <v>480</v>
      </c>
    </row>
    <row r="174" spans="2:5" ht="36" x14ac:dyDescent="0.2">
      <c r="B174" s="98"/>
      <c r="C174" s="98"/>
      <c r="D174" s="94"/>
      <c r="E174" s="75" t="s">
        <v>481</v>
      </c>
    </row>
    <row r="175" spans="2:5" x14ac:dyDescent="0.2">
      <c r="B175" s="88" t="s">
        <v>728</v>
      </c>
      <c r="C175" s="89"/>
      <c r="D175" s="89"/>
      <c r="E175" s="90"/>
    </row>
    <row r="176" spans="2:5" x14ac:dyDescent="0.2">
      <c r="B176" s="71" t="s">
        <v>103</v>
      </c>
      <c r="C176" s="71" t="s">
        <v>483</v>
      </c>
      <c r="D176" s="102" t="s">
        <v>484</v>
      </c>
      <c r="E176" s="102"/>
    </row>
    <row r="177" spans="2:5" ht="36" x14ac:dyDescent="0.2">
      <c r="B177" s="100" t="s">
        <v>106</v>
      </c>
      <c r="C177" s="100" t="s">
        <v>485</v>
      </c>
      <c r="D177" s="93" t="s">
        <v>486</v>
      </c>
      <c r="E177" s="75" t="s">
        <v>487</v>
      </c>
    </row>
    <row r="178" spans="2:5" ht="36" x14ac:dyDescent="0.2">
      <c r="B178" s="107"/>
      <c r="C178" s="107"/>
      <c r="D178" s="95"/>
      <c r="E178" s="75" t="s">
        <v>488</v>
      </c>
    </row>
    <row r="179" spans="2:5" ht="36" x14ac:dyDescent="0.2">
      <c r="B179" s="101"/>
      <c r="C179" s="101"/>
      <c r="D179" s="94"/>
      <c r="E179" s="75" t="s">
        <v>489</v>
      </c>
    </row>
    <row r="180" spans="2:5" x14ac:dyDescent="0.2">
      <c r="B180" s="71" t="s">
        <v>118</v>
      </c>
      <c r="C180" s="71" t="s">
        <v>490</v>
      </c>
      <c r="D180" s="91" t="s">
        <v>491</v>
      </c>
      <c r="E180" s="91"/>
    </row>
    <row r="181" spans="2:5" ht="24" x14ac:dyDescent="0.2">
      <c r="B181" s="100" t="s">
        <v>121</v>
      </c>
      <c r="C181" s="100" t="s">
        <v>492</v>
      </c>
      <c r="D181" s="93" t="s">
        <v>493</v>
      </c>
      <c r="E181" s="75" t="s">
        <v>494</v>
      </c>
    </row>
    <row r="182" spans="2:5" ht="60" x14ac:dyDescent="0.2">
      <c r="B182" s="101"/>
      <c r="C182" s="101"/>
      <c r="D182" s="94"/>
      <c r="E182" s="80" t="s">
        <v>495</v>
      </c>
    </row>
    <row r="183" spans="2:5" ht="36" x14ac:dyDescent="0.2">
      <c r="B183" s="100" t="s">
        <v>124</v>
      </c>
      <c r="C183" s="100" t="s">
        <v>496</v>
      </c>
      <c r="D183" s="93" t="s">
        <v>497</v>
      </c>
      <c r="E183" s="75" t="s">
        <v>498</v>
      </c>
    </row>
    <row r="184" spans="2:5" ht="36" x14ac:dyDescent="0.2">
      <c r="B184" s="101"/>
      <c r="C184" s="101"/>
      <c r="D184" s="94"/>
      <c r="E184" s="75" t="s">
        <v>499</v>
      </c>
    </row>
    <row r="185" spans="2:5" ht="36" x14ac:dyDescent="0.2">
      <c r="B185" s="100" t="s">
        <v>127</v>
      </c>
      <c r="C185" s="100" t="s">
        <v>500</v>
      </c>
      <c r="D185" s="93" t="s">
        <v>501</v>
      </c>
      <c r="E185" s="75" t="s">
        <v>502</v>
      </c>
    </row>
    <row r="186" spans="2:5" ht="36" x14ac:dyDescent="0.2">
      <c r="B186" s="101"/>
      <c r="C186" s="101"/>
      <c r="D186" s="94"/>
      <c r="E186" s="75" t="s">
        <v>503</v>
      </c>
    </row>
    <row r="187" spans="2:5" ht="36" x14ac:dyDescent="0.2">
      <c r="B187" s="87" t="s">
        <v>504</v>
      </c>
      <c r="C187" s="87" t="s">
        <v>505</v>
      </c>
      <c r="D187" s="84" t="s">
        <v>506</v>
      </c>
      <c r="E187" s="75" t="s">
        <v>507</v>
      </c>
    </row>
    <row r="188" spans="2:5" x14ac:dyDescent="0.2">
      <c r="B188" s="71" t="s">
        <v>131</v>
      </c>
      <c r="C188" s="71" t="s">
        <v>508</v>
      </c>
      <c r="D188" s="91" t="s">
        <v>509</v>
      </c>
      <c r="E188" s="91"/>
    </row>
    <row r="189" spans="2:5" ht="41.1" customHeight="1" x14ac:dyDescent="0.2">
      <c r="B189" s="100" t="s">
        <v>134</v>
      </c>
      <c r="C189" s="100" t="s">
        <v>510</v>
      </c>
      <c r="D189" s="93" t="s">
        <v>511</v>
      </c>
      <c r="E189" s="75" t="s">
        <v>512</v>
      </c>
    </row>
    <row r="190" spans="2:5" x14ac:dyDescent="0.2">
      <c r="B190" s="107"/>
      <c r="C190" s="107"/>
      <c r="D190" s="95"/>
      <c r="E190" s="75" t="s">
        <v>513</v>
      </c>
    </row>
    <row r="191" spans="2:5" ht="60" x14ac:dyDescent="0.2">
      <c r="B191" s="101"/>
      <c r="C191" s="101"/>
      <c r="D191" s="94"/>
      <c r="E191" s="75" t="s">
        <v>514</v>
      </c>
    </row>
    <row r="192" spans="2:5" ht="24" x14ac:dyDescent="0.2">
      <c r="B192" s="100" t="s">
        <v>138</v>
      </c>
      <c r="C192" s="100" t="s">
        <v>515</v>
      </c>
      <c r="D192" s="93" t="s">
        <v>516</v>
      </c>
      <c r="E192" s="75" t="s">
        <v>517</v>
      </c>
    </row>
    <row r="193" spans="2:5" ht="24" x14ac:dyDescent="0.2">
      <c r="B193" s="107"/>
      <c r="C193" s="107"/>
      <c r="D193" s="95"/>
      <c r="E193" s="75" t="s">
        <v>518</v>
      </c>
    </row>
    <row r="194" spans="2:5" ht="24" x14ac:dyDescent="0.2">
      <c r="B194" s="107"/>
      <c r="C194" s="107"/>
      <c r="D194" s="95"/>
      <c r="E194" s="75" t="s">
        <v>519</v>
      </c>
    </row>
    <row r="195" spans="2:5" ht="24" x14ac:dyDescent="0.2">
      <c r="B195" s="107"/>
      <c r="C195" s="107"/>
      <c r="D195" s="95"/>
      <c r="E195" s="75" t="s">
        <v>520</v>
      </c>
    </row>
    <row r="196" spans="2:5" ht="24" x14ac:dyDescent="0.2">
      <c r="B196" s="101"/>
      <c r="C196" s="101"/>
      <c r="D196" s="94"/>
      <c r="E196" s="75" t="s">
        <v>521</v>
      </c>
    </row>
    <row r="197" spans="2:5" x14ac:dyDescent="0.2">
      <c r="B197" s="71" t="s">
        <v>522</v>
      </c>
      <c r="C197" s="71" t="s">
        <v>523</v>
      </c>
      <c r="D197" s="91" t="s">
        <v>524</v>
      </c>
      <c r="E197" s="91"/>
    </row>
    <row r="198" spans="2:5" ht="36" x14ac:dyDescent="0.2">
      <c r="B198" s="87" t="s">
        <v>525</v>
      </c>
      <c r="C198" s="87" t="s">
        <v>526</v>
      </c>
      <c r="D198" s="84" t="s">
        <v>527</v>
      </c>
      <c r="E198" s="75" t="s">
        <v>716</v>
      </c>
    </row>
    <row r="199" spans="2:5" x14ac:dyDescent="0.2">
      <c r="B199" s="100" t="s">
        <v>528</v>
      </c>
      <c r="C199" s="100" t="s">
        <v>529</v>
      </c>
      <c r="D199" s="93" t="s">
        <v>530</v>
      </c>
      <c r="E199" s="75" t="s">
        <v>531</v>
      </c>
    </row>
    <row r="200" spans="2:5" ht="24" x14ac:dyDescent="0.2">
      <c r="B200" s="101"/>
      <c r="C200" s="101"/>
      <c r="D200" s="94"/>
      <c r="E200" s="75" t="s">
        <v>532</v>
      </c>
    </row>
    <row r="201" spans="2:5" ht="38.1" customHeight="1" x14ac:dyDescent="0.2">
      <c r="B201" s="87" t="s">
        <v>533</v>
      </c>
      <c r="C201" s="87" t="s">
        <v>534</v>
      </c>
      <c r="D201" s="84" t="s">
        <v>535</v>
      </c>
      <c r="E201" s="75" t="s">
        <v>717</v>
      </c>
    </row>
    <row r="202" spans="2:5" x14ac:dyDescent="0.2">
      <c r="B202" s="71" t="s">
        <v>536</v>
      </c>
      <c r="C202" s="71" t="s">
        <v>537</v>
      </c>
      <c r="D202" s="91" t="s">
        <v>538</v>
      </c>
      <c r="E202" s="91"/>
    </row>
    <row r="203" spans="2:5" ht="36" x14ac:dyDescent="0.2">
      <c r="B203" s="100" t="s">
        <v>539</v>
      </c>
      <c r="C203" s="100" t="s">
        <v>540</v>
      </c>
      <c r="D203" s="93" t="s">
        <v>541</v>
      </c>
      <c r="E203" s="75" t="s">
        <v>718</v>
      </c>
    </row>
    <row r="204" spans="2:5" ht="24" x14ac:dyDescent="0.2">
      <c r="B204" s="101"/>
      <c r="C204" s="101"/>
      <c r="D204" s="94"/>
      <c r="E204" s="75" t="s">
        <v>542</v>
      </c>
    </row>
    <row r="205" spans="2:5" ht="72" x14ac:dyDescent="0.2">
      <c r="B205" s="87" t="s">
        <v>543</v>
      </c>
      <c r="C205" s="87" t="s">
        <v>544</v>
      </c>
      <c r="D205" s="84" t="s">
        <v>545</v>
      </c>
      <c r="E205" s="75" t="s">
        <v>719</v>
      </c>
    </row>
    <row r="206" spans="2:5" ht="24" x14ac:dyDescent="0.2">
      <c r="B206" s="100" t="s">
        <v>546</v>
      </c>
      <c r="C206" s="100" t="s">
        <v>547</v>
      </c>
      <c r="D206" s="93" t="s">
        <v>548</v>
      </c>
      <c r="E206" s="75" t="s">
        <v>549</v>
      </c>
    </row>
    <row r="207" spans="2:5" x14ac:dyDescent="0.2">
      <c r="B207" s="101"/>
      <c r="C207" s="101"/>
      <c r="D207" s="94"/>
      <c r="E207" s="75" t="s">
        <v>550</v>
      </c>
    </row>
    <row r="208" spans="2:5" x14ac:dyDescent="0.2">
      <c r="B208" s="100" t="s">
        <v>551</v>
      </c>
      <c r="C208" s="100" t="s">
        <v>552</v>
      </c>
      <c r="D208" s="93" t="s">
        <v>553</v>
      </c>
      <c r="E208" s="75" t="s">
        <v>554</v>
      </c>
    </row>
    <row r="209" spans="2:5" ht="48" x14ac:dyDescent="0.2">
      <c r="B209" s="101"/>
      <c r="C209" s="101"/>
      <c r="D209" s="94"/>
      <c r="E209" s="75" t="s">
        <v>555</v>
      </c>
    </row>
    <row r="210" spans="2:5" ht="24" x14ac:dyDescent="0.2">
      <c r="B210" s="100" t="s">
        <v>556</v>
      </c>
      <c r="C210" s="100" t="s">
        <v>557</v>
      </c>
      <c r="D210" s="93" t="s">
        <v>558</v>
      </c>
      <c r="E210" s="75" t="s">
        <v>559</v>
      </c>
    </row>
    <row r="211" spans="2:5" ht="36" x14ac:dyDescent="0.2">
      <c r="B211" s="101"/>
      <c r="C211" s="101"/>
      <c r="D211" s="94"/>
      <c r="E211" s="75" t="s">
        <v>560</v>
      </c>
    </row>
    <row r="212" spans="2:5" x14ac:dyDescent="0.2">
      <c r="B212" s="71" t="s">
        <v>561</v>
      </c>
      <c r="C212" s="71" t="s">
        <v>562</v>
      </c>
      <c r="D212" s="91" t="s">
        <v>563</v>
      </c>
      <c r="E212" s="91"/>
    </row>
    <row r="213" spans="2:5" ht="36" customHeight="1" x14ac:dyDescent="0.2">
      <c r="B213" s="100" t="s">
        <v>564</v>
      </c>
      <c r="C213" s="100" t="s">
        <v>565</v>
      </c>
      <c r="D213" s="93" t="s">
        <v>566</v>
      </c>
      <c r="E213" s="75" t="s">
        <v>567</v>
      </c>
    </row>
    <row r="214" spans="2:5" ht="44.25" customHeight="1" x14ac:dyDescent="0.2">
      <c r="B214" s="101"/>
      <c r="C214" s="101"/>
      <c r="D214" s="94"/>
      <c r="E214" s="75" t="s">
        <v>568</v>
      </c>
    </row>
    <row r="215" spans="2:5" x14ac:dyDescent="0.2">
      <c r="B215" s="88" t="s">
        <v>730</v>
      </c>
      <c r="C215" s="89"/>
      <c r="D215" s="89"/>
      <c r="E215" s="90"/>
    </row>
    <row r="216" spans="2:5" x14ac:dyDescent="0.2">
      <c r="B216" s="71" t="s">
        <v>146</v>
      </c>
      <c r="C216" s="71" t="s">
        <v>570</v>
      </c>
      <c r="D216" s="91" t="s">
        <v>571</v>
      </c>
      <c r="E216" s="91"/>
    </row>
    <row r="217" spans="2:5" ht="36" x14ac:dyDescent="0.2">
      <c r="B217" s="100" t="s">
        <v>148</v>
      </c>
      <c r="C217" s="100" t="s">
        <v>572</v>
      </c>
      <c r="D217" s="93" t="s">
        <v>573</v>
      </c>
      <c r="E217" s="75" t="s">
        <v>574</v>
      </c>
    </row>
    <row r="218" spans="2:5" ht="36" x14ac:dyDescent="0.2">
      <c r="B218" s="101"/>
      <c r="C218" s="101"/>
      <c r="D218" s="94"/>
      <c r="E218" s="75" t="s">
        <v>575</v>
      </c>
    </row>
    <row r="219" spans="2:5" ht="48" x14ac:dyDescent="0.2">
      <c r="B219" s="75" t="s">
        <v>150</v>
      </c>
      <c r="C219" s="75" t="s">
        <v>576</v>
      </c>
      <c r="D219" s="73" t="s">
        <v>577</v>
      </c>
      <c r="E219" s="75" t="s">
        <v>578</v>
      </c>
    </row>
    <row r="220" spans="2:5" x14ac:dyDescent="0.2">
      <c r="B220" s="71" t="s">
        <v>171</v>
      </c>
      <c r="C220" s="71" t="s">
        <v>579</v>
      </c>
      <c r="D220" s="91" t="s">
        <v>580</v>
      </c>
      <c r="E220" s="91"/>
    </row>
    <row r="221" spans="2:5" ht="36" x14ac:dyDescent="0.2">
      <c r="B221" s="100" t="s">
        <v>174</v>
      </c>
      <c r="C221" s="100" t="s">
        <v>581</v>
      </c>
      <c r="D221" s="93" t="s">
        <v>582</v>
      </c>
      <c r="E221" s="75" t="s">
        <v>583</v>
      </c>
    </row>
    <row r="222" spans="2:5" ht="24" x14ac:dyDescent="0.2">
      <c r="B222" s="107"/>
      <c r="C222" s="107"/>
      <c r="D222" s="95"/>
      <c r="E222" s="75" t="s">
        <v>584</v>
      </c>
    </row>
    <row r="223" spans="2:5" ht="24" x14ac:dyDescent="0.2">
      <c r="B223" s="101"/>
      <c r="C223" s="101"/>
      <c r="D223" s="94"/>
      <c r="E223" s="75" t="s">
        <v>585</v>
      </c>
    </row>
    <row r="224" spans="2:5" ht="24" x14ac:dyDescent="0.2">
      <c r="B224" s="100" t="s">
        <v>178</v>
      </c>
      <c r="C224" s="100" t="s">
        <v>586</v>
      </c>
      <c r="D224" s="93" t="s">
        <v>587</v>
      </c>
      <c r="E224" s="75" t="s">
        <v>588</v>
      </c>
    </row>
    <row r="225" spans="2:5" ht="36" x14ac:dyDescent="0.2">
      <c r="B225" s="101"/>
      <c r="C225" s="101"/>
      <c r="D225" s="94"/>
      <c r="E225" s="75" t="s">
        <v>589</v>
      </c>
    </row>
    <row r="226" spans="2:5" ht="36" x14ac:dyDescent="0.2">
      <c r="B226" s="100" t="s">
        <v>183</v>
      </c>
      <c r="C226" s="100" t="s">
        <v>590</v>
      </c>
      <c r="D226" s="93" t="s">
        <v>591</v>
      </c>
      <c r="E226" s="75" t="s">
        <v>592</v>
      </c>
    </row>
    <row r="227" spans="2:5" ht="37.5" customHeight="1" x14ac:dyDescent="0.2">
      <c r="B227" s="107"/>
      <c r="C227" s="107"/>
      <c r="D227" s="95"/>
      <c r="E227" s="75" t="s">
        <v>593</v>
      </c>
    </row>
    <row r="228" spans="2:5" ht="36" x14ac:dyDescent="0.2">
      <c r="B228" s="101"/>
      <c r="C228" s="101"/>
      <c r="D228" s="94"/>
      <c r="E228" s="75" t="s">
        <v>594</v>
      </c>
    </row>
    <row r="229" spans="2:5" x14ac:dyDescent="0.2">
      <c r="B229" s="88" t="s">
        <v>729</v>
      </c>
      <c r="C229" s="89"/>
      <c r="D229" s="89"/>
      <c r="E229" s="90"/>
    </row>
    <row r="230" spans="2:5" x14ac:dyDescent="0.2">
      <c r="B230" s="71" t="s">
        <v>210</v>
      </c>
      <c r="C230" s="71" t="s">
        <v>596</v>
      </c>
      <c r="D230" s="108" t="s">
        <v>597</v>
      </c>
      <c r="E230" s="108"/>
    </row>
    <row r="231" spans="2:5" ht="36" x14ac:dyDescent="0.2">
      <c r="B231" s="100" t="s">
        <v>598</v>
      </c>
      <c r="C231" s="100" t="s">
        <v>599</v>
      </c>
      <c r="D231" s="93" t="s">
        <v>600</v>
      </c>
      <c r="E231" s="75" t="s">
        <v>601</v>
      </c>
    </row>
    <row r="232" spans="2:5" ht="72" x14ac:dyDescent="0.2">
      <c r="B232" s="101"/>
      <c r="C232" s="101"/>
      <c r="D232" s="94"/>
      <c r="E232" s="80" t="s">
        <v>602</v>
      </c>
    </row>
    <row r="233" spans="2:5" ht="39.75" customHeight="1" x14ac:dyDescent="0.2">
      <c r="B233" s="75" t="s">
        <v>216</v>
      </c>
      <c r="C233" s="75" t="s">
        <v>603</v>
      </c>
      <c r="D233" s="73" t="s">
        <v>604</v>
      </c>
      <c r="E233" s="75" t="s">
        <v>605</v>
      </c>
    </row>
    <row r="234" spans="2:5" ht="60" x14ac:dyDescent="0.2">
      <c r="B234" s="100" t="s">
        <v>220</v>
      </c>
      <c r="C234" s="100" t="s">
        <v>606</v>
      </c>
      <c r="D234" s="93" t="s">
        <v>607</v>
      </c>
      <c r="E234" s="75" t="s">
        <v>608</v>
      </c>
    </row>
    <row r="235" spans="2:5" ht="48" x14ac:dyDescent="0.2">
      <c r="B235" s="101"/>
      <c r="C235" s="101"/>
      <c r="D235" s="94"/>
      <c r="E235" s="75" t="s">
        <v>609</v>
      </c>
    </row>
    <row r="236" spans="2:5" ht="24" x14ac:dyDescent="0.2">
      <c r="B236" s="100" t="s">
        <v>223</v>
      </c>
      <c r="C236" s="100" t="s">
        <v>610</v>
      </c>
      <c r="D236" s="93" t="s">
        <v>611</v>
      </c>
      <c r="E236" s="75" t="s">
        <v>612</v>
      </c>
    </row>
    <row r="237" spans="2:5" ht="36" x14ac:dyDescent="0.2">
      <c r="B237" s="107"/>
      <c r="C237" s="107"/>
      <c r="D237" s="95"/>
      <c r="E237" s="75" t="s">
        <v>613</v>
      </c>
    </row>
    <row r="238" spans="2:5" ht="24" x14ac:dyDescent="0.2">
      <c r="B238" s="101"/>
      <c r="C238" s="101"/>
      <c r="D238" s="94"/>
      <c r="E238" s="75" t="s">
        <v>614</v>
      </c>
    </row>
    <row r="239" spans="2:5" ht="27" customHeight="1" x14ac:dyDescent="0.2">
      <c r="B239" s="100" t="s">
        <v>615</v>
      </c>
      <c r="C239" s="100" t="s">
        <v>616</v>
      </c>
      <c r="D239" s="93" t="s">
        <v>617</v>
      </c>
      <c r="E239" s="75" t="s">
        <v>618</v>
      </c>
    </row>
    <row r="240" spans="2:5" ht="63.75" customHeight="1" x14ac:dyDescent="0.2">
      <c r="B240" s="101"/>
      <c r="C240" s="101"/>
      <c r="D240" s="94"/>
      <c r="E240" s="80" t="s">
        <v>619</v>
      </c>
    </row>
    <row r="241" spans="2:5" x14ac:dyDescent="0.2">
      <c r="B241" s="88" t="s">
        <v>731</v>
      </c>
      <c r="C241" s="89"/>
      <c r="D241" s="89"/>
      <c r="E241" s="90"/>
    </row>
    <row r="242" spans="2:5" x14ac:dyDescent="0.2">
      <c r="B242" s="71" t="s">
        <v>371</v>
      </c>
      <c r="C242" s="71" t="s">
        <v>620</v>
      </c>
      <c r="D242" s="91" t="s">
        <v>621</v>
      </c>
      <c r="E242" s="91"/>
    </row>
    <row r="243" spans="2:5" ht="48" x14ac:dyDescent="0.2">
      <c r="B243" s="100" t="s">
        <v>373</v>
      </c>
      <c r="C243" s="100" t="s">
        <v>622</v>
      </c>
      <c r="D243" s="93" t="s">
        <v>623</v>
      </c>
      <c r="E243" s="75" t="s">
        <v>624</v>
      </c>
    </row>
    <row r="244" spans="2:5" ht="28.5" customHeight="1" x14ac:dyDescent="0.2">
      <c r="B244" s="101"/>
      <c r="C244" s="101"/>
      <c r="D244" s="94"/>
      <c r="E244" s="75" t="s">
        <v>625</v>
      </c>
    </row>
    <row r="245" spans="2:5" ht="48" x14ac:dyDescent="0.2">
      <c r="B245" s="100" t="s">
        <v>626</v>
      </c>
      <c r="C245" s="100" t="s">
        <v>627</v>
      </c>
      <c r="D245" s="93" t="s">
        <v>628</v>
      </c>
      <c r="E245" s="75" t="s">
        <v>629</v>
      </c>
    </row>
    <row r="246" spans="2:5" x14ac:dyDescent="0.2">
      <c r="B246" s="107"/>
      <c r="C246" s="107"/>
      <c r="D246" s="95"/>
      <c r="E246" s="75" t="s">
        <v>630</v>
      </c>
    </row>
    <row r="247" spans="2:5" ht="60" x14ac:dyDescent="0.2">
      <c r="B247" s="101"/>
      <c r="C247" s="101"/>
      <c r="D247" s="94"/>
      <c r="E247" s="75" t="s">
        <v>631</v>
      </c>
    </row>
    <row r="248" spans="2:5" ht="36" x14ac:dyDescent="0.2">
      <c r="B248" s="100" t="s">
        <v>632</v>
      </c>
      <c r="C248" s="100" t="s">
        <v>633</v>
      </c>
      <c r="D248" s="93" t="s">
        <v>634</v>
      </c>
      <c r="E248" s="75" t="s">
        <v>635</v>
      </c>
    </row>
    <row r="249" spans="2:5" ht="24" x14ac:dyDescent="0.2">
      <c r="B249" s="107"/>
      <c r="C249" s="107"/>
      <c r="D249" s="95"/>
      <c r="E249" s="75" t="s">
        <v>636</v>
      </c>
    </row>
    <row r="250" spans="2:5" ht="40.5" customHeight="1" x14ac:dyDescent="0.2">
      <c r="B250" s="101"/>
      <c r="C250" s="101"/>
      <c r="D250" s="94"/>
      <c r="E250" s="75" t="s">
        <v>637</v>
      </c>
    </row>
    <row r="251" spans="2:5" ht="36" x14ac:dyDescent="0.2">
      <c r="B251" s="87" t="s">
        <v>638</v>
      </c>
      <c r="C251" s="87" t="s">
        <v>639</v>
      </c>
      <c r="D251" s="84" t="s">
        <v>640</v>
      </c>
      <c r="E251" s="75" t="s">
        <v>641</v>
      </c>
    </row>
    <row r="252" spans="2:5" ht="36" x14ac:dyDescent="0.2">
      <c r="B252" s="100" t="s">
        <v>642</v>
      </c>
      <c r="C252" s="100" t="s">
        <v>643</v>
      </c>
      <c r="D252" s="93" t="s">
        <v>644</v>
      </c>
      <c r="E252" s="75" t="s">
        <v>645</v>
      </c>
    </row>
    <row r="253" spans="2:5" ht="48" x14ac:dyDescent="0.2">
      <c r="B253" s="107"/>
      <c r="C253" s="107"/>
      <c r="D253" s="95"/>
      <c r="E253" s="75" t="s">
        <v>720</v>
      </c>
    </row>
    <row r="254" spans="2:5" ht="24" x14ac:dyDescent="0.2">
      <c r="B254" s="101"/>
      <c r="C254" s="101"/>
      <c r="D254" s="94"/>
      <c r="E254" s="75" t="s">
        <v>646</v>
      </c>
    </row>
    <row r="255" spans="2:5" ht="24" x14ac:dyDescent="0.2">
      <c r="B255" s="87" t="s">
        <v>647</v>
      </c>
      <c r="C255" s="87" t="s">
        <v>648</v>
      </c>
      <c r="D255" s="84" t="s">
        <v>649</v>
      </c>
      <c r="E255" s="75" t="s">
        <v>650</v>
      </c>
    </row>
    <row r="256" spans="2:5" x14ac:dyDescent="0.2">
      <c r="B256" s="71" t="s">
        <v>378</v>
      </c>
      <c r="C256" s="71" t="s">
        <v>651</v>
      </c>
      <c r="D256" s="91" t="s">
        <v>652</v>
      </c>
      <c r="E256" s="91"/>
    </row>
    <row r="257" spans="2:5" ht="48" x14ac:dyDescent="0.2">
      <c r="B257" s="100" t="s">
        <v>380</v>
      </c>
      <c r="C257" s="100" t="s">
        <v>653</v>
      </c>
      <c r="D257" s="93" t="s">
        <v>654</v>
      </c>
      <c r="E257" s="75" t="s">
        <v>655</v>
      </c>
    </row>
    <row r="258" spans="2:5" ht="48" x14ac:dyDescent="0.2">
      <c r="B258" s="101"/>
      <c r="C258" s="101"/>
      <c r="D258" s="94"/>
      <c r="E258" s="75" t="s">
        <v>656</v>
      </c>
    </row>
    <row r="259" spans="2:5" ht="36" x14ac:dyDescent="0.2">
      <c r="B259" s="100" t="s">
        <v>383</v>
      </c>
      <c r="C259" s="100" t="s">
        <v>657</v>
      </c>
      <c r="D259" s="93" t="s">
        <v>658</v>
      </c>
      <c r="E259" s="75" t="s">
        <v>659</v>
      </c>
    </row>
    <row r="260" spans="2:5" ht="24" x14ac:dyDescent="0.2">
      <c r="B260" s="101"/>
      <c r="C260" s="101"/>
      <c r="D260" s="94"/>
      <c r="E260" s="75" t="s">
        <v>660</v>
      </c>
    </row>
    <row r="261" spans="2:5" x14ac:dyDescent="0.2">
      <c r="B261" s="71" t="s">
        <v>393</v>
      </c>
      <c r="C261" s="71" t="s">
        <v>661</v>
      </c>
      <c r="D261" s="91" t="s">
        <v>662</v>
      </c>
      <c r="E261" s="91"/>
    </row>
    <row r="262" spans="2:5" ht="48" x14ac:dyDescent="0.2">
      <c r="B262" s="100" t="s">
        <v>396</v>
      </c>
      <c r="C262" s="100" t="s">
        <v>663</v>
      </c>
      <c r="D262" s="93" t="s">
        <v>664</v>
      </c>
      <c r="E262" s="75" t="s">
        <v>665</v>
      </c>
    </row>
    <row r="263" spans="2:5" ht="24" x14ac:dyDescent="0.2">
      <c r="B263" s="101"/>
      <c r="C263" s="101"/>
      <c r="D263" s="94"/>
      <c r="E263" s="75" t="s">
        <v>666</v>
      </c>
    </row>
    <row r="264" spans="2:5" ht="36" x14ac:dyDescent="0.2">
      <c r="B264" s="100" t="s">
        <v>400</v>
      </c>
      <c r="C264" s="100" t="s">
        <v>667</v>
      </c>
      <c r="D264" s="93" t="s">
        <v>668</v>
      </c>
      <c r="E264" s="75" t="s">
        <v>669</v>
      </c>
    </row>
    <row r="265" spans="2:5" ht="36" x14ac:dyDescent="0.2">
      <c r="B265" s="101"/>
      <c r="C265" s="101"/>
      <c r="D265" s="94"/>
      <c r="E265" s="75" t="s">
        <v>670</v>
      </c>
    </row>
  </sheetData>
  <sheetProtection selectLockedCells="1" selectUnlockedCells="1"/>
  <mergeCells count="222">
    <mergeCell ref="D262:D263"/>
    <mergeCell ref="D264:D265"/>
    <mergeCell ref="C262:C263"/>
    <mergeCell ref="C264:C265"/>
    <mergeCell ref="B262:B263"/>
    <mergeCell ref="B264:B265"/>
    <mergeCell ref="D252:D254"/>
    <mergeCell ref="C252:C254"/>
    <mergeCell ref="B252:B254"/>
    <mergeCell ref="D257:D258"/>
    <mergeCell ref="D259:D260"/>
    <mergeCell ref="C257:C258"/>
    <mergeCell ref="B257:B258"/>
    <mergeCell ref="C259:C260"/>
    <mergeCell ref="B259:B260"/>
    <mergeCell ref="D256:E256"/>
    <mergeCell ref="D261:E261"/>
    <mergeCell ref="B243:B244"/>
    <mergeCell ref="D245:D247"/>
    <mergeCell ref="C245:C247"/>
    <mergeCell ref="B245:B247"/>
    <mergeCell ref="D248:D250"/>
    <mergeCell ref="C248:C250"/>
    <mergeCell ref="B248:B250"/>
    <mergeCell ref="D226:D228"/>
    <mergeCell ref="C226:C228"/>
    <mergeCell ref="B226:B228"/>
    <mergeCell ref="D231:D232"/>
    <mergeCell ref="C231:C232"/>
    <mergeCell ref="B231:B232"/>
    <mergeCell ref="D230:E230"/>
    <mergeCell ref="B241:E241"/>
    <mergeCell ref="D242:E242"/>
    <mergeCell ref="D234:D235"/>
    <mergeCell ref="C234:C235"/>
    <mergeCell ref="B234:B235"/>
    <mergeCell ref="D236:D238"/>
    <mergeCell ref="C236:C238"/>
    <mergeCell ref="B236:B238"/>
    <mergeCell ref="D239:D240"/>
    <mergeCell ref="C239:C240"/>
    <mergeCell ref="D221:D223"/>
    <mergeCell ref="C221:C223"/>
    <mergeCell ref="B221:B223"/>
    <mergeCell ref="D224:D225"/>
    <mergeCell ref="C224:C225"/>
    <mergeCell ref="B224:B225"/>
    <mergeCell ref="D213:D214"/>
    <mergeCell ref="C213:C214"/>
    <mergeCell ref="B213:B214"/>
    <mergeCell ref="D217:D218"/>
    <mergeCell ref="C217:C218"/>
    <mergeCell ref="B217:B218"/>
    <mergeCell ref="D208:D209"/>
    <mergeCell ref="C208:C209"/>
    <mergeCell ref="B208:B209"/>
    <mergeCell ref="D210:D211"/>
    <mergeCell ref="C210:C211"/>
    <mergeCell ref="B210:B211"/>
    <mergeCell ref="D203:D204"/>
    <mergeCell ref="C203:C204"/>
    <mergeCell ref="B203:B204"/>
    <mergeCell ref="D206:D207"/>
    <mergeCell ref="C206:C207"/>
    <mergeCell ref="B206:B207"/>
    <mergeCell ref="D199:D200"/>
    <mergeCell ref="C199:C200"/>
    <mergeCell ref="B199:B200"/>
    <mergeCell ref="D185:D186"/>
    <mergeCell ref="C185:C186"/>
    <mergeCell ref="B185:B186"/>
    <mergeCell ref="D189:D191"/>
    <mergeCell ref="C189:C191"/>
    <mergeCell ref="B189:B191"/>
    <mergeCell ref="B183:B184"/>
    <mergeCell ref="D173:D174"/>
    <mergeCell ref="C173:C174"/>
    <mergeCell ref="B173:B174"/>
    <mergeCell ref="D177:D179"/>
    <mergeCell ref="C177:C179"/>
    <mergeCell ref="B177:B179"/>
    <mergeCell ref="D192:D196"/>
    <mergeCell ref="C192:C196"/>
    <mergeCell ref="B192:B196"/>
    <mergeCell ref="C157:C158"/>
    <mergeCell ref="B157:B158"/>
    <mergeCell ref="D161:D162"/>
    <mergeCell ref="C161:C162"/>
    <mergeCell ref="B161:B162"/>
    <mergeCell ref="C148:C149"/>
    <mergeCell ref="B148:B149"/>
    <mergeCell ref="D153:D155"/>
    <mergeCell ref="C153:C155"/>
    <mergeCell ref="B153:B155"/>
    <mergeCell ref="C131:C132"/>
    <mergeCell ref="B131:B132"/>
    <mergeCell ref="D136:D138"/>
    <mergeCell ref="C136:C138"/>
    <mergeCell ref="B136:B138"/>
    <mergeCell ref="D102:D103"/>
    <mergeCell ref="C102:C103"/>
    <mergeCell ref="B102:B103"/>
    <mergeCell ref="D105:D106"/>
    <mergeCell ref="C105:C106"/>
    <mergeCell ref="B105:B106"/>
    <mergeCell ref="D135:E135"/>
    <mergeCell ref="C97:C98"/>
    <mergeCell ref="B97:B98"/>
    <mergeCell ref="D100:D101"/>
    <mergeCell ref="C100:C101"/>
    <mergeCell ref="B100:B101"/>
    <mergeCell ref="C78:C79"/>
    <mergeCell ref="D84:D85"/>
    <mergeCell ref="D89:D90"/>
    <mergeCell ref="D93:D95"/>
    <mergeCell ref="B93:B95"/>
    <mergeCell ref="C93:C95"/>
    <mergeCell ref="B89:B90"/>
    <mergeCell ref="C89:C90"/>
    <mergeCell ref="B84:B85"/>
    <mergeCell ref="C84:C85"/>
    <mergeCell ref="D78:D79"/>
    <mergeCell ref="B78:B79"/>
    <mergeCell ref="D82:E82"/>
    <mergeCell ref="D87:E87"/>
    <mergeCell ref="D91:E91"/>
    <mergeCell ref="D96:E96"/>
    <mergeCell ref="D99:E99"/>
    <mergeCell ref="D97:D98"/>
    <mergeCell ref="D76:D77"/>
    <mergeCell ref="B76:B77"/>
    <mergeCell ref="C76:C77"/>
    <mergeCell ref="B8:B12"/>
    <mergeCell ref="B6:B7"/>
    <mergeCell ref="C6:C7"/>
    <mergeCell ref="C8:C12"/>
    <mergeCell ref="B54:B55"/>
    <mergeCell ref="C54:C55"/>
    <mergeCell ref="B42:B44"/>
    <mergeCell ref="B49:E49"/>
    <mergeCell ref="D50:E50"/>
    <mergeCell ref="D58:E58"/>
    <mergeCell ref="B74:E74"/>
    <mergeCell ref="D75:E75"/>
    <mergeCell ref="B60:B61"/>
    <mergeCell ref="C60:C61"/>
    <mergeCell ref="B62:B63"/>
    <mergeCell ref="C62:C63"/>
    <mergeCell ref="B64:B69"/>
    <mergeCell ref="C64:C69"/>
    <mergeCell ref="B70:B71"/>
    <mergeCell ref="C70:C71"/>
    <mergeCell ref="D32:E32"/>
    <mergeCell ref="B239:B240"/>
    <mergeCell ref="D243:D244"/>
    <mergeCell ref="C243:C244"/>
    <mergeCell ref="D167:E167"/>
    <mergeCell ref="B229:E229"/>
    <mergeCell ref="D170:E170"/>
    <mergeCell ref="B175:E175"/>
    <mergeCell ref="D176:E176"/>
    <mergeCell ref="D180:E180"/>
    <mergeCell ref="D188:E188"/>
    <mergeCell ref="D197:E197"/>
    <mergeCell ref="D202:E202"/>
    <mergeCell ref="D212:E212"/>
    <mergeCell ref="B215:E215"/>
    <mergeCell ref="D216:E216"/>
    <mergeCell ref="D220:E220"/>
    <mergeCell ref="D171:D172"/>
    <mergeCell ref="C171:C172"/>
    <mergeCell ref="B171:B172"/>
    <mergeCell ref="D181:D182"/>
    <mergeCell ref="C181:C182"/>
    <mergeCell ref="B181:B182"/>
    <mergeCell ref="D183:D184"/>
    <mergeCell ref="C183:C184"/>
    <mergeCell ref="D139:E139"/>
    <mergeCell ref="D144:E144"/>
    <mergeCell ref="D147:E147"/>
    <mergeCell ref="D159:E159"/>
    <mergeCell ref="D148:D149"/>
    <mergeCell ref="D157:D158"/>
    <mergeCell ref="D104:E104"/>
    <mergeCell ref="D110:E110"/>
    <mergeCell ref="D117:E117"/>
    <mergeCell ref="D123:E123"/>
    <mergeCell ref="B134:E134"/>
    <mergeCell ref="D112:D113"/>
    <mergeCell ref="C112:C113"/>
    <mergeCell ref="B112:B113"/>
    <mergeCell ref="D118:D120"/>
    <mergeCell ref="C118:C120"/>
    <mergeCell ref="B118:B120"/>
    <mergeCell ref="D125:D127"/>
    <mergeCell ref="C125:C127"/>
    <mergeCell ref="B125:B127"/>
    <mergeCell ref="D129:D130"/>
    <mergeCell ref="C129:C130"/>
    <mergeCell ref="B129:B130"/>
    <mergeCell ref="D131:D132"/>
    <mergeCell ref="B35:E35"/>
    <mergeCell ref="D36:E36"/>
    <mergeCell ref="D41:E41"/>
    <mergeCell ref="D45:E45"/>
    <mergeCell ref="D54:D55"/>
    <mergeCell ref="D60:D61"/>
    <mergeCell ref="D62:D63"/>
    <mergeCell ref="D64:D69"/>
    <mergeCell ref="D70:D71"/>
    <mergeCell ref="B13:E13"/>
    <mergeCell ref="D14:E14"/>
    <mergeCell ref="D23:E23"/>
    <mergeCell ref="B27:E27"/>
    <mergeCell ref="D28:E28"/>
    <mergeCell ref="B1:E1"/>
    <mergeCell ref="B2:C2"/>
    <mergeCell ref="D2:E2"/>
    <mergeCell ref="B4:E4"/>
    <mergeCell ref="D5:E5"/>
    <mergeCell ref="D6:D7"/>
    <mergeCell ref="D8:D12"/>
  </mergeCell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J301"/>
  <sheetViews>
    <sheetView workbookViewId="0">
      <selection activeCell="L299" sqref="L299"/>
    </sheetView>
  </sheetViews>
  <sheetFormatPr baseColWidth="10" defaultColWidth="10.85546875" defaultRowHeight="12.75" x14ac:dyDescent="0.2"/>
  <cols>
    <col min="1" max="1" width="16.42578125" style="2" customWidth="1"/>
    <col min="2" max="2" width="9.42578125" style="1" customWidth="1"/>
    <col min="3" max="3" width="9.85546875" style="1" customWidth="1"/>
    <col min="4" max="4" width="5" style="1" bestFit="1" customWidth="1"/>
    <col min="5" max="6" width="3.140625" style="1" bestFit="1" customWidth="1"/>
    <col min="7" max="7" width="4.42578125" style="1" bestFit="1" customWidth="1"/>
    <col min="8" max="8" width="5.140625" style="1" customWidth="1"/>
    <col min="9" max="9" width="7.42578125" style="1" bestFit="1" customWidth="1"/>
    <col min="10" max="10" width="6.28515625" style="1" bestFit="1" customWidth="1"/>
    <col min="11" max="16384" width="10.85546875" style="1"/>
  </cols>
  <sheetData>
    <row r="1" spans="1:10" x14ac:dyDescent="0.2">
      <c r="A1" s="3" t="s">
        <v>671</v>
      </c>
      <c r="B1" s="4" t="s">
        <v>3</v>
      </c>
      <c r="C1" s="4" t="s">
        <v>4</v>
      </c>
      <c r="D1" s="4" t="s">
        <v>683</v>
      </c>
      <c r="E1" s="4" t="s">
        <v>676</v>
      </c>
      <c r="F1" s="4" t="s">
        <v>677</v>
      </c>
      <c r="G1" s="4" t="s">
        <v>678</v>
      </c>
      <c r="H1" s="4" t="s">
        <v>679</v>
      </c>
      <c r="I1" s="4" t="s">
        <v>680</v>
      </c>
      <c r="J1" s="4" t="s">
        <v>684</v>
      </c>
    </row>
    <row r="2" spans="1:10" ht="12.75" customHeight="1" x14ac:dyDescent="0.2">
      <c r="A2" s="127" t="s">
        <v>8</v>
      </c>
      <c r="B2" s="14" t="s">
        <v>9</v>
      </c>
      <c r="C2" s="14" t="s">
        <v>10</v>
      </c>
      <c r="D2" s="112"/>
      <c r="E2" s="113"/>
      <c r="F2" s="113"/>
      <c r="G2" s="113"/>
      <c r="H2" s="114"/>
      <c r="I2" s="15">
        <f>(SUM(H3:H9))/COUNTA(H3:H9)</f>
        <v>0.2857142857142857</v>
      </c>
      <c r="J2" s="15">
        <f>100%-I2</f>
        <v>0.7142857142857143</v>
      </c>
    </row>
    <row r="3" spans="1:10" x14ac:dyDescent="0.2">
      <c r="A3" s="128"/>
      <c r="B3" s="130" t="s">
        <v>12</v>
      </c>
      <c r="C3" s="130" t="s">
        <v>13</v>
      </c>
      <c r="D3" s="7" t="s">
        <v>673</v>
      </c>
      <c r="E3" s="8">
        <v>0</v>
      </c>
      <c r="F3" s="8">
        <v>1</v>
      </c>
      <c r="G3" s="8">
        <v>1</v>
      </c>
      <c r="H3" s="10">
        <f>IF(SUM(E3:G3)&gt;=2,1,0)</f>
        <v>1</v>
      </c>
      <c r="I3" s="109">
        <f>(SUM(H3:H4))/COUNTA(H3:H4)</f>
        <v>0.5</v>
      </c>
      <c r="J3" s="109">
        <f>100%-I3</f>
        <v>0.5</v>
      </c>
    </row>
    <row r="4" spans="1:10" x14ac:dyDescent="0.2">
      <c r="A4" s="128"/>
      <c r="B4" s="132"/>
      <c r="C4" s="132"/>
      <c r="D4" s="7" t="s">
        <v>674</v>
      </c>
      <c r="E4" s="8">
        <v>0</v>
      </c>
      <c r="F4" s="8">
        <v>0</v>
      </c>
      <c r="G4" s="8">
        <v>1</v>
      </c>
      <c r="H4" s="10">
        <f t="shared" ref="H4:H9" si="0">IF(SUM(E4:G4)&gt;=2,1,0)</f>
        <v>0</v>
      </c>
      <c r="I4" s="111"/>
      <c r="J4" s="111"/>
    </row>
    <row r="5" spans="1:10" x14ac:dyDescent="0.2">
      <c r="A5" s="128"/>
      <c r="B5" s="130" t="s">
        <v>17</v>
      </c>
      <c r="C5" s="130" t="s">
        <v>18</v>
      </c>
      <c r="D5" s="7" t="s">
        <v>673</v>
      </c>
      <c r="E5" s="8">
        <v>0</v>
      </c>
      <c r="F5" s="8">
        <v>0</v>
      </c>
      <c r="G5" s="8">
        <v>0</v>
      </c>
      <c r="H5" s="10">
        <f t="shared" si="0"/>
        <v>0</v>
      </c>
      <c r="I5" s="109">
        <f>(SUM(H5:H9))/COUNTA(H5:H9)</f>
        <v>0.2</v>
      </c>
      <c r="J5" s="109">
        <f>100%-I5</f>
        <v>0.8</v>
      </c>
    </row>
    <row r="6" spans="1:10" x14ac:dyDescent="0.2">
      <c r="A6" s="128"/>
      <c r="B6" s="131"/>
      <c r="C6" s="131"/>
      <c r="D6" s="7" t="s">
        <v>674</v>
      </c>
      <c r="E6" s="8">
        <v>0</v>
      </c>
      <c r="F6" s="8">
        <v>0</v>
      </c>
      <c r="G6" s="8">
        <v>1</v>
      </c>
      <c r="H6" s="10">
        <f t="shared" si="0"/>
        <v>0</v>
      </c>
      <c r="I6" s="110"/>
      <c r="J6" s="110"/>
    </row>
    <row r="7" spans="1:10" x14ac:dyDescent="0.2">
      <c r="A7" s="128"/>
      <c r="B7" s="131"/>
      <c r="C7" s="131"/>
      <c r="D7" s="7" t="s">
        <v>675</v>
      </c>
      <c r="E7" s="8">
        <v>1</v>
      </c>
      <c r="F7" s="8">
        <v>0</v>
      </c>
      <c r="G7" s="8">
        <v>0</v>
      </c>
      <c r="H7" s="10">
        <f t="shared" si="0"/>
        <v>0</v>
      </c>
      <c r="I7" s="110"/>
      <c r="J7" s="110"/>
    </row>
    <row r="8" spans="1:10" x14ac:dyDescent="0.2">
      <c r="A8" s="128"/>
      <c r="B8" s="131"/>
      <c r="C8" s="131"/>
      <c r="D8" s="7" t="s">
        <v>681</v>
      </c>
      <c r="E8" s="8">
        <v>1</v>
      </c>
      <c r="F8" s="8">
        <v>0</v>
      </c>
      <c r="G8" s="8">
        <v>0</v>
      </c>
      <c r="H8" s="10">
        <f>IF(SUM(E8:G8)&gt;=2,1,0)</f>
        <v>0</v>
      </c>
      <c r="I8" s="110"/>
      <c r="J8" s="110"/>
    </row>
    <row r="9" spans="1:10" x14ac:dyDescent="0.2">
      <c r="A9" s="128"/>
      <c r="B9" s="132"/>
      <c r="C9" s="132"/>
      <c r="D9" s="7" t="s">
        <v>682</v>
      </c>
      <c r="E9" s="8">
        <v>1</v>
      </c>
      <c r="F9" s="8">
        <v>1</v>
      </c>
      <c r="G9" s="8">
        <v>1</v>
      </c>
      <c r="H9" s="10">
        <f t="shared" si="0"/>
        <v>1</v>
      </c>
      <c r="I9" s="111"/>
      <c r="J9" s="111"/>
    </row>
    <row r="10" spans="1:10" x14ac:dyDescent="0.2">
      <c r="A10" s="129"/>
      <c r="B10" s="145" t="s">
        <v>685</v>
      </c>
      <c r="C10" s="146"/>
      <c r="D10" s="146"/>
      <c r="E10" s="146"/>
      <c r="F10" s="146"/>
      <c r="G10" s="146"/>
      <c r="H10" s="147"/>
      <c r="I10" s="6">
        <f>AVERAGE(I2)</f>
        <v>0.2857142857142857</v>
      </c>
      <c r="J10" s="6">
        <f>100%-I10</f>
        <v>0.7142857142857143</v>
      </c>
    </row>
    <row r="11" spans="1:10" ht="12.75" customHeight="1" x14ac:dyDescent="0.2">
      <c r="A11" s="149" t="s">
        <v>25</v>
      </c>
      <c r="B11" s="16" t="s">
        <v>26</v>
      </c>
      <c r="C11" s="16" t="s">
        <v>27</v>
      </c>
      <c r="D11" s="124"/>
      <c r="E11" s="125"/>
      <c r="F11" s="125"/>
      <c r="G11" s="125"/>
      <c r="H11" s="126"/>
      <c r="I11" s="17">
        <f>(SUM(H12:H20))/COUNTA(H12:H20)</f>
        <v>0.66666666666666663</v>
      </c>
      <c r="J11" s="17">
        <f>100%-I11</f>
        <v>0.33333333333333337</v>
      </c>
    </row>
    <row r="12" spans="1:10" x14ac:dyDescent="0.2">
      <c r="A12" s="150"/>
      <c r="B12" s="5" t="s">
        <v>29</v>
      </c>
      <c r="C12" s="5" t="s">
        <v>30</v>
      </c>
      <c r="D12" s="5" t="s">
        <v>673</v>
      </c>
      <c r="E12" s="9">
        <v>1</v>
      </c>
      <c r="F12" s="9">
        <v>1</v>
      </c>
      <c r="G12" s="9">
        <v>1</v>
      </c>
      <c r="H12" s="12">
        <f>IF(SUM(E12:G12)&gt;=2,1,0)</f>
        <v>1</v>
      </c>
      <c r="I12" s="11">
        <f>H12/1</f>
        <v>1</v>
      </c>
      <c r="J12" s="11">
        <f>100%-I12</f>
        <v>0</v>
      </c>
    </row>
    <row r="13" spans="1:10" x14ac:dyDescent="0.2">
      <c r="A13" s="150"/>
      <c r="B13" s="5" t="s">
        <v>32</v>
      </c>
      <c r="C13" s="5" t="s">
        <v>33</v>
      </c>
      <c r="D13" s="5" t="s">
        <v>673</v>
      </c>
      <c r="E13" s="9">
        <v>0</v>
      </c>
      <c r="F13" s="9">
        <v>1</v>
      </c>
      <c r="G13" s="9">
        <v>1</v>
      </c>
      <c r="H13" s="12">
        <f>IF(SUM(E13:G13)&gt;=2,1,0)</f>
        <v>1</v>
      </c>
      <c r="I13" s="11">
        <f t="shared" ref="I13:I18" si="1">H13/1</f>
        <v>1</v>
      </c>
      <c r="J13" s="11">
        <f t="shared" ref="J13:J18" si="2">100%-I13</f>
        <v>0</v>
      </c>
    </row>
    <row r="14" spans="1:10" x14ac:dyDescent="0.2">
      <c r="A14" s="150"/>
      <c r="B14" s="5" t="s">
        <v>36</v>
      </c>
      <c r="C14" s="5" t="s">
        <v>37</v>
      </c>
      <c r="D14" s="5" t="s">
        <v>673</v>
      </c>
      <c r="E14" s="9">
        <v>0</v>
      </c>
      <c r="F14" s="9">
        <v>0</v>
      </c>
      <c r="G14" s="9">
        <v>1</v>
      </c>
      <c r="H14" s="12">
        <f t="shared" ref="H14:H19" si="3">IF(SUM(E14:G14)&gt;=2,1,0)</f>
        <v>0</v>
      </c>
      <c r="I14" s="11">
        <f t="shared" si="1"/>
        <v>0</v>
      </c>
      <c r="J14" s="11">
        <f t="shared" si="2"/>
        <v>1</v>
      </c>
    </row>
    <row r="15" spans="1:10" x14ac:dyDescent="0.2">
      <c r="A15" s="150"/>
      <c r="B15" s="5" t="s">
        <v>40</v>
      </c>
      <c r="C15" s="5" t="s">
        <v>41</v>
      </c>
      <c r="D15" s="5" t="s">
        <v>673</v>
      </c>
      <c r="E15" s="9">
        <v>1</v>
      </c>
      <c r="F15" s="9">
        <v>0</v>
      </c>
      <c r="G15" s="9">
        <v>1</v>
      </c>
      <c r="H15" s="12">
        <f t="shared" si="3"/>
        <v>1</v>
      </c>
      <c r="I15" s="11">
        <f t="shared" si="1"/>
        <v>1</v>
      </c>
      <c r="J15" s="11">
        <f t="shared" si="2"/>
        <v>0</v>
      </c>
    </row>
    <row r="16" spans="1:10" x14ac:dyDescent="0.2">
      <c r="A16" s="150"/>
      <c r="B16" s="5" t="s">
        <v>44</v>
      </c>
      <c r="C16" s="5" t="s">
        <v>45</v>
      </c>
      <c r="D16" s="5" t="s">
        <v>673</v>
      </c>
      <c r="E16" s="9">
        <v>0</v>
      </c>
      <c r="F16" s="9">
        <v>0</v>
      </c>
      <c r="G16" s="9">
        <v>1</v>
      </c>
      <c r="H16" s="12">
        <f t="shared" si="3"/>
        <v>0</v>
      </c>
      <c r="I16" s="11">
        <f t="shared" si="1"/>
        <v>0</v>
      </c>
      <c r="J16" s="11">
        <f t="shared" si="2"/>
        <v>1</v>
      </c>
    </row>
    <row r="17" spans="1:10" x14ac:dyDescent="0.2">
      <c r="A17" s="150"/>
      <c r="B17" s="5" t="s">
        <v>47</v>
      </c>
      <c r="C17" s="5" t="s">
        <v>48</v>
      </c>
      <c r="D17" s="5" t="s">
        <v>673</v>
      </c>
      <c r="E17" s="9">
        <v>1</v>
      </c>
      <c r="F17" s="9">
        <v>0</v>
      </c>
      <c r="G17" s="9">
        <v>1</v>
      </c>
      <c r="H17" s="12">
        <f t="shared" si="3"/>
        <v>1</v>
      </c>
      <c r="I17" s="11">
        <f t="shared" si="1"/>
        <v>1</v>
      </c>
      <c r="J17" s="11">
        <f t="shared" si="2"/>
        <v>0</v>
      </c>
    </row>
    <row r="18" spans="1:10" x14ac:dyDescent="0.2">
      <c r="A18" s="150"/>
      <c r="B18" s="5" t="s">
        <v>51</v>
      </c>
      <c r="C18" s="5" t="s">
        <v>52</v>
      </c>
      <c r="D18" s="5" t="s">
        <v>673</v>
      </c>
      <c r="E18" s="9">
        <v>0</v>
      </c>
      <c r="F18" s="9">
        <v>0</v>
      </c>
      <c r="G18" s="9">
        <v>1</v>
      </c>
      <c r="H18" s="12">
        <f t="shared" si="3"/>
        <v>0</v>
      </c>
      <c r="I18" s="11">
        <f t="shared" si="1"/>
        <v>0</v>
      </c>
      <c r="J18" s="11">
        <f t="shared" si="2"/>
        <v>1</v>
      </c>
    </row>
    <row r="19" spans="1:10" x14ac:dyDescent="0.2">
      <c r="A19" s="150"/>
      <c r="B19" s="152" t="s">
        <v>55</v>
      </c>
      <c r="C19" s="152" t="s">
        <v>56</v>
      </c>
      <c r="D19" s="5" t="s">
        <v>673</v>
      </c>
      <c r="E19" s="9">
        <v>1</v>
      </c>
      <c r="F19" s="9">
        <v>0</v>
      </c>
      <c r="G19" s="9">
        <v>1</v>
      </c>
      <c r="H19" s="12">
        <f t="shared" si="3"/>
        <v>1</v>
      </c>
      <c r="I19" s="154">
        <f>(SUM(H19:H20))/COUNTA(H19:H20)</f>
        <v>1</v>
      </c>
      <c r="J19" s="154">
        <f>100%-I19</f>
        <v>0</v>
      </c>
    </row>
    <row r="20" spans="1:10" x14ac:dyDescent="0.2">
      <c r="A20" s="150"/>
      <c r="B20" s="153"/>
      <c r="C20" s="153"/>
      <c r="D20" s="5" t="s">
        <v>674</v>
      </c>
      <c r="E20" s="9">
        <v>1</v>
      </c>
      <c r="F20" s="9">
        <v>0</v>
      </c>
      <c r="G20" s="9">
        <v>1</v>
      </c>
      <c r="H20" s="12">
        <f>IF(SUM(E20:G20)&gt;=2,1,0)</f>
        <v>1</v>
      </c>
      <c r="I20" s="155"/>
      <c r="J20" s="155"/>
    </row>
    <row r="21" spans="1:10" x14ac:dyDescent="0.2">
      <c r="A21" s="150"/>
      <c r="B21" s="16" t="s">
        <v>59</v>
      </c>
      <c r="C21" s="16" t="s">
        <v>60</v>
      </c>
      <c r="D21" s="124"/>
      <c r="E21" s="125"/>
      <c r="F21" s="125"/>
      <c r="G21" s="125"/>
      <c r="H21" s="126"/>
      <c r="I21" s="17">
        <f>(SUM(H22:H25))/COUNTA(H22:H25)</f>
        <v>0.5</v>
      </c>
      <c r="J21" s="17">
        <f>100%-I21</f>
        <v>0.5</v>
      </c>
    </row>
    <row r="22" spans="1:10" x14ac:dyDescent="0.2">
      <c r="A22" s="150"/>
      <c r="B22" s="5" t="s">
        <v>62</v>
      </c>
      <c r="C22" s="5" t="s">
        <v>63</v>
      </c>
      <c r="D22" s="5" t="s">
        <v>673</v>
      </c>
      <c r="E22" s="9">
        <v>1</v>
      </c>
      <c r="F22" s="9">
        <v>0</v>
      </c>
      <c r="G22" s="9">
        <v>0</v>
      </c>
      <c r="H22" s="12">
        <f>IF(SUM(E22:G22)&gt;=2,1,0)</f>
        <v>0</v>
      </c>
      <c r="I22" s="11">
        <f>H22/1</f>
        <v>0</v>
      </c>
      <c r="J22" s="13">
        <f>100%-I22</f>
        <v>1</v>
      </c>
    </row>
    <row r="23" spans="1:10" x14ac:dyDescent="0.2">
      <c r="A23" s="150"/>
      <c r="B23" s="5" t="s">
        <v>66</v>
      </c>
      <c r="C23" s="5" t="s">
        <v>67</v>
      </c>
      <c r="D23" s="5" t="s">
        <v>673</v>
      </c>
      <c r="E23" s="9">
        <v>0</v>
      </c>
      <c r="F23" s="9">
        <v>1</v>
      </c>
      <c r="G23" s="9">
        <v>1</v>
      </c>
      <c r="H23" s="12">
        <f>IF(SUM(E23:G23)&gt;=2,1,0)</f>
        <v>1</v>
      </c>
      <c r="I23" s="11">
        <f>H23/1</f>
        <v>1</v>
      </c>
      <c r="J23" s="13">
        <f>100%-I23</f>
        <v>0</v>
      </c>
    </row>
    <row r="24" spans="1:10" x14ac:dyDescent="0.2">
      <c r="A24" s="150"/>
      <c r="B24" s="152" t="s">
        <v>70</v>
      </c>
      <c r="C24" s="152" t="s">
        <v>71</v>
      </c>
      <c r="D24" s="5" t="s">
        <v>673</v>
      </c>
      <c r="E24" s="9">
        <v>0</v>
      </c>
      <c r="F24" s="9">
        <v>0</v>
      </c>
      <c r="G24" s="9">
        <v>1</v>
      </c>
      <c r="H24" s="12">
        <f>IF(SUM(E24:G24)&gt;=2,1,0)</f>
        <v>0</v>
      </c>
      <c r="I24" s="154">
        <f>(SUM(H24:H25))/COUNTA(H24:H25)</f>
        <v>0.5</v>
      </c>
      <c r="J24" s="154">
        <f>100%-I24</f>
        <v>0.5</v>
      </c>
    </row>
    <row r="25" spans="1:10" x14ac:dyDescent="0.2">
      <c r="A25" s="150"/>
      <c r="B25" s="153"/>
      <c r="C25" s="153"/>
      <c r="D25" s="5" t="s">
        <v>674</v>
      </c>
      <c r="E25" s="9">
        <v>1</v>
      </c>
      <c r="F25" s="9">
        <v>1</v>
      </c>
      <c r="G25" s="9">
        <v>0</v>
      </c>
      <c r="H25" s="12">
        <f>IF(SUM(E25:G25)&gt;=2,1,0)</f>
        <v>1</v>
      </c>
      <c r="I25" s="155"/>
      <c r="J25" s="155"/>
    </row>
    <row r="26" spans="1:10" x14ac:dyDescent="0.2">
      <c r="A26" s="151"/>
      <c r="B26" s="145" t="s">
        <v>685</v>
      </c>
      <c r="C26" s="146"/>
      <c r="D26" s="146"/>
      <c r="E26" s="146"/>
      <c r="F26" s="146"/>
      <c r="G26" s="146"/>
      <c r="H26" s="147"/>
      <c r="I26" s="24">
        <f>AVERAGE(I11,I21)</f>
        <v>0.58333333333333326</v>
      </c>
      <c r="J26" s="24">
        <f>100%-I26</f>
        <v>0.41666666666666674</v>
      </c>
    </row>
    <row r="27" spans="1:10" ht="12.75" customHeight="1" x14ac:dyDescent="0.2">
      <c r="A27" s="127" t="s">
        <v>74</v>
      </c>
      <c r="B27" s="20" t="s">
        <v>75</v>
      </c>
      <c r="C27" s="14" t="s">
        <v>76</v>
      </c>
      <c r="D27" s="112"/>
      <c r="E27" s="113"/>
      <c r="F27" s="113"/>
      <c r="G27" s="113"/>
      <c r="H27" s="114"/>
      <c r="I27" s="15">
        <f>(SUM(H28:H31))/COUNTA(H28:H31)</f>
        <v>0.5</v>
      </c>
      <c r="J27" s="15">
        <f>100%-I27</f>
        <v>0.5</v>
      </c>
    </row>
    <row r="28" spans="1:10" x14ac:dyDescent="0.2">
      <c r="A28" s="128"/>
      <c r="B28" s="18" t="s">
        <v>78</v>
      </c>
      <c r="C28" s="7" t="s">
        <v>79</v>
      </c>
      <c r="D28" s="7" t="s">
        <v>673</v>
      </c>
      <c r="E28" s="8">
        <v>1</v>
      </c>
      <c r="F28" s="8">
        <v>1</v>
      </c>
      <c r="G28" s="8"/>
      <c r="H28" s="10">
        <f>IF(SUM(E28:G28)&gt;=2,1,0)</f>
        <v>1</v>
      </c>
      <c r="I28" s="23">
        <f>H28/1</f>
        <v>1</v>
      </c>
      <c r="J28" s="23">
        <f>100%-I28</f>
        <v>0</v>
      </c>
    </row>
    <row r="29" spans="1:10" x14ac:dyDescent="0.2">
      <c r="A29" s="128"/>
      <c r="B29" s="18" t="s">
        <v>82</v>
      </c>
      <c r="C29" s="7" t="s">
        <v>83</v>
      </c>
      <c r="D29" s="7" t="s">
        <v>673</v>
      </c>
      <c r="E29" s="8"/>
      <c r="F29" s="8">
        <v>1</v>
      </c>
      <c r="G29" s="8">
        <v>1</v>
      </c>
      <c r="H29" s="10">
        <f t="shared" ref="H29:H35" si="4">IF(SUM(E29:G29)&gt;=2,1,0)</f>
        <v>1</v>
      </c>
      <c r="I29" s="23">
        <f>H29/1</f>
        <v>1</v>
      </c>
      <c r="J29" s="23">
        <f>100%-I29</f>
        <v>0</v>
      </c>
    </row>
    <row r="30" spans="1:10" x14ac:dyDescent="0.2">
      <c r="A30" s="128"/>
      <c r="B30" s="118" t="s">
        <v>86</v>
      </c>
      <c r="C30" s="118" t="s">
        <v>87</v>
      </c>
      <c r="D30" s="7" t="s">
        <v>673</v>
      </c>
      <c r="E30" s="8"/>
      <c r="F30" s="8">
        <v>0</v>
      </c>
      <c r="G30" s="8">
        <v>0</v>
      </c>
      <c r="H30" s="10">
        <f t="shared" si="4"/>
        <v>0</v>
      </c>
      <c r="I30" s="109">
        <f>(SUM(H30:H31))/COUNTA(H30:H31)</f>
        <v>0</v>
      </c>
      <c r="J30" s="109">
        <f>100%-I30</f>
        <v>1</v>
      </c>
    </row>
    <row r="31" spans="1:10" x14ac:dyDescent="0.2">
      <c r="A31" s="128"/>
      <c r="B31" s="118"/>
      <c r="C31" s="118"/>
      <c r="D31" s="7" t="s">
        <v>674</v>
      </c>
      <c r="E31" s="8"/>
      <c r="F31" s="8"/>
      <c r="G31" s="8"/>
      <c r="H31" s="10">
        <f t="shared" si="4"/>
        <v>0</v>
      </c>
      <c r="I31" s="111"/>
      <c r="J31" s="111"/>
    </row>
    <row r="32" spans="1:10" x14ac:dyDescent="0.2">
      <c r="A32" s="128"/>
      <c r="B32" s="14" t="s">
        <v>90</v>
      </c>
      <c r="C32" s="14" t="s">
        <v>91</v>
      </c>
      <c r="D32" s="112"/>
      <c r="E32" s="113"/>
      <c r="F32" s="113"/>
      <c r="G32" s="113"/>
      <c r="H32" s="114"/>
      <c r="I32" s="15">
        <f>(SUM(H33:H35))/COUNTA(H33:H35)</f>
        <v>0.66666666666666663</v>
      </c>
      <c r="J32" s="15">
        <f>100%-I32</f>
        <v>0.33333333333333337</v>
      </c>
    </row>
    <row r="33" spans="1:10" x14ac:dyDescent="0.2">
      <c r="A33" s="128"/>
      <c r="B33" s="7" t="s">
        <v>93</v>
      </c>
      <c r="C33" s="7" t="s">
        <v>94</v>
      </c>
      <c r="D33" s="7" t="s">
        <v>673</v>
      </c>
      <c r="E33" s="8">
        <v>1</v>
      </c>
      <c r="F33" s="8"/>
      <c r="G33" s="8">
        <v>1</v>
      </c>
      <c r="H33" s="10">
        <f t="shared" si="4"/>
        <v>1</v>
      </c>
      <c r="I33" s="23">
        <f>H33/1</f>
        <v>1</v>
      </c>
      <c r="J33" s="23">
        <f>100%-I33</f>
        <v>0</v>
      </c>
    </row>
    <row r="34" spans="1:10" x14ac:dyDescent="0.2">
      <c r="A34" s="128"/>
      <c r="B34" s="118" t="s">
        <v>97</v>
      </c>
      <c r="C34" s="118" t="s">
        <v>98</v>
      </c>
      <c r="D34" s="7" t="s">
        <v>673</v>
      </c>
      <c r="E34" s="8"/>
      <c r="F34" s="8">
        <v>1</v>
      </c>
      <c r="G34" s="8"/>
      <c r="H34" s="10">
        <f t="shared" si="4"/>
        <v>0</v>
      </c>
      <c r="I34" s="148">
        <f>(SUM(H34:H35))/COUNTA(H34:H35)</f>
        <v>0.5</v>
      </c>
      <c r="J34" s="109">
        <f>100%-I34</f>
        <v>0.5</v>
      </c>
    </row>
    <row r="35" spans="1:10" x14ac:dyDescent="0.2">
      <c r="A35" s="128"/>
      <c r="B35" s="118"/>
      <c r="C35" s="118"/>
      <c r="D35" s="7" t="s">
        <v>674</v>
      </c>
      <c r="E35" s="8"/>
      <c r="F35" s="8">
        <v>1</v>
      </c>
      <c r="G35" s="8">
        <v>1</v>
      </c>
      <c r="H35" s="10">
        <f t="shared" si="4"/>
        <v>1</v>
      </c>
      <c r="I35" s="148"/>
      <c r="J35" s="111"/>
    </row>
    <row r="36" spans="1:10" x14ac:dyDescent="0.2">
      <c r="A36" s="129"/>
      <c r="B36" s="145" t="s">
        <v>685</v>
      </c>
      <c r="C36" s="146"/>
      <c r="D36" s="146"/>
      <c r="E36" s="146"/>
      <c r="F36" s="146"/>
      <c r="G36" s="146"/>
      <c r="H36" s="147"/>
      <c r="I36" s="24">
        <f>AVERAGE(I27,I32)</f>
        <v>0.58333333333333326</v>
      </c>
      <c r="J36" s="24">
        <f>100%-I36</f>
        <v>0.41666666666666674</v>
      </c>
    </row>
    <row r="37" spans="1:10" ht="12.75" customHeight="1" x14ac:dyDescent="0.2">
      <c r="A37" s="139" t="s">
        <v>101</v>
      </c>
      <c r="B37" s="16" t="s">
        <v>102</v>
      </c>
      <c r="C37" s="16" t="s">
        <v>103</v>
      </c>
      <c r="D37" s="124"/>
      <c r="E37" s="125"/>
      <c r="F37" s="125"/>
      <c r="G37" s="125"/>
      <c r="H37" s="126"/>
      <c r="I37" s="17">
        <f>(SUM(H38:H41))/COUNTA(H38:H41)</f>
        <v>0.5</v>
      </c>
      <c r="J37" s="17">
        <f>100%-I37</f>
        <v>0.5</v>
      </c>
    </row>
    <row r="38" spans="1:10" x14ac:dyDescent="0.2">
      <c r="A38" s="140"/>
      <c r="B38" s="19" t="s">
        <v>105</v>
      </c>
      <c r="C38" s="19" t="s">
        <v>106</v>
      </c>
      <c r="D38" s="19" t="s">
        <v>673</v>
      </c>
      <c r="E38" s="19"/>
      <c r="F38" s="19"/>
      <c r="G38" s="19"/>
      <c r="H38" s="26">
        <f t="shared" ref="H38:H51" si="5">IF(SUM(E38:G38)&gt;=2,1,0)</f>
        <v>0</v>
      </c>
      <c r="I38" s="25">
        <f>H38/1</f>
        <v>0</v>
      </c>
      <c r="J38" s="25">
        <f>100%-I38</f>
        <v>1</v>
      </c>
    </row>
    <row r="39" spans="1:10" x14ac:dyDescent="0.2">
      <c r="A39" s="140"/>
      <c r="B39" s="19" t="s">
        <v>108</v>
      </c>
      <c r="C39" s="19" t="s">
        <v>109</v>
      </c>
      <c r="D39" s="19" t="s">
        <v>674</v>
      </c>
      <c r="E39" s="19">
        <v>1</v>
      </c>
      <c r="F39" s="19">
        <v>1</v>
      </c>
      <c r="G39" s="19">
        <v>1</v>
      </c>
      <c r="H39" s="26">
        <f t="shared" si="5"/>
        <v>1</v>
      </c>
      <c r="I39" s="25">
        <f t="shared" ref="I39:I40" si="6">H39/1</f>
        <v>1</v>
      </c>
      <c r="J39" s="25">
        <f t="shared" ref="J39:J51" si="7">100%-I39</f>
        <v>0</v>
      </c>
    </row>
    <row r="40" spans="1:10" x14ac:dyDescent="0.2">
      <c r="A40" s="140"/>
      <c r="B40" s="19" t="s">
        <v>111</v>
      </c>
      <c r="C40" s="19" t="s">
        <v>112</v>
      </c>
      <c r="D40" s="19" t="s">
        <v>675</v>
      </c>
      <c r="E40" s="19"/>
      <c r="F40" s="19"/>
      <c r="G40" s="19"/>
      <c r="H40" s="26">
        <f t="shared" si="5"/>
        <v>0</v>
      </c>
      <c r="I40" s="25">
        <f t="shared" si="6"/>
        <v>0</v>
      </c>
      <c r="J40" s="25">
        <f t="shared" si="7"/>
        <v>1</v>
      </c>
    </row>
    <row r="41" spans="1:10" x14ac:dyDescent="0.2">
      <c r="A41" s="140"/>
      <c r="B41" s="138" t="s">
        <v>114</v>
      </c>
      <c r="C41" s="138" t="s">
        <v>115</v>
      </c>
      <c r="D41" s="19" t="s">
        <v>673</v>
      </c>
      <c r="E41" s="19"/>
      <c r="F41" s="19">
        <v>1</v>
      </c>
      <c r="G41" s="19">
        <v>1</v>
      </c>
      <c r="H41" s="26">
        <f t="shared" si="5"/>
        <v>1</v>
      </c>
      <c r="I41" s="115">
        <f>(SUM(H41:H43))/COUNTA(H41:H43)</f>
        <v>0.66666666666666663</v>
      </c>
      <c r="J41" s="115">
        <f t="shared" si="7"/>
        <v>0.33333333333333337</v>
      </c>
    </row>
    <row r="42" spans="1:10" x14ac:dyDescent="0.2">
      <c r="A42" s="140"/>
      <c r="B42" s="138"/>
      <c r="C42" s="138"/>
      <c r="D42" s="19" t="s">
        <v>674</v>
      </c>
      <c r="E42" s="19"/>
      <c r="F42" s="19"/>
      <c r="G42" s="19"/>
      <c r="H42" s="26">
        <f t="shared" si="5"/>
        <v>0</v>
      </c>
      <c r="I42" s="116"/>
      <c r="J42" s="116"/>
    </row>
    <row r="43" spans="1:10" x14ac:dyDescent="0.2">
      <c r="A43" s="140"/>
      <c r="B43" s="138"/>
      <c r="C43" s="138"/>
      <c r="D43" s="19" t="s">
        <v>675</v>
      </c>
      <c r="E43" s="19"/>
      <c r="F43" s="19">
        <v>1</v>
      </c>
      <c r="G43" s="19">
        <v>1</v>
      </c>
      <c r="H43" s="26">
        <f t="shared" si="5"/>
        <v>1</v>
      </c>
      <c r="I43" s="117"/>
      <c r="J43" s="117"/>
    </row>
    <row r="44" spans="1:10" x14ac:dyDescent="0.2">
      <c r="A44" s="140"/>
      <c r="B44" s="16" t="s">
        <v>117</v>
      </c>
      <c r="C44" s="16" t="s">
        <v>118</v>
      </c>
      <c r="D44" s="124"/>
      <c r="E44" s="125"/>
      <c r="F44" s="125"/>
      <c r="G44" s="125"/>
      <c r="H44" s="126"/>
      <c r="I44" s="17">
        <f>(SUM(H45:H48))/COUNTA(H45:H48)</f>
        <v>0.33333333333333331</v>
      </c>
      <c r="J44" s="17">
        <f>100%-I44</f>
        <v>0.66666666666666674</v>
      </c>
    </row>
    <row r="45" spans="1:10" x14ac:dyDescent="0.2">
      <c r="A45" s="140"/>
      <c r="B45" s="138" t="s">
        <v>120</v>
      </c>
      <c r="C45" s="19" t="s">
        <v>121</v>
      </c>
      <c r="D45" s="19" t="s">
        <v>673</v>
      </c>
      <c r="E45" s="19">
        <v>1</v>
      </c>
      <c r="F45" s="19">
        <v>1</v>
      </c>
      <c r="G45" s="19"/>
      <c r="H45" s="19">
        <f t="shared" si="5"/>
        <v>1</v>
      </c>
      <c r="I45" s="25">
        <f>H45/1</f>
        <v>1</v>
      </c>
      <c r="J45" s="25">
        <f t="shared" si="7"/>
        <v>0</v>
      </c>
    </row>
    <row r="46" spans="1:10" x14ac:dyDescent="0.2">
      <c r="A46" s="140"/>
      <c r="B46" s="138"/>
      <c r="C46" s="19" t="s">
        <v>124</v>
      </c>
      <c r="D46" s="19" t="s">
        <v>674</v>
      </c>
      <c r="E46" s="19"/>
      <c r="F46" s="19"/>
      <c r="G46" s="19"/>
      <c r="H46" s="19">
        <f t="shared" si="5"/>
        <v>0</v>
      </c>
      <c r="I46" s="25">
        <f>H46/1</f>
        <v>0</v>
      </c>
      <c r="J46" s="25">
        <f t="shared" si="7"/>
        <v>1</v>
      </c>
    </row>
    <row r="47" spans="1:10" x14ac:dyDescent="0.2">
      <c r="A47" s="140"/>
      <c r="B47" s="138"/>
      <c r="C47" s="19" t="s">
        <v>127</v>
      </c>
      <c r="D47" s="19" t="s">
        <v>675</v>
      </c>
      <c r="E47" s="19"/>
      <c r="F47" s="19"/>
      <c r="G47" s="19"/>
      <c r="H47" s="19">
        <f t="shared" si="5"/>
        <v>0</v>
      </c>
      <c r="I47" s="25">
        <f>H47/1</f>
        <v>0</v>
      </c>
      <c r="J47" s="25">
        <f t="shared" si="7"/>
        <v>1</v>
      </c>
    </row>
    <row r="48" spans="1:10" x14ac:dyDescent="0.2">
      <c r="A48" s="140"/>
      <c r="B48" s="16" t="s">
        <v>130</v>
      </c>
      <c r="C48" s="16" t="s">
        <v>131</v>
      </c>
      <c r="D48" s="124"/>
      <c r="E48" s="125"/>
      <c r="F48" s="125"/>
      <c r="G48" s="125"/>
      <c r="H48" s="126"/>
      <c r="I48" s="17">
        <f>(SUM(H49:H51))/COUNTA(H49:H51)</f>
        <v>0.33333333333333331</v>
      </c>
      <c r="J48" s="17">
        <f>100%-I48</f>
        <v>0.66666666666666674</v>
      </c>
    </row>
    <row r="49" spans="1:10" x14ac:dyDescent="0.2">
      <c r="A49" s="140"/>
      <c r="B49" s="19" t="s">
        <v>133</v>
      </c>
      <c r="C49" s="19" t="s">
        <v>134</v>
      </c>
      <c r="D49" s="19" t="s">
        <v>673</v>
      </c>
      <c r="E49" s="19"/>
      <c r="F49" s="19">
        <v>1</v>
      </c>
      <c r="G49" s="19">
        <v>1</v>
      </c>
      <c r="H49" s="19">
        <f t="shared" si="5"/>
        <v>1</v>
      </c>
      <c r="I49" s="25">
        <f>H49/1</f>
        <v>1</v>
      </c>
      <c r="J49" s="25">
        <f t="shared" si="7"/>
        <v>0</v>
      </c>
    </row>
    <row r="50" spans="1:10" x14ac:dyDescent="0.2">
      <c r="A50" s="140"/>
      <c r="B50" s="19" t="s">
        <v>137</v>
      </c>
      <c r="C50" s="19" t="s">
        <v>138</v>
      </c>
      <c r="D50" s="19" t="s">
        <v>674</v>
      </c>
      <c r="E50" s="19"/>
      <c r="F50" s="19"/>
      <c r="G50" s="19"/>
      <c r="H50" s="19">
        <f t="shared" si="5"/>
        <v>0</v>
      </c>
      <c r="I50" s="25">
        <f>H50/1</f>
        <v>0</v>
      </c>
      <c r="J50" s="25">
        <f t="shared" si="7"/>
        <v>1</v>
      </c>
    </row>
    <row r="51" spans="1:10" x14ac:dyDescent="0.2">
      <c r="A51" s="140"/>
      <c r="B51" s="19" t="s">
        <v>141</v>
      </c>
      <c r="C51" s="19" t="s">
        <v>142</v>
      </c>
      <c r="D51" s="19" t="s">
        <v>675</v>
      </c>
      <c r="E51" s="19"/>
      <c r="F51" s="19"/>
      <c r="G51" s="19"/>
      <c r="H51" s="19">
        <f t="shared" si="5"/>
        <v>0</v>
      </c>
      <c r="I51" s="25">
        <f>H51/1</f>
        <v>0</v>
      </c>
      <c r="J51" s="25">
        <f t="shared" si="7"/>
        <v>1</v>
      </c>
    </row>
    <row r="52" spans="1:10" x14ac:dyDescent="0.2">
      <c r="A52" s="141"/>
      <c r="B52" s="145" t="s">
        <v>685</v>
      </c>
      <c r="C52" s="146"/>
      <c r="D52" s="146"/>
      <c r="E52" s="146"/>
      <c r="F52" s="146"/>
      <c r="G52" s="146"/>
      <c r="H52" s="147"/>
      <c r="I52" s="24">
        <f>AVERAGE(I37,I44,I48)</f>
        <v>0.38888888888888884</v>
      </c>
      <c r="J52" s="24">
        <f>100%-I52</f>
        <v>0.61111111111111116</v>
      </c>
    </row>
    <row r="53" spans="1:10" ht="12.75" customHeight="1" x14ac:dyDescent="0.2">
      <c r="A53" s="127" t="s">
        <v>145</v>
      </c>
      <c r="B53" s="14" t="s">
        <v>10</v>
      </c>
      <c r="C53" s="14" t="s">
        <v>146</v>
      </c>
      <c r="D53" s="112"/>
      <c r="E53" s="113"/>
      <c r="F53" s="113"/>
      <c r="G53" s="113"/>
      <c r="H53" s="114"/>
      <c r="I53" s="15">
        <f>(SUM(H54:H60))/COUNTA(H54:H60)</f>
        <v>0.42857142857142855</v>
      </c>
      <c r="J53" s="15">
        <f>100%-I53</f>
        <v>0.5714285714285714</v>
      </c>
    </row>
    <row r="54" spans="1:10" x14ac:dyDescent="0.2">
      <c r="A54" s="128"/>
      <c r="B54" s="7" t="s">
        <v>13</v>
      </c>
      <c r="C54" s="7" t="s">
        <v>148</v>
      </c>
      <c r="D54" s="7" t="s">
        <v>673</v>
      </c>
      <c r="E54" s="7">
        <v>1</v>
      </c>
      <c r="F54" s="7">
        <v>1</v>
      </c>
      <c r="G54" s="7"/>
      <c r="H54" s="7">
        <f t="shared" ref="H54:H77" si="8">IF(SUM(E54:G54)&gt;=2,1,0)</f>
        <v>1</v>
      </c>
      <c r="I54" s="23">
        <f>H54/1</f>
        <v>1</v>
      </c>
      <c r="J54" s="23">
        <f t="shared" ref="J54:J56" si="9">100%-I54</f>
        <v>0</v>
      </c>
    </row>
    <row r="55" spans="1:10" x14ac:dyDescent="0.2">
      <c r="A55" s="128"/>
      <c r="B55" s="7" t="s">
        <v>18</v>
      </c>
      <c r="C55" s="7" t="s">
        <v>150</v>
      </c>
      <c r="D55" s="7" t="s">
        <v>673</v>
      </c>
      <c r="E55" s="7"/>
      <c r="F55" s="7">
        <v>1</v>
      </c>
      <c r="G55" s="7">
        <v>1</v>
      </c>
      <c r="H55" s="7">
        <f t="shared" si="8"/>
        <v>1</v>
      </c>
      <c r="I55" s="23">
        <f t="shared" ref="I55:I56" si="10">H55/1</f>
        <v>1</v>
      </c>
      <c r="J55" s="23">
        <f t="shared" si="9"/>
        <v>0</v>
      </c>
    </row>
    <row r="56" spans="1:10" x14ac:dyDescent="0.2">
      <c r="A56" s="128"/>
      <c r="B56" s="7" t="s">
        <v>153</v>
      </c>
      <c r="C56" s="7" t="s">
        <v>154</v>
      </c>
      <c r="D56" s="7" t="s">
        <v>673</v>
      </c>
      <c r="E56" s="7"/>
      <c r="F56" s="7">
        <v>1</v>
      </c>
      <c r="G56" s="7"/>
      <c r="H56" s="7">
        <f t="shared" si="8"/>
        <v>0</v>
      </c>
      <c r="I56" s="23">
        <f t="shared" si="10"/>
        <v>0</v>
      </c>
      <c r="J56" s="23">
        <f t="shared" si="9"/>
        <v>1</v>
      </c>
    </row>
    <row r="57" spans="1:10" x14ac:dyDescent="0.2">
      <c r="A57" s="128"/>
      <c r="B57" s="118" t="s">
        <v>157</v>
      </c>
      <c r="C57" s="118" t="s">
        <v>158</v>
      </c>
      <c r="D57" s="7" t="s">
        <v>673</v>
      </c>
      <c r="E57" s="7"/>
      <c r="F57" s="7">
        <v>1</v>
      </c>
      <c r="G57" s="7"/>
      <c r="H57" s="7">
        <f t="shared" si="8"/>
        <v>0</v>
      </c>
      <c r="I57" s="109">
        <f>(SUM(H57:H58))/COUNTA(H57:H58)</f>
        <v>0</v>
      </c>
      <c r="J57" s="109">
        <f>100%-I57</f>
        <v>1</v>
      </c>
    </row>
    <row r="58" spans="1:10" x14ac:dyDescent="0.2">
      <c r="A58" s="128"/>
      <c r="B58" s="118"/>
      <c r="C58" s="118"/>
      <c r="D58" s="7" t="s">
        <v>674</v>
      </c>
      <c r="E58" s="7"/>
      <c r="F58" s="7">
        <v>1</v>
      </c>
      <c r="G58" s="7"/>
      <c r="H58" s="7">
        <f t="shared" si="8"/>
        <v>0</v>
      </c>
      <c r="I58" s="111"/>
      <c r="J58" s="111"/>
    </row>
    <row r="59" spans="1:10" x14ac:dyDescent="0.2">
      <c r="A59" s="128"/>
      <c r="B59" s="7" t="s">
        <v>162</v>
      </c>
      <c r="C59" s="7" t="s">
        <v>163</v>
      </c>
      <c r="D59" s="7" t="s">
        <v>673</v>
      </c>
      <c r="E59" s="7"/>
      <c r="F59" s="7">
        <v>1</v>
      </c>
      <c r="G59" s="7">
        <v>1</v>
      </c>
      <c r="H59" s="7">
        <f t="shared" si="8"/>
        <v>1</v>
      </c>
      <c r="I59" s="23">
        <f t="shared" ref="I59:I60" si="11">H59/1</f>
        <v>1</v>
      </c>
      <c r="J59" s="23">
        <f t="shared" ref="J59:J60" si="12">100%-I59</f>
        <v>0</v>
      </c>
    </row>
    <row r="60" spans="1:10" x14ac:dyDescent="0.2">
      <c r="A60" s="128"/>
      <c r="B60" s="7" t="s">
        <v>166</v>
      </c>
      <c r="C60" s="7" t="s">
        <v>167</v>
      </c>
      <c r="D60" s="7" t="s">
        <v>673</v>
      </c>
      <c r="E60" s="7"/>
      <c r="F60" s="7"/>
      <c r="G60" s="7"/>
      <c r="H60" s="7">
        <f t="shared" si="8"/>
        <v>0</v>
      </c>
      <c r="I60" s="23">
        <f t="shared" si="11"/>
        <v>0</v>
      </c>
      <c r="J60" s="23">
        <f t="shared" si="12"/>
        <v>1</v>
      </c>
    </row>
    <row r="61" spans="1:10" x14ac:dyDescent="0.2">
      <c r="A61" s="128"/>
      <c r="B61" s="14" t="s">
        <v>170</v>
      </c>
      <c r="C61" s="14" t="s">
        <v>171</v>
      </c>
      <c r="D61" s="112"/>
      <c r="E61" s="113"/>
      <c r="F61" s="113"/>
      <c r="G61" s="113"/>
      <c r="H61" s="114"/>
      <c r="I61" s="15">
        <f>(SUM(H62:H77))/COUNTA(H62:H77)</f>
        <v>0.125</v>
      </c>
      <c r="J61" s="15">
        <f>100%-I61</f>
        <v>0.875</v>
      </c>
    </row>
    <row r="62" spans="1:10" x14ac:dyDescent="0.2">
      <c r="A62" s="128"/>
      <c r="B62" s="7" t="s">
        <v>173</v>
      </c>
      <c r="C62" s="7" t="s">
        <v>174</v>
      </c>
      <c r="D62" s="7" t="s">
        <v>673</v>
      </c>
      <c r="E62" s="7">
        <v>1</v>
      </c>
      <c r="F62" s="7"/>
      <c r="G62" s="7"/>
      <c r="H62" s="7">
        <f t="shared" si="8"/>
        <v>0</v>
      </c>
      <c r="I62" s="23">
        <f>H62/1</f>
        <v>0</v>
      </c>
      <c r="J62" s="23">
        <f t="shared" ref="J62" si="13">100%-I62</f>
        <v>1</v>
      </c>
    </row>
    <row r="63" spans="1:10" x14ac:dyDescent="0.2">
      <c r="A63" s="128"/>
      <c r="B63" s="118" t="s">
        <v>177</v>
      </c>
      <c r="C63" s="118" t="s">
        <v>178</v>
      </c>
      <c r="D63" s="7" t="s">
        <v>674</v>
      </c>
      <c r="E63" s="7"/>
      <c r="F63" s="7">
        <v>1</v>
      </c>
      <c r="G63" s="7">
        <v>1</v>
      </c>
      <c r="H63" s="7">
        <f t="shared" si="8"/>
        <v>1</v>
      </c>
      <c r="I63" s="109">
        <f>(SUM(H63:H64))/COUNTA(H63:H64)</f>
        <v>1</v>
      </c>
      <c r="J63" s="109">
        <f>100%-I63</f>
        <v>0</v>
      </c>
    </row>
    <row r="64" spans="1:10" x14ac:dyDescent="0.2">
      <c r="A64" s="128"/>
      <c r="B64" s="118"/>
      <c r="C64" s="118"/>
      <c r="D64" s="7" t="s">
        <v>675</v>
      </c>
      <c r="E64" s="7"/>
      <c r="F64" s="7">
        <v>1</v>
      </c>
      <c r="G64" s="7">
        <v>1</v>
      </c>
      <c r="H64" s="7">
        <f t="shared" si="8"/>
        <v>1</v>
      </c>
      <c r="I64" s="111"/>
      <c r="J64" s="111"/>
    </row>
    <row r="65" spans="1:10" x14ac:dyDescent="0.2">
      <c r="A65" s="128"/>
      <c r="B65" s="118" t="s">
        <v>182</v>
      </c>
      <c r="C65" s="118" t="s">
        <v>183</v>
      </c>
      <c r="D65" s="7" t="s">
        <v>673</v>
      </c>
      <c r="E65" s="7"/>
      <c r="F65" s="7"/>
      <c r="G65" s="7">
        <v>1</v>
      </c>
      <c r="H65" s="7">
        <f t="shared" si="8"/>
        <v>0</v>
      </c>
      <c r="I65" s="109">
        <f>(SUM(H65:H66))/COUNTA(H65:H66)</f>
        <v>0</v>
      </c>
      <c r="J65" s="109">
        <f>100%-I65</f>
        <v>1</v>
      </c>
    </row>
    <row r="66" spans="1:10" x14ac:dyDescent="0.2">
      <c r="A66" s="128"/>
      <c r="B66" s="118"/>
      <c r="C66" s="118"/>
      <c r="D66" s="7" t="s">
        <v>674</v>
      </c>
      <c r="E66" s="7"/>
      <c r="F66" s="7">
        <v>1</v>
      </c>
      <c r="G66" s="7"/>
      <c r="H66" s="7">
        <f t="shared" si="8"/>
        <v>0</v>
      </c>
      <c r="I66" s="111"/>
      <c r="J66" s="111"/>
    </row>
    <row r="67" spans="1:10" x14ac:dyDescent="0.2">
      <c r="A67" s="128"/>
      <c r="B67" s="118" t="s">
        <v>187</v>
      </c>
      <c r="C67" s="118" t="s">
        <v>188</v>
      </c>
      <c r="D67" s="7" t="s">
        <v>673</v>
      </c>
      <c r="E67" s="7"/>
      <c r="F67" s="7"/>
      <c r="G67" s="7">
        <v>1</v>
      </c>
      <c r="H67" s="7">
        <f t="shared" si="8"/>
        <v>0</v>
      </c>
      <c r="I67" s="109">
        <f>(SUM(H67:H72))/COUNTA(H67:H72)</f>
        <v>0</v>
      </c>
      <c r="J67" s="109">
        <f>100%-I67</f>
        <v>1</v>
      </c>
    </row>
    <row r="68" spans="1:10" x14ac:dyDescent="0.2">
      <c r="A68" s="128"/>
      <c r="B68" s="118"/>
      <c r="C68" s="118"/>
      <c r="D68" s="7" t="s">
        <v>674</v>
      </c>
      <c r="E68" s="7"/>
      <c r="F68" s="7"/>
      <c r="G68" s="7"/>
      <c r="H68" s="7">
        <f t="shared" si="8"/>
        <v>0</v>
      </c>
      <c r="I68" s="110"/>
      <c r="J68" s="110"/>
    </row>
    <row r="69" spans="1:10" x14ac:dyDescent="0.2">
      <c r="A69" s="128"/>
      <c r="B69" s="118"/>
      <c r="C69" s="118"/>
      <c r="D69" s="7" t="s">
        <v>675</v>
      </c>
      <c r="E69" s="7"/>
      <c r="F69" s="7"/>
      <c r="G69" s="7">
        <v>1</v>
      </c>
      <c r="H69" s="7">
        <f t="shared" si="8"/>
        <v>0</v>
      </c>
      <c r="I69" s="110">
        <f t="shared" ref="I69" si="14">(SUM(H69:H70))/COUNTA(H69:H70)</f>
        <v>0</v>
      </c>
      <c r="J69" s="110"/>
    </row>
    <row r="70" spans="1:10" x14ac:dyDescent="0.2">
      <c r="A70" s="128"/>
      <c r="B70" s="118"/>
      <c r="C70" s="118"/>
      <c r="D70" s="7" t="s">
        <v>681</v>
      </c>
      <c r="E70" s="7"/>
      <c r="F70" s="7"/>
      <c r="G70" s="7"/>
      <c r="H70" s="7">
        <f t="shared" si="8"/>
        <v>0</v>
      </c>
      <c r="I70" s="110"/>
      <c r="J70" s="110"/>
    </row>
    <row r="71" spans="1:10" x14ac:dyDescent="0.2">
      <c r="A71" s="128"/>
      <c r="B71" s="118"/>
      <c r="C71" s="118"/>
      <c r="D71" s="7" t="s">
        <v>682</v>
      </c>
      <c r="E71" s="7"/>
      <c r="F71" s="7"/>
      <c r="G71" s="7"/>
      <c r="H71" s="7">
        <f t="shared" si="8"/>
        <v>0</v>
      </c>
      <c r="I71" s="110">
        <f t="shared" ref="I71" si="15">(SUM(H71:H72))/COUNTA(H71:H72)</f>
        <v>0</v>
      </c>
      <c r="J71" s="110"/>
    </row>
    <row r="72" spans="1:10" x14ac:dyDescent="0.2">
      <c r="A72" s="128"/>
      <c r="B72" s="118"/>
      <c r="C72" s="118"/>
      <c r="D72" s="7" t="s">
        <v>688</v>
      </c>
      <c r="E72" s="7"/>
      <c r="F72" s="7"/>
      <c r="G72" s="7"/>
      <c r="H72" s="7">
        <f t="shared" si="8"/>
        <v>0</v>
      </c>
      <c r="I72" s="111"/>
      <c r="J72" s="111"/>
    </row>
    <row r="73" spans="1:10" x14ac:dyDescent="0.2">
      <c r="A73" s="128"/>
      <c r="B73" s="118" t="s">
        <v>196</v>
      </c>
      <c r="C73" s="118" t="s">
        <v>197</v>
      </c>
      <c r="D73" s="7" t="s">
        <v>673</v>
      </c>
      <c r="E73" s="7"/>
      <c r="F73" s="7"/>
      <c r="G73" s="7"/>
      <c r="H73" s="7">
        <f t="shared" si="8"/>
        <v>0</v>
      </c>
      <c r="I73" s="109">
        <f>(SUM(H73:H74))/COUNTA(H73:H74)</f>
        <v>0</v>
      </c>
      <c r="J73" s="109">
        <f>100%-I73</f>
        <v>1</v>
      </c>
    </row>
    <row r="74" spans="1:10" x14ac:dyDescent="0.2">
      <c r="A74" s="128"/>
      <c r="B74" s="118"/>
      <c r="C74" s="118"/>
      <c r="D74" s="7" t="s">
        <v>674</v>
      </c>
      <c r="E74" s="7"/>
      <c r="F74" s="7"/>
      <c r="G74" s="7">
        <v>1</v>
      </c>
      <c r="H74" s="7">
        <f t="shared" si="8"/>
        <v>0</v>
      </c>
      <c r="I74" s="111"/>
      <c r="J74" s="111"/>
    </row>
    <row r="75" spans="1:10" x14ac:dyDescent="0.2">
      <c r="A75" s="128"/>
      <c r="B75" s="7" t="s">
        <v>201</v>
      </c>
      <c r="C75" s="7" t="s">
        <v>202</v>
      </c>
      <c r="D75" s="7" t="s">
        <v>673</v>
      </c>
      <c r="E75" s="7"/>
      <c r="F75" s="7"/>
      <c r="G75" s="7"/>
      <c r="H75" s="7">
        <f t="shared" si="8"/>
        <v>0</v>
      </c>
      <c r="I75" s="23">
        <f t="shared" ref="I75" si="16">H75/1</f>
        <v>0</v>
      </c>
      <c r="J75" s="23">
        <f t="shared" ref="J75" si="17">100%-I75</f>
        <v>1</v>
      </c>
    </row>
    <row r="76" spans="1:10" x14ac:dyDescent="0.2">
      <c r="A76" s="128"/>
      <c r="B76" s="118" t="s">
        <v>205</v>
      </c>
      <c r="C76" s="118" t="s">
        <v>206</v>
      </c>
      <c r="D76" s="7" t="s">
        <v>674</v>
      </c>
      <c r="E76" s="7"/>
      <c r="F76" s="7"/>
      <c r="G76" s="7"/>
      <c r="H76" s="7">
        <f t="shared" si="8"/>
        <v>0</v>
      </c>
      <c r="I76" s="109">
        <f>(SUM(H76:H77))/COUNTA(H76:H77)</f>
        <v>0</v>
      </c>
      <c r="J76" s="109">
        <f>100%-I76</f>
        <v>1</v>
      </c>
    </row>
    <row r="77" spans="1:10" x14ac:dyDescent="0.2">
      <c r="A77" s="128"/>
      <c r="B77" s="118"/>
      <c r="C77" s="118"/>
      <c r="D77" s="7" t="s">
        <v>675</v>
      </c>
      <c r="E77" s="7"/>
      <c r="F77" s="7"/>
      <c r="G77" s="7"/>
      <c r="H77" s="7">
        <f t="shared" si="8"/>
        <v>0</v>
      </c>
      <c r="I77" s="111"/>
      <c r="J77" s="111"/>
    </row>
    <row r="78" spans="1:10" x14ac:dyDescent="0.2">
      <c r="A78" s="129"/>
      <c r="B78" s="145" t="s">
        <v>685</v>
      </c>
      <c r="C78" s="146"/>
      <c r="D78" s="146"/>
      <c r="E78" s="146"/>
      <c r="F78" s="146"/>
      <c r="G78" s="146"/>
      <c r="H78" s="147"/>
      <c r="I78" s="24">
        <f>AVERAGE(I53,I61)</f>
        <v>0.2767857142857143</v>
      </c>
      <c r="J78" s="24">
        <f>100%-I78</f>
        <v>0.7232142857142857</v>
      </c>
    </row>
    <row r="79" spans="1:10" ht="12.75" customHeight="1" x14ac:dyDescent="0.2">
      <c r="A79" s="134" t="s">
        <v>209</v>
      </c>
      <c r="B79" s="16" t="s">
        <v>27</v>
      </c>
      <c r="C79" s="16" t="s">
        <v>210</v>
      </c>
      <c r="D79" s="124"/>
      <c r="E79" s="125"/>
      <c r="F79" s="125"/>
      <c r="G79" s="125"/>
      <c r="H79" s="126"/>
      <c r="I79" s="17">
        <f>(SUM(H80:H86))/COUNTA(H80:H86)</f>
        <v>0.2857142857142857</v>
      </c>
      <c r="J79" s="17">
        <f>100%-I79</f>
        <v>0.7142857142857143</v>
      </c>
    </row>
    <row r="80" spans="1:10" x14ac:dyDescent="0.2">
      <c r="A80" s="135"/>
      <c r="B80" s="121" t="s">
        <v>30</v>
      </c>
      <c r="C80" s="121" t="s">
        <v>212</v>
      </c>
      <c r="D80" s="19" t="s">
        <v>673</v>
      </c>
      <c r="E80" s="19"/>
      <c r="F80" s="19">
        <v>1</v>
      </c>
      <c r="G80" s="19">
        <v>1</v>
      </c>
      <c r="H80" s="19">
        <f t="shared" ref="H80:H147" si="18">IF(SUM(E80:G80)&gt;=2,1,0)</f>
        <v>1</v>
      </c>
      <c r="I80" s="115">
        <f>(SUM(H80:H81))/COUNTA(H80:H81)</f>
        <v>0.5</v>
      </c>
      <c r="J80" s="115">
        <f>100%-I80</f>
        <v>0.5</v>
      </c>
    </row>
    <row r="81" spans="1:10" x14ac:dyDescent="0.2">
      <c r="A81" s="135"/>
      <c r="B81" s="123"/>
      <c r="C81" s="123"/>
      <c r="D81" s="19" t="s">
        <v>674</v>
      </c>
      <c r="E81" s="19"/>
      <c r="F81" s="19"/>
      <c r="G81" s="19">
        <v>1</v>
      </c>
      <c r="H81" s="19">
        <f t="shared" si="18"/>
        <v>0</v>
      </c>
      <c r="I81" s="117"/>
      <c r="J81" s="117"/>
    </row>
    <row r="82" spans="1:10" x14ac:dyDescent="0.2">
      <c r="A82" s="135"/>
      <c r="B82" s="121" t="s">
        <v>33</v>
      </c>
      <c r="C82" s="121" t="s">
        <v>216</v>
      </c>
      <c r="D82" s="19" t="s">
        <v>673</v>
      </c>
      <c r="E82" s="19"/>
      <c r="F82" s="19"/>
      <c r="G82" s="19">
        <v>1</v>
      </c>
      <c r="H82" s="19">
        <f t="shared" si="18"/>
        <v>0</v>
      </c>
      <c r="I82" s="115">
        <f>(SUM(H82:H83))/COUNTA(H82:H83)</f>
        <v>0.5</v>
      </c>
      <c r="J82" s="115">
        <f>100%-I82</f>
        <v>0.5</v>
      </c>
    </row>
    <row r="83" spans="1:10" x14ac:dyDescent="0.2">
      <c r="A83" s="135"/>
      <c r="B83" s="123"/>
      <c r="C83" s="123"/>
      <c r="D83" s="19" t="s">
        <v>674</v>
      </c>
      <c r="E83" s="19"/>
      <c r="F83" s="19">
        <v>1</v>
      </c>
      <c r="G83" s="19">
        <v>1</v>
      </c>
      <c r="H83" s="19">
        <f t="shared" si="18"/>
        <v>1</v>
      </c>
      <c r="I83" s="117"/>
      <c r="J83" s="117"/>
    </row>
    <row r="84" spans="1:10" x14ac:dyDescent="0.2">
      <c r="A84" s="135"/>
      <c r="B84" s="19" t="s">
        <v>37</v>
      </c>
      <c r="C84" s="19" t="s">
        <v>220</v>
      </c>
      <c r="D84" s="19" t="s">
        <v>673</v>
      </c>
      <c r="E84" s="19"/>
      <c r="F84" s="19"/>
      <c r="G84" s="19">
        <v>1</v>
      </c>
      <c r="H84" s="19">
        <f t="shared" si="18"/>
        <v>0</v>
      </c>
      <c r="I84" s="25">
        <f t="shared" ref="I84" si="19">H84/1</f>
        <v>0</v>
      </c>
      <c r="J84" s="25">
        <f t="shared" ref="J84" si="20">100%-I84</f>
        <v>1</v>
      </c>
    </row>
    <row r="85" spans="1:10" x14ac:dyDescent="0.2">
      <c r="A85" s="135"/>
      <c r="B85" s="121" t="s">
        <v>41</v>
      </c>
      <c r="C85" s="121" t="s">
        <v>223</v>
      </c>
      <c r="D85" s="19" t="s">
        <v>673</v>
      </c>
      <c r="E85" s="19"/>
      <c r="F85" s="19"/>
      <c r="G85" s="19">
        <v>1</v>
      </c>
      <c r="H85" s="19">
        <f t="shared" si="18"/>
        <v>0</v>
      </c>
      <c r="I85" s="115">
        <f>(SUM(H85:H86))/COUNTA(H85:H86)</f>
        <v>0</v>
      </c>
      <c r="J85" s="115">
        <f>100%-I85</f>
        <v>1</v>
      </c>
    </row>
    <row r="86" spans="1:10" x14ac:dyDescent="0.2">
      <c r="A86" s="135"/>
      <c r="B86" s="123"/>
      <c r="C86" s="123"/>
      <c r="D86" s="19" t="s">
        <v>674</v>
      </c>
      <c r="E86" s="19"/>
      <c r="F86" s="19"/>
      <c r="G86" s="19">
        <v>1</v>
      </c>
      <c r="H86" s="19">
        <f t="shared" si="18"/>
        <v>0</v>
      </c>
      <c r="I86" s="117"/>
      <c r="J86" s="117"/>
    </row>
    <row r="87" spans="1:10" x14ac:dyDescent="0.2">
      <c r="A87" s="135"/>
      <c r="B87" s="16" t="s">
        <v>60</v>
      </c>
      <c r="C87" s="16" t="s">
        <v>225</v>
      </c>
      <c r="D87" s="124"/>
      <c r="E87" s="125"/>
      <c r="F87" s="125"/>
      <c r="G87" s="125"/>
      <c r="H87" s="126"/>
      <c r="I87" s="17">
        <f>(SUM(H88:H92))/COUNTA(H88:H92)</f>
        <v>0.2</v>
      </c>
      <c r="J87" s="17">
        <f>100%-I87</f>
        <v>0.8</v>
      </c>
    </row>
    <row r="88" spans="1:10" x14ac:dyDescent="0.2">
      <c r="A88" s="135"/>
      <c r="B88" s="19" t="s">
        <v>63</v>
      </c>
      <c r="C88" s="19" t="s">
        <v>227</v>
      </c>
      <c r="D88" s="19" t="s">
        <v>673</v>
      </c>
      <c r="E88" s="19"/>
      <c r="F88" s="19"/>
      <c r="G88" s="19"/>
      <c r="H88" s="19">
        <f t="shared" si="18"/>
        <v>0</v>
      </c>
      <c r="I88" s="25">
        <f t="shared" ref="I88" si="21">H88/1</f>
        <v>0</v>
      </c>
      <c r="J88" s="25">
        <f t="shared" ref="J88" si="22">100%-I88</f>
        <v>1</v>
      </c>
    </row>
    <row r="89" spans="1:10" x14ac:dyDescent="0.2">
      <c r="A89" s="135"/>
      <c r="B89" s="121" t="s">
        <v>67</v>
      </c>
      <c r="C89" s="121" t="s">
        <v>230</v>
      </c>
      <c r="D89" s="19" t="s">
        <v>673</v>
      </c>
      <c r="E89" s="19"/>
      <c r="F89" s="19"/>
      <c r="G89" s="19"/>
      <c r="H89" s="19">
        <f t="shared" si="18"/>
        <v>0</v>
      </c>
      <c r="I89" s="115">
        <f>(SUM(H89:H90))/COUNTA(H89:H90)</f>
        <v>0</v>
      </c>
      <c r="J89" s="115">
        <f>100%-I89</f>
        <v>1</v>
      </c>
    </row>
    <row r="90" spans="1:10" x14ac:dyDescent="0.2">
      <c r="A90" s="135"/>
      <c r="B90" s="123"/>
      <c r="C90" s="123"/>
      <c r="D90" s="19" t="s">
        <v>674</v>
      </c>
      <c r="E90" s="19"/>
      <c r="F90" s="19"/>
      <c r="G90" s="19"/>
      <c r="H90" s="19">
        <f t="shared" si="18"/>
        <v>0</v>
      </c>
      <c r="I90" s="117"/>
      <c r="J90" s="117"/>
    </row>
    <row r="91" spans="1:10" x14ac:dyDescent="0.2">
      <c r="A91" s="135"/>
      <c r="B91" s="121" t="s">
        <v>71</v>
      </c>
      <c r="C91" s="121" t="s">
        <v>234</v>
      </c>
      <c r="D91" s="19" t="s">
        <v>673</v>
      </c>
      <c r="E91" s="19">
        <v>1</v>
      </c>
      <c r="F91" s="19">
        <v>1</v>
      </c>
      <c r="G91" s="19">
        <v>1</v>
      </c>
      <c r="H91" s="19">
        <f t="shared" si="18"/>
        <v>1</v>
      </c>
      <c r="I91" s="115">
        <f>(SUM(H91:H92))/COUNTA(H91:H92)</f>
        <v>0.5</v>
      </c>
      <c r="J91" s="115">
        <f>100%-I91</f>
        <v>0.5</v>
      </c>
    </row>
    <row r="92" spans="1:10" x14ac:dyDescent="0.2">
      <c r="A92" s="135"/>
      <c r="B92" s="123"/>
      <c r="C92" s="123"/>
      <c r="D92" s="19" t="s">
        <v>674</v>
      </c>
      <c r="E92" s="19"/>
      <c r="F92" s="19"/>
      <c r="G92" s="19"/>
      <c r="H92" s="19">
        <f t="shared" si="18"/>
        <v>0</v>
      </c>
      <c r="I92" s="117"/>
      <c r="J92" s="117"/>
    </row>
    <row r="93" spans="1:10" x14ac:dyDescent="0.2">
      <c r="A93" s="135"/>
      <c r="B93" s="16" t="s">
        <v>236</v>
      </c>
      <c r="C93" s="16" t="s">
        <v>237</v>
      </c>
      <c r="D93" s="124"/>
      <c r="E93" s="125"/>
      <c r="F93" s="125"/>
      <c r="G93" s="125"/>
      <c r="H93" s="126"/>
      <c r="I93" s="17">
        <f>(SUM(H94:H97))/COUNTA(H94:H97)</f>
        <v>0.25</v>
      </c>
      <c r="J93" s="17">
        <f>100%-I93</f>
        <v>0.75</v>
      </c>
    </row>
    <row r="94" spans="1:10" x14ac:dyDescent="0.2">
      <c r="A94" s="135"/>
      <c r="B94" s="19" t="s">
        <v>239</v>
      </c>
      <c r="C94" s="19" t="s">
        <v>240</v>
      </c>
      <c r="D94" s="19" t="s">
        <v>673</v>
      </c>
      <c r="E94" s="19">
        <v>1</v>
      </c>
      <c r="F94" s="19">
        <v>1</v>
      </c>
      <c r="G94" s="19"/>
      <c r="H94" s="19">
        <f t="shared" si="18"/>
        <v>1</v>
      </c>
      <c r="I94" s="25">
        <f t="shared" ref="I94" si="23">H94/1</f>
        <v>1</v>
      </c>
      <c r="J94" s="25">
        <f t="shared" ref="J94:J95" si="24">100%-I94</f>
        <v>0</v>
      </c>
    </row>
    <row r="95" spans="1:10" x14ac:dyDescent="0.2">
      <c r="A95" s="135"/>
      <c r="B95" s="121" t="s">
        <v>243</v>
      </c>
      <c r="C95" s="121" t="s">
        <v>244</v>
      </c>
      <c r="D95" s="19" t="s">
        <v>673</v>
      </c>
      <c r="E95" s="19"/>
      <c r="F95" s="19"/>
      <c r="G95" s="19"/>
      <c r="H95" s="19">
        <f t="shared" si="18"/>
        <v>0</v>
      </c>
      <c r="I95" s="115">
        <f>(SUM(H95:H97))/COUNTA(H95:H97)</f>
        <v>0</v>
      </c>
      <c r="J95" s="115">
        <f t="shared" si="24"/>
        <v>1</v>
      </c>
    </row>
    <row r="96" spans="1:10" x14ac:dyDescent="0.2">
      <c r="A96" s="135"/>
      <c r="B96" s="122"/>
      <c r="C96" s="122"/>
      <c r="D96" s="19" t="s">
        <v>674</v>
      </c>
      <c r="E96" s="19"/>
      <c r="F96" s="19"/>
      <c r="G96" s="19"/>
      <c r="H96" s="19">
        <f t="shared" si="18"/>
        <v>0</v>
      </c>
      <c r="I96" s="116"/>
      <c r="J96" s="116"/>
    </row>
    <row r="97" spans="1:10" x14ac:dyDescent="0.2">
      <c r="A97" s="135"/>
      <c r="B97" s="123"/>
      <c r="C97" s="123"/>
      <c r="D97" s="19" t="s">
        <v>675</v>
      </c>
      <c r="E97" s="19"/>
      <c r="F97" s="19"/>
      <c r="G97" s="19"/>
      <c r="H97" s="19">
        <f t="shared" si="18"/>
        <v>0</v>
      </c>
      <c r="I97" s="117"/>
      <c r="J97" s="117"/>
    </row>
    <row r="98" spans="1:10" x14ac:dyDescent="0.2">
      <c r="A98" s="135"/>
      <c r="B98" s="16" t="s">
        <v>248</v>
      </c>
      <c r="C98" s="16" t="s">
        <v>249</v>
      </c>
      <c r="D98" s="124"/>
      <c r="E98" s="125"/>
      <c r="F98" s="125"/>
      <c r="G98" s="125"/>
      <c r="H98" s="126"/>
      <c r="I98" s="17">
        <f>(SUM(H99:H103))/COUNTA(H99:H103)</f>
        <v>0.4</v>
      </c>
      <c r="J98" s="17">
        <f>100%-I98</f>
        <v>0.6</v>
      </c>
    </row>
    <row r="99" spans="1:10" x14ac:dyDescent="0.2">
      <c r="A99" s="135"/>
      <c r="B99" s="19" t="s">
        <v>251</v>
      </c>
      <c r="C99" s="19" t="s">
        <v>252</v>
      </c>
      <c r="D99" s="19" t="s">
        <v>673</v>
      </c>
      <c r="E99" s="19"/>
      <c r="F99" s="19">
        <v>1</v>
      </c>
      <c r="G99" s="19">
        <v>1</v>
      </c>
      <c r="H99" s="19">
        <f t="shared" si="18"/>
        <v>1</v>
      </c>
      <c r="I99" s="25">
        <f t="shared" ref="I99" si="25">H99/1</f>
        <v>1</v>
      </c>
      <c r="J99" s="25">
        <f t="shared" ref="J99:J103" si="26">100%-I99</f>
        <v>0</v>
      </c>
    </row>
    <row r="100" spans="1:10" x14ac:dyDescent="0.2">
      <c r="A100" s="135"/>
      <c r="B100" s="121" t="s">
        <v>255</v>
      </c>
      <c r="C100" s="121" t="s">
        <v>256</v>
      </c>
      <c r="D100" s="19" t="s">
        <v>673</v>
      </c>
      <c r="E100" s="19"/>
      <c r="F100" s="19"/>
      <c r="G100" s="19">
        <v>1</v>
      </c>
      <c r="H100" s="19">
        <f t="shared" si="18"/>
        <v>0</v>
      </c>
      <c r="I100" s="115">
        <f>(SUM(H100:H103))/COUNTA(H100:H103)</f>
        <v>0.25</v>
      </c>
      <c r="J100" s="115">
        <f t="shared" si="26"/>
        <v>0.75</v>
      </c>
    </row>
    <row r="101" spans="1:10" x14ac:dyDescent="0.2">
      <c r="A101" s="135"/>
      <c r="B101" s="122"/>
      <c r="C101" s="122"/>
      <c r="D101" s="19" t="s">
        <v>674</v>
      </c>
      <c r="E101" s="19"/>
      <c r="F101" s="19"/>
      <c r="G101" s="19">
        <v>1</v>
      </c>
      <c r="H101" s="19">
        <f t="shared" si="18"/>
        <v>0</v>
      </c>
      <c r="I101" s="116"/>
      <c r="J101" s="116">
        <f t="shared" si="26"/>
        <v>1</v>
      </c>
    </row>
    <row r="102" spans="1:10" x14ac:dyDescent="0.2">
      <c r="A102" s="135"/>
      <c r="B102" s="122"/>
      <c r="C102" s="122"/>
      <c r="D102" s="19" t="s">
        <v>675</v>
      </c>
      <c r="E102" s="19"/>
      <c r="F102" s="19"/>
      <c r="G102" s="19">
        <v>1</v>
      </c>
      <c r="H102" s="19">
        <f t="shared" si="18"/>
        <v>0</v>
      </c>
      <c r="I102" s="116"/>
      <c r="J102" s="116">
        <f t="shared" si="26"/>
        <v>1</v>
      </c>
    </row>
    <row r="103" spans="1:10" x14ac:dyDescent="0.2">
      <c r="A103" s="135"/>
      <c r="B103" s="123"/>
      <c r="C103" s="123"/>
      <c r="D103" s="19" t="s">
        <v>681</v>
      </c>
      <c r="E103" s="19"/>
      <c r="F103" s="19">
        <v>1</v>
      </c>
      <c r="G103" s="19">
        <v>1</v>
      </c>
      <c r="H103" s="19">
        <f t="shared" si="18"/>
        <v>1</v>
      </c>
      <c r="I103" s="117"/>
      <c r="J103" s="117">
        <f t="shared" si="26"/>
        <v>1</v>
      </c>
    </row>
    <row r="104" spans="1:10" x14ac:dyDescent="0.2">
      <c r="A104" s="135"/>
      <c r="B104" s="16" t="s">
        <v>260</v>
      </c>
      <c r="C104" s="16" t="s">
        <v>261</v>
      </c>
      <c r="D104" s="124"/>
      <c r="E104" s="125"/>
      <c r="F104" s="125"/>
      <c r="G104" s="125"/>
      <c r="H104" s="126"/>
      <c r="I104" s="17">
        <f>(SUM(H105:H107))/COUNTA(H105:H107)</f>
        <v>0.33333333333333331</v>
      </c>
      <c r="J104" s="17">
        <f>100%-I104</f>
        <v>0.66666666666666674</v>
      </c>
    </row>
    <row r="105" spans="1:10" x14ac:dyDescent="0.2">
      <c r="A105" s="135"/>
      <c r="B105" s="121" t="s">
        <v>263</v>
      </c>
      <c r="C105" s="121" t="s">
        <v>264</v>
      </c>
      <c r="D105" s="19" t="s">
        <v>673</v>
      </c>
      <c r="E105" s="19"/>
      <c r="F105" s="19">
        <v>1</v>
      </c>
      <c r="G105" s="19">
        <v>1</v>
      </c>
      <c r="H105" s="19">
        <f t="shared" si="18"/>
        <v>1</v>
      </c>
      <c r="I105" s="115">
        <f>(SUM(H105:H107))/COUNTA(H105:H107)</f>
        <v>0.33333333333333331</v>
      </c>
      <c r="J105" s="115">
        <f t="shared" ref="J105" si="27">100%-I105</f>
        <v>0.66666666666666674</v>
      </c>
    </row>
    <row r="106" spans="1:10" x14ac:dyDescent="0.2">
      <c r="A106" s="135"/>
      <c r="B106" s="122"/>
      <c r="C106" s="122"/>
      <c r="D106" s="19" t="s">
        <v>674</v>
      </c>
      <c r="E106" s="19"/>
      <c r="F106" s="19"/>
      <c r="G106" s="19"/>
      <c r="H106" s="19">
        <f t="shared" si="18"/>
        <v>0</v>
      </c>
      <c r="I106" s="116"/>
      <c r="J106" s="116"/>
    </row>
    <row r="107" spans="1:10" x14ac:dyDescent="0.2">
      <c r="A107" s="135"/>
      <c r="B107" s="123"/>
      <c r="C107" s="123"/>
      <c r="D107" s="19" t="s">
        <v>675</v>
      </c>
      <c r="E107" s="19"/>
      <c r="F107" s="19"/>
      <c r="G107" s="19"/>
      <c r="H107" s="19">
        <f t="shared" si="18"/>
        <v>0</v>
      </c>
      <c r="I107" s="117"/>
      <c r="J107" s="117"/>
    </row>
    <row r="108" spans="1:10" x14ac:dyDescent="0.2">
      <c r="A108" s="135"/>
      <c r="B108" s="16" t="s">
        <v>268</v>
      </c>
      <c r="C108" s="16" t="s">
        <v>269</v>
      </c>
      <c r="D108" s="124"/>
      <c r="E108" s="125"/>
      <c r="F108" s="125"/>
      <c r="G108" s="125"/>
      <c r="H108" s="126"/>
      <c r="I108" s="17">
        <f>(SUM(H109:H113))/COUNTA(H109:H113)</f>
        <v>0</v>
      </c>
      <c r="J108" s="17">
        <f>100%-I108</f>
        <v>1</v>
      </c>
    </row>
    <row r="109" spans="1:10" x14ac:dyDescent="0.2">
      <c r="A109" s="135"/>
      <c r="B109" s="121" t="s">
        <v>271</v>
      </c>
      <c r="C109" s="121" t="s">
        <v>272</v>
      </c>
      <c r="D109" s="19" t="s">
        <v>673</v>
      </c>
      <c r="E109" s="19"/>
      <c r="F109" s="19"/>
      <c r="G109" s="19"/>
      <c r="H109" s="19">
        <f t="shared" si="18"/>
        <v>0</v>
      </c>
      <c r="I109" s="115">
        <f>(SUM(H109:H110))/COUNTA(H109:H110)</f>
        <v>0</v>
      </c>
      <c r="J109" s="115">
        <f>100%-I109</f>
        <v>1</v>
      </c>
    </row>
    <row r="110" spans="1:10" x14ac:dyDescent="0.2">
      <c r="A110" s="135"/>
      <c r="B110" s="123"/>
      <c r="C110" s="123"/>
      <c r="D110" s="19" t="s">
        <v>674</v>
      </c>
      <c r="E110" s="19"/>
      <c r="F110" s="19"/>
      <c r="G110" s="19"/>
      <c r="H110" s="19">
        <f t="shared" si="18"/>
        <v>0</v>
      </c>
      <c r="I110" s="117"/>
      <c r="J110" s="117"/>
    </row>
    <row r="111" spans="1:10" x14ac:dyDescent="0.2">
      <c r="A111" s="135"/>
      <c r="B111" s="121" t="s">
        <v>276</v>
      </c>
      <c r="C111" s="121" t="s">
        <v>277</v>
      </c>
      <c r="D111" s="19" t="s">
        <v>673</v>
      </c>
      <c r="E111" s="19"/>
      <c r="F111" s="19"/>
      <c r="G111" s="19"/>
      <c r="H111" s="19">
        <f t="shared" si="18"/>
        <v>0</v>
      </c>
      <c r="I111" s="115">
        <f>(SUM(H111:H113))/COUNTA(H111:H113)</f>
        <v>0</v>
      </c>
      <c r="J111" s="115">
        <f t="shared" ref="J111" si="28">100%-I111</f>
        <v>1</v>
      </c>
    </row>
    <row r="112" spans="1:10" x14ac:dyDescent="0.2">
      <c r="A112" s="135"/>
      <c r="B112" s="122"/>
      <c r="C112" s="122"/>
      <c r="D112" s="19" t="s">
        <v>674</v>
      </c>
      <c r="E112" s="19"/>
      <c r="F112" s="19"/>
      <c r="G112" s="19"/>
      <c r="H112" s="19">
        <f t="shared" si="18"/>
        <v>0</v>
      </c>
      <c r="I112" s="116"/>
      <c r="J112" s="116"/>
    </row>
    <row r="113" spans="1:10" x14ac:dyDescent="0.2">
      <c r="A113" s="135"/>
      <c r="B113" s="123"/>
      <c r="C113" s="123"/>
      <c r="D113" s="19" t="s">
        <v>675</v>
      </c>
      <c r="E113" s="19"/>
      <c r="F113" s="19"/>
      <c r="G113" s="19"/>
      <c r="H113" s="19">
        <f t="shared" si="18"/>
        <v>0</v>
      </c>
      <c r="I113" s="117"/>
      <c r="J113" s="117"/>
    </row>
    <row r="114" spans="1:10" x14ac:dyDescent="0.2">
      <c r="A114" s="135"/>
      <c r="B114" s="16" t="s">
        <v>281</v>
      </c>
      <c r="C114" s="16" t="s">
        <v>282</v>
      </c>
      <c r="D114" s="124"/>
      <c r="E114" s="125"/>
      <c r="F114" s="125"/>
      <c r="G114" s="125"/>
      <c r="H114" s="126"/>
      <c r="I114" s="17">
        <f>(SUM(H115:H120))/COUNTA(H115:H120)</f>
        <v>0</v>
      </c>
      <c r="J114" s="17">
        <f>100%-I114</f>
        <v>1</v>
      </c>
    </row>
    <row r="115" spans="1:10" x14ac:dyDescent="0.2">
      <c r="A115" s="135"/>
      <c r="B115" s="121" t="s">
        <v>284</v>
      </c>
      <c r="C115" s="121" t="s">
        <v>285</v>
      </c>
      <c r="D115" s="19" t="s">
        <v>673</v>
      </c>
      <c r="E115" s="19"/>
      <c r="F115" s="19"/>
      <c r="G115" s="19"/>
      <c r="H115" s="19">
        <f t="shared" si="18"/>
        <v>0</v>
      </c>
      <c r="I115" s="115">
        <f>(SUM(H115:H116))/COUNTA(H115:H116)</f>
        <v>0</v>
      </c>
      <c r="J115" s="115">
        <f t="shared" ref="J115" si="29">100%-I115</f>
        <v>1</v>
      </c>
    </row>
    <row r="116" spans="1:10" x14ac:dyDescent="0.2">
      <c r="A116" s="135"/>
      <c r="B116" s="123"/>
      <c r="C116" s="123"/>
      <c r="D116" s="19" t="s">
        <v>674</v>
      </c>
      <c r="E116" s="19"/>
      <c r="F116" s="19"/>
      <c r="G116" s="19"/>
      <c r="H116" s="19">
        <f t="shared" si="18"/>
        <v>0</v>
      </c>
      <c r="I116" s="117"/>
      <c r="J116" s="117"/>
    </row>
    <row r="117" spans="1:10" x14ac:dyDescent="0.2">
      <c r="A117" s="135"/>
      <c r="B117" s="19" t="s">
        <v>289</v>
      </c>
      <c r="C117" s="19" t="s">
        <v>290</v>
      </c>
      <c r="D117" s="19" t="s">
        <v>673</v>
      </c>
      <c r="E117" s="19"/>
      <c r="F117" s="19"/>
      <c r="G117" s="19"/>
      <c r="H117" s="19">
        <f t="shared" si="18"/>
        <v>0</v>
      </c>
      <c r="I117" s="25">
        <f t="shared" ref="I117:I118" si="30">H117/1</f>
        <v>0</v>
      </c>
      <c r="J117" s="25">
        <f t="shared" ref="J117:J118" si="31">100%-I117</f>
        <v>1</v>
      </c>
    </row>
    <row r="118" spans="1:10" x14ac:dyDescent="0.2">
      <c r="A118" s="135"/>
      <c r="B118" s="19" t="s">
        <v>293</v>
      </c>
      <c r="C118" s="19" t="s">
        <v>294</v>
      </c>
      <c r="D118" s="19" t="s">
        <v>673</v>
      </c>
      <c r="E118" s="19"/>
      <c r="F118" s="19"/>
      <c r="G118" s="19"/>
      <c r="H118" s="19">
        <f t="shared" si="18"/>
        <v>0</v>
      </c>
      <c r="I118" s="25">
        <f t="shared" si="30"/>
        <v>0</v>
      </c>
      <c r="J118" s="25">
        <f t="shared" si="31"/>
        <v>1</v>
      </c>
    </row>
    <row r="119" spans="1:10" x14ac:dyDescent="0.2">
      <c r="A119" s="135"/>
      <c r="B119" s="121" t="s">
        <v>296</v>
      </c>
      <c r="C119" s="121" t="s">
        <v>297</v>
      </c>
      <c r="D119" s="19" t="s">
        <v>673</v>
      </c>
      <c r="E119" s="19"/>
      <c r="F119" s="19"/>
      <c r="G119" s="19"/>
      <c r="H119" s="19">
        <f t="shared" si="18"/>
        <v>0</v>
      </c>
      <c r="I119" s="115">
        <f>(SUM(H119:H120))/COUNTA(H119:H120)</f>
        <v>0</v>
      </c>
      <c r="J119" s="115">
        <f>100%-I119</f>
        <v>1</v>
      </c>
    </row>
    <row r="120" spans="1:10" x14ac:dyDescent="0.2">
      <c r="A120" s="135"/>
      <c r="B120" s="123"/>
      <c r="C120" s="123"/>
      <c r="D120" s="19" t="s">
        <v>674</v>
      </c>
      <c r="E120" s="19"/>
      <c r="F120" s="19"/>
      <c r="G120" s="19"/>
      <c r="H120" s="19">
        <f t="shared" si="18"/>
        <v>0</v>
      </c>
      <c r="I120" s="117"/>
      <c r="J120" s="117"/>
    </row>
    <row r="121" spans="1:10" x14ac:dyDescent="0.2">
      <c r="A121" s="135"/>
      <c r="B121" s="16" t="s">
        <v>300</v>
      </c>
      <c r="C121" s="16" t="s">
        <v>301</v>
      </c>
      <c r="D121" s="124"/>
      <c r="E121" s="125"/>
      <c r="F121" s="125"/>
      <c r="G121" s="125"/>
      <c r="H121" s="126"/>
      <c r="I121" s="17">
        <f>(SUM(H122:H128))/COUNTA(H122:H128)</f>
        <v>0</v>
      </c>
      <c r="J121" s="17">
        <f>100%-I121</f>
        <v>1</v>
      </c>
    </row>
    <row r="122" spans="1:10" x14ac:dyDescent="0.2">
      <c r="A122" s="135"/>
      <c r="B122" s="19" t="s">
        <v>303</v>
      </c>
      <c r="C122" s="19" t="s">
        <v>304</v>
      </c>
      <c r="D122" s="19" t="s">
        <v>673</v>
      </c>
      <c r="E122" s="19"/>
      <c r="F122" s="19"/>
      <c r="G122" s="19"/>
      <c r="H122" s="19">
        <f t="shared" si="18"/>
        <v>0</v>
      </c>
      <c r="I122" s="25">
        <f t="shared" ref="I122" si="32">H122/1</f>
        <v>0</v>
      </c>
      <c r="J122" s="25">
        <f t="shared" ref="J122" si="33">100%-I122</f>
        <v>1</v>
      </c>
    </row>
    <row r="123" spans="1:10" x14ac:dyDescent="0.2">
      <c r="A123" s="135"/>
      <c r="B123" s="121" t="s">
        <v>306</v>
      </c>
      <c r="C123" s="121" t="s">
        <v>307</v>
      </c>
      <c r="D123" s="19" t="s">
        <v>673</v>
      </c>
      <c r="E123" s="19"/>
      <c r="F123" s="19"/>
      <c r="G123" s="19"/>
      <c r="H123" s="19">
        <f t="shared" si="18"/>
        <v>0</v>
      </c>
      <c r="I123" s="115">
        <f>(SUM(H123:H124))/COUNTA(H123:H124)</f>
        <v>0</v>
      </c>
      <c r="J123" s="115">
        <f>100%-I123</f>
        <v>1</v>
      </c>
    </row>
    <row r="124" spans="1:10" x14ac:dyDescent="0.2">
      <c r="A124" s="135"/>
      <c r="B124" s="123"/>
      <c r="C124" s="123"/>
      <c r="D124" s="19" t="s">
        <v>674</v>
      </c>
      <c r="E124" s="19"/>
      <c r="F124" s="19"/>
      <c r="G124" s="19"/>
      <c r="H124" s="19">
        <f t="shared" si="18"/>
        <v>0</v>
      </c>
      <c r="I124" s="117"/>
      <c r="J124" s="117"/>
    </row>
    <row r="125" spans="1:10" x14ac:dyDescent="0.2">
      <c r="A125" s="135"/>
      <c r="B125" s="19" t="s">
        <v>311</v>
      </c>
      <c r="C125" s="19" t="s">
        <v>312</v>
      </c>
      <c r="D125" s="19" t="s">
        <v>673</v>
      </c>
      <c r="E125" s="19"/>
      <c r="F125" s="19"/>
      <c r="G125" s="19"/>
      <c r="H125" s="19">
        <f t="shared" si="18"/>
        <v>0</v>
      </c>
      <c r="I125" s="25">
        <f t="shared" ref="I125:I126" si="34">H125/1</f>
        <v>0</v>
      </c>
      <c r="J125" s="25">
        <f t="shared" ref="J125:J126" si="35">100%-I125</f>
        <v>1</v>
      </c>
    </row>
    <row r="126" spans="1:10" x14ac:dyDescent="0.2">
      <c r="A126" s="135"/>
      <c r="B126" s="19" t="s">
        <v>315</v>
      </c>
      <c r="C126" s="19" t="s">
        <v>316</v>
      </c>
      <c r="D126" s="19" t="s">
        <v>673</v>
      </c>
      <c r="E126" s="19"/>
      <c r="F126" s="19"/>
      <c r="G126" s="19"/>
      <c r="H126" s="19">
        <f t="shared" si="18"/>
        <v>0</v>
      </c>
      <c r="I126" s="25">
        <f t="shared" si="34"/>
        <v>0</v>
      </c>
      <c r="J126" s="25">
        <f t="shared" si="35"/>
        <v>1</v>
      </c>
    </row>
    <row r="127" spans="1:10" x14ac:dyDescent="0.2">
      <c r="A127" s="135"/>
      <c r="B127" s="121" t="s">
        <v>318</v>
      </c>
      <c r="C127" s="121" t="s">
        <v>319</v>
      </c>
      <c r="D127" s="19" t="s">
        <v>673</v>
      </c>
      <c r="E127" s="19"/>
      <c r="F127" s="19"/>
      <c r="G127" s="19"/>
      <c r="H127" s="19">
        <f t="shared" si="18"/>
        <v>0</v>
      </c>
      <c r="I127" s="115">
        <f>(SUM(H127:H128))/COUNTA(H127:H128)</f>
        <v>0</v>
      </c>
      <c r="J127" s="115">
        <f>100%-I127</f>
        <v>1</v>
      </c>
    </row>
    <row r="128" spans="1:10" x14ac:dyDescent="0.2">
      <c r="A128" s="135"/>
      <c r="B128" s="123"/>
      <c r="C128" s="123"/>
      <c r="D128" s="19" t="s">
        <v>674</v>
      </c>
      <c r="E128" s="19"/>
      <c r="F128" s="19"/>
      <c r="G128" s="19"/>
      <c r="H128" s="19">
        <f t="shared" si="18"/>
        <v>0</v>
      </c>
      <c r="I128" s="117"/>
      <c r="J128" s="117"/>
    </row>
    <row r="129" spans="1:10" x14ac:dyDescent="0.2">
      <c r="A129" s="135"/>
      <c r="B129" s="16" t="s">
        <v>322</v>
      </c>
      <c r="C129" s="16" t="s">
        <v>323</v>
      </c>
      <c r="D129" s="124"/>
      <c r="E129" s="125"/>
      <c r="F129" s="125"/>
      <c r="G129" s="125"/>
      <c r="H129" s="126"/>
      <c r="I129" s="17">
        <f>(SUM(H130:H135))/COUNTA(H130:H135)</f>
        <v>0</v>
      </c>
      <c r="J129" s="17">
        <f>100%-I129</f>
        <v>1</v>
      </c>
    </row>
    <row r="130" spans="1:10" x14ac:dyDescent="0.2">
      <c r="A130" s="135"/>
      <c r="B130" s="121" t="s">
        <v>325</v>
      </c>
      <c r="C130" s="121" t="s">
        <v>326</v>
      </c>
      <c r="D130" s="19" t="s">
        <v>673</v>
      </c>
      <c r="E130" s="19"/>
      <c r="F130" s="19"/>
      <c r="G130" s="19"/>
      <c r="H130" s="19">
        <f t="shared" si="18"/>
        <v>0</v>
      </c>
      <c r="I130" s="115">
        <f>(SUM(H130:H132))/COUNTA(H130:H132)</f>
        <v>0</v>
      </c>
      <c r="J130" s="115">
        <f t="shared" ref="J130" si="36">100%-I130</f>
        <v>1</v>
      </c>
    </row>
    <row r="131" spans="1:10" x14ac:dyDescent="0.2">
      <c r="A131" s="135"/>
      <c r="B131" s="122"/>
      <c r="C131" s="122"/>
      <c r="D131" s="19" t="s">
        <v>674</v>
      </c>
      <c r="E131" s="19"/>
      <c r="F131" s="19"/>
      <c r="G131" s="19"/>
      <c r="H131" s="19">
        <f t="shared" si="18"/>
        <v>0</v>
      </c>
      <c r="I131" s="116"/>
      <c r="J131" s="116"/>
    </row>
    <row r="132" spans="1:10" x14ac:dyDescent="0.2">
      <c r="A132" s="135"/>
      <c r="B132" s="123"/>
      <c r="C132" s="123"/>
      <c r="D132" s="19" t="s">
        <v>675</v>
      </c>
      <c r="E132" s="19"/>
      <c r="F132" s="19"/>
      <c r="G132" s="19"/>
      <c r="H132" s="19">
        <f t="shared" si="18"/>
        <v>0</v>
      </c>
      <c r="I132" s="117"/>
      <c r="J132" s="117"/>
    </row>
    <row r="133" spans="1:10" x14ac:dyDescent="0.2">
      <c r="A133" s="135"/>
      <c r="B133" s="19" t="s">
        <v>331</v>
      </c>
      <c r="C133" s="19" t="s">
        <v>332</v>
      </c>
      <c r="D133" s="19" t="s">
        <v>673</v>
      </c>
      <c r="E133" s="19"/>
      <c r="F133" s="19"/>
      <c r="G133" s="19"/>
      <c r="H133" s="19">
        <f t="shared" si="18"/>
        <v>0</v>
      </c>
      <c r="I133" s="25">
        <f t="shared" ref="I133" si="37">H133/1</f>
        <v>0</v>
      </c>
      <c r="J133" s="25">
        <f t="shared" ref="J133" si="38">100%-I133</f>
        <v>1</v>
      </c>
    </row>
    <row r="134" spans="1:10" x14ac:dyDescent="0.2">
      <c r="A134" s="135"/>
      <c r="B134" s="121" t="s">
        <v>335</v>
      </c>
      <c r="C134" s="121" t="s">
        <v>336</v>
      </c>
      <c r="D134" s="19" t="s">
        <v>673</v>
      </c>
      <c r="E134" s="19"/>
      <c r="F134" s="19"/>
      <c r="G134" s="19"/>
      <c r="H134" s="19">
        <f t="shared" si="18"/>
        <v>0</v>
      </c>
      <c r="I134" s="115">
        <f>(SUM(H134:H135))/COUNTA(H134:H135)</f>
        <v>0</v>
      </c>
      <c r="J134" s="115">
        <f>100%-I134</f>
        <v>1</v>
      </c>
    </row>
    <row r="135" spans="1:10" x14ac:dyDescent="0.2">
      <c r="A135" s="135"/>
      <c r="B135" s="123"/>
      <c r="C135" s="123"/>
      <c r="D135" s="19" t="s">
        <v>674</v>
      </c>
      <c r="E135" s="19"/>
      <c r="F135" s="19"/>
      <c r="G135" s="19"/>
      <c r="H135" s="19">
        <f t="shared" si="18"/>
        <v>0</v>
      </c>
      <c r="I135" s="117"/>
      <c r="J135" s="117"/>
    </row>
    <row r="136" spans="1:10" x14ac:dyDescent="0.2">
      <c r="A136" s="135"/>
      <c r="B136" s="16" t="s">
        <v>339</v>
      </c>
      <c r="C136" s="16" t="s">
        <v>340</v>
      </c>
      <c r="D136" s="124"/>
      <c r="E136" s="125"/>
      <c r="F136" s="125"/>
      <c r="G136" s="125"/>
      <c r="H136" s="126"/>
      <c r="I136" s="17">
        <f>(SUM(H137:H147))/COUNTA(H137:H147)</f>
        <v>0.27272727272727271</v>
      </c>
      <c r="J136" s="17">
        <f>100%-I136</f>
        <v>0.72727272727272729</v>
      </c>
    </row>
    <row r="137" spans="1:10" x14ac:dyDescent="0.2">
      <c r="A137" s="135"/>
      <c r="B137" s="19" t="s">
        <v>342</v>
      </c>
      <c r="C137" s="19" t="s">
        <v>343</v>
      </c>
      <c r="D137" s="19" t="s">
        <v>673</v>
      </c>
      <c r="E137" s="19"/>
      <c r="F137" s="19"/>
      <c r="G137" s="19"/>
      <c r="H137" s="19">
        <f t="shared" si="18"/>
        <v>0</v>
      </c>
      <c r="I137" s="25">
        <f t="shared" ref="I137" si="39">H137/1</f>
        <v>0</v>
      </c>
      <c r="J137" s="25">
        <f t="shared" ref="J137:J138" si="40">100%-I137</f>
        <v>1</v>
      </c>
    </row>
    <row r="138" spans="1:10" x14ac:dyDescent="0.2">
      <c r="A138" s="135"/>
      <c r="B138" s="121" t="s">
        <v>346</v>
      </c>
      <c r="C138" s="121" t="s">
        <v>347</v>
      </c>
      <c r="D138" s="19" t="s">
        <v>673</v>
      </c>
      <c r="E138" s="19"/>
      <c r="F138" s="19">
        <v>1</v>
      </c>
      <c r="G138" s="19"/>
      <c r="H138" s="19">
        <f t="shared" si="18"/>
        <v>0</v>
      </c>
      <c r="I138" s="115">
        <f>(SUM(H138:H140))/COUNTA(H138:H140)</f>
        <v>0</v>
      </c>
      <c r="J138" s="115">
        <f t="shared" si="40"/>
        <v>1</v>
      </c>
    </row>
    <row r="139" spans="1:10" x14ac:dyDescent="0.2">
      <c r="A139" s="135"/>
      <c r="B139" s="122"/>
      <c r="C139" s="122"/>
      <c r="D139" s="19" t="s">
        <v>674</v>
      </c>
      <c r="E139" s="19"/>
      <c r="F139" s="19"/>
      <c r="G139" s="19">
        <v>1</v>
      </c>
      <c r="H139" s="19">
        <f t="shared" si="18"/>
        <v>0</v>
      </c>
      <c r="I139" s="116"/>
      <c r="J139" s="116"/>
    </row>
    <row r="140" spans="1:10" x14ac:dyDescent="0.2">
      <c r="A140" s="135"/>
      <c r="B140" s="123"/>
      <c r="C140" s="123"/>
      <c r="D140" s="19" t="s">
        <v>675</v>
      </c>
      <c r="E140" s="19"/>
      <c r="F140" s="19"/>
      <c r="G140" s="19"/>
      <c r="H140" s="19">
        <f t="shared" si="18"/>
        <v>0</v>
      </c>
      <c r="I140" s="117"/>
      <c r="J140" s="117"/>
    </row>
    <row r="141" spans="1:10" x14ac:dyDescent="0.2">
      <c r="A141" s="135"/>
      <c r="B141" s="19" t="s">
        <v>352</v>
      </c>
      <c r="C141" s="19" t="s">
        <v>353</v>
      </c>
      <c r="D141" s="19" t="s">
        <v>673</v>
      </c>
      <c r="E141" s="19"/>
      <c r="F141" s="19"/>
      <c r="G141" s="19"/>
      <c r="H141" s="19">
        <f t="shared" si="18"/>
        <v>0</v>
      </c>
      <c r="I141" s="25">
        <f t="shared" ref="I141" si="41">H141/1</f>
        <v>0</v>
      </c>
      <c r="J141" s="25">
        <f t="shared" ref="J141" si="42">100%-I141</f>
        <v>1</v>
      </c>
    </row>
    <row r="142" spans="1:10" x14ac:dyDescent="0.2">
      <c r="A142" s="135"/>
      <c r="B142" s="121" t="s">
        <v>356</v>
      </c>
      <c r="C142" s="121" t="s">
        <v>357</v>
      </c>
      <c r="D142" s="19" t="s">
        <v>673</v>
      </c>
      <c r="E142" s="19"/>
      <c r="F142" s="19"/>
      <c r="G142" s="19">
        <v>1</v>
      </c>
      <c r="H142" s="19">
        <f t="shared" si="18"/>
        <v>0</v>
      </c>
      <c r="I142" s="115">
        <f>(SUM(H142:H143))/COUNTA(H142:H143)</f>
        <v>0.5</v>
      </c>
      <c r="J142" s="115">
        <f>100%-I142</f>
        <v>0.5</v>
      </c>
    </row>
    <row r="143" spans="1:10" x14ac:dyDescent="0.2">
      <c r="A143" s="135"/>
      <c r="B143" s="123"/>
      <c r="C143" s="123"/>
      <c r="D143" s="19" t="s">
        <v>674</v>
      </c>
      <c r="E143" s="19"/>
      <c r="F143" s="19">
        <v>1</v>
      </c>
      <c r="G143" s="19">
        <v>1</v>
      </c>
      <c r="H143" s="19">
        <f t="shared" si="18"/>
        <v>1</v>
      </c>
      <c r="I143" s="117"/>
      <c r="J143" s="117"/>
    </row>
    <row r="144" spans="1:10" x14ac:dyDescent="0.2">
      <c r="A144" s="135"/>
      <c r="B144" s="138" t="s">
        <v>361</v>
      </c>
      <c r="C144" s="138" t="s">
        <v>362</v>
      </c>
      <c r="D144" s="19" t="s">
        <v>673</v>
      </c>
      <c r="E144" s="19"/>
      <c r="F144" s="19">
        <v>1</v>
      </c>
      <c r="G144" s="19">
        <v>1</v>
      </c>
      <c r="H144" s="19">
        <f t="shared" si="18"/>
        <v>1</v>
      </c>
      <c r="I144" s="115">
        <f>(SUM(H144:H145))/COUNTA(H144:H145)</f>
        <v>1</v>
      </c>
      <c r="J144" s="115">
        <f>100%-I144</f>
        <v>0</v>
      </c>
    </row>
    <row r="145" spans="1:10" x14ac:dyDescent="0.2">
      <c r="A145" s="135"/>
      <c r="B145" s="138"/>
      <c r="C145" s="138"/>
      <c r="D145" s="19" t="s">
        <v>674</v>
      </c>
      <c r="E145" s="19"/>
      <c r="F145" s="19">
        <v>1</v>
      </c>
      <c r="G145" s="19">
        <v>1</v>
      </c>
      <c r="H145" s="19">
        <f t="shared" si="18"/>
        <v>1</v>
      </c>
      <c r="I145" s="117"/>
      <c r="J145" s="117"/>
    </row>
    <row r="146" spans="1:10" x14ac:dyDescent="0.2">
      <c r="A146" s="135"/>
      <c r="B146" s="138" t="s">
        <v>366</v>
      </c>
      <c r="C146" s="138" t="s">
        <v>367</v>
      </c>
      <c r="D146" s="19" t="s">
        <v>673</v>
      </c>
      <c r="E146" s="19"/>
      <c r="F146" s="19"/>
      <c r="G146" s="19"/>
      <c r="H146" s="19">
        <f t="shared" si="18"/>
        <v>0</v>
      </c>
      <c r="I146" s="115">
        <f>(SUM(H146:H147))/COUNTA(H146:H147)</f>
        <v>0</v>
      </c>
      <c r="J146" s="115">
        <f>100%-I146</f>
        <v>1</v>
      </c>
    </row>
    <row r="147" spans="1:10" x14ac:dyDescent="0.2">
      <c r="A147" s="135"/>
      <c r="B147" s="138"/>
      <c r="C147" s="138"/>
      <c r="D147" s="19" t="s">
        <v>674</v>
      </c>
      <c r="E147" s="19"/>
      <c r="F147" s="19"/>
      <c r="G147" s="19"/>
      <c r="H147" s="19">
        <f t="shared" si="18"/>
        <v>0</v>
      </c>
      <c r="I147" s="117"/>
      <c r="J147" s="117"/>
    </row>
    <row r="148" spans="1:10" x14ac:dyDescent="0.2">
      <c r="A148" s="136"/>
      <c r="B148" s="142" t="s">
        <v>685</v>
      </c>
      <c r="C148" s="143"/>
      <c r="D148" s="143"/>
      <c r="E148" s="143"/>
      <c r="F148" s="143"/>
      <c r="G148" s="143"/>
      <c r="H148" s="144"/>
      <c r="I148" s="27">
        <f>AVERAGE(I79,I87,I93,I98,I104,I108,I114,I121,I129,I136)</f>
        <v>0.17417748917748915</v>
      </c>
      <c r="J148" s="27">
        <f>100%-I148</f>
        <v>0.82582251082251079</v>
      </c>
    </row>
    <row r="149" spans="1:10" x14ac:dyDescent="0.2">
      <c r="A149" s="137" t="s">
        <v>370</v>
      </c>
      <c r="B149" s="14" t="s">
        <v>76</v>
      </c>
      <c r="C149" s="14" t="s">
        <v>371</v>
      </c>
      <c r="D149" s="112"/>
      <c r="E149" s="113"/>
      <c r="F149" s="113"/>
      <c r="G149" s="113"/>
      <c r="H149" s="114"/>
      <c r="I149" s="15">
        <f>(SUM(H150:H153))/COUNTA(H150:H153)</f>
        <v>0.5</v>
      </c>
      <c r="J149" s="15">
        <f>100%-I149</f>
        <v>0.5</v>
      </c>
    </row>
    <row r="150" spans="1:10" x14ac:dyDescent="0.2">
      <c r="A150" s="137"/>
      <c r="B150" s="130" t="s">
        <v>79</v>
      </c>
      <c r="C150" s="130" t="s">
        <v>373</v>
      </c>
      <c r="D150" s="7" t="s">
        <v>673</v>
      </c>
      <c r="E150" s="7"/>
      <c r="F150" s="7">
        <v>1</v>
      </c>
      <c r="G150" s="7">
        <v>1</v>
      </c>
      <c r="H150" s="7">
        <f t="shared" ref="H150:H194" si="43">IF(SUM(E150:G150)&gt;=2,1,0)</f>
        <v>1</v>
      </c>
      <c r="I150" s="109">
        <f>(SUM(H150:H153))/COUNTA(H150:H153)</f>
        <v>0.5</v>
      </c>
      <c r="J150" s="109">
        <f t="shared" ref="J150:J153" si="44">100%-I150</f>
        <v>0.5</v>
      </c>
    </row>
    <row r="151" spans="1:10" x14ac:dyDescent="0.2">
      <c r="A151" s="137"/>
      <c r="B151" s="131"/>
      <c r="C151" s="131"/>
      <c r="D151" s="7" t="s">
        <v>674</v>
      </c>
      <c r="E151" s="7"/>
      <c r="F151" s="7">
        <v>1</v>
      </c>
      <c r="G151" s="7">
        <v>1</v>
      </c>
      <c r="H151" s="7">
        <f t="shared" si="43"/>
        <v>1</v>
      </c>
      <c r="I151" s="110"/>
      <c r="J151" s="110">
        <f t="shared" si="44"/>
        <v>1</v>
      </c>
    </row>
    <row r="152" spans="1:10" x14ac:dyDescent="0.2">
      <c r="A152" s="137"/>
      <c r="B152" s="131"/>
      <c r="C152" s="131"/>
      <c r="D152" s="7" t="s">
        <v>675</v>
      </c>
      <c r="E152" s="7"/>
      <c r="F152" s="7"/>
      <c r="G152" s="7">
        <v>1</v>
      </c>
      <c r="H152" s="7">
        <f t="shared" si="43"/>
        <v>0</v>
      </c>
      <c r="I152" s="110"/>
      <c r="J152" s="110">
        <f t="shared" si="44"/>
        <v>1</v>
      </c>
    </row>
    <row r="153" spans="1:10" x14ac:dyDescent="0.2">
      <c r="A153" s="137"/>
      <c r="B153" s="132"/>
      <c r="C153" s="132"/>
      <c r="D153" s="7" t="s">
        <v>681</v>
      </c>
      <c r="E153" s="7"/>
      <c r="F153" s="7"/>
      <c r="G153" s="7"/>
      <c r="H153" s="7">
        <f t="shared" si="43"/>
        <v>0</v>
      </c>
      <c r="I153" s="111"/>
      <c r="J153" s="111">
        <f t="shared" si="44"/>
        <v>1</v>
      </c>
    </row>
    <row r="154" spans="1:10" x14ac:dyDescent="0.2">
      <c r="A154" s="137"/>
      <c r="B154" s="14" t="s">
        <v>91</v>
      </c>
      <c r="C154" s="14" t="s">
        <v>378</v>
      </c>
      <c r="D154" s="112"/>
      <c r="E154" s="113"/>
      <c r="F154" s="113"/>
      <c r="G154" s="113"/>
      <c r="H154" s="114"/>
      <c r="I154" s="15">
        <f>(SUM(H155:H159))/COUNTA(H155:H159)</f>
        <v>0.4</v>
      </c>
      <c r="J154" s="15">
        <f>100%-I154</f>
        <v>0.6</v>
      </c>
    </row>
    <row r="155" spans="1:10" x14ac:dyDescent="0.2">
      <c r="A155" s="137"/>
      <c r="B155" s="7" t="s">
        <v>94</v>
      </c>
      <c r="C155" s="7" t="s">
        <v>380</v>
      </c>
      <c r="D155" s="7" t="s">
        <v>673</v>
      </c>
      <c r="E155" s="7"/>
      <c r="F155" s="7">
        <v>1</v>
      </c>
      <c r="G155" s="7"/>
      <c r="H155" s="7">
        <f t="shared" si="43"/>
        <v>0</v>
      </c>
      <c r="I155" s="23">
        <f t="shared" ref="I155:I157" si="45">H155/1</f>
        <v>0</v>
      </c>
      <c r="J155" s="23">
        <f t="shared" ref="J155:J157" si="46">100%-I155</f>
        <v>1</v>
      </c>
    </row>
    <row r="156" spans="1:10" x14ac:dyDescent="0.2">
      <c r="A156" s="137"/>
      <c r="B156" s="7" t="s">
        <v>98</v>
      </c>
      <c r="C156" s="7" t="s">
        <v>383</v>
      </c>
      <c r="D156" s="7" t="s">
        <v>673</v>
      </c>
      <c r="E156" s="7"/>
      <c r="F156" s="7">
        <v>1</v>
      </c>
      <c r="G156" s="7">
        <v>1</v>
      </c>
      <c r="H156" s="7">
        <f t="shared" si="43"/>
        <v>1</v>
      </c>
      <c r="I156" s="23">
        <f t="shared" si="45"/>
        <v>1</v>
      </c>
      <c r="J156" s="23">
        <f t="shared" si="46"/>
        <v>0</v>
      </c>
    </row>
    <row r="157" spans="1:10" x14ac:dyDescent="0.2">
      <c r="A157" s="137"/>
      <c r="B157" s="7" t="s">
        <v>385</v>
      </c>
      <c r="C157" s="7" t="s">
        <v>386</v>
      </c>
      <c r="D157" s="7" t="s">
        <v>673</v>
      </c>
      <c r="E157" s="7"/>
      <c r="F157" s="7"/>
      <c r="G157" s="7">
        <v>1</v>
      </c>
      <c r="H157" s="7">
        <f t="shared" si="43"/>
        <v>0</v>
      </c>
      <c r="I157" s="23">
        <f t="shared" si="45"/>
        <v>0</v>
      </c>
      <c r="J157" s="23">
        <f t="shared" si="46"/>
        <v>1</v>
      </c>
    </row>
    <row r="158" spans="1:10" x14ac:dyDescent="0.2">
      <c r="A158" s="137"/>
      <c r="B158" s="130" t="s">
        <v>389</v>
      </c>
      <c r="C158" s="130" t="s">
        <v>390</v>
      </c>
      <c r="D158" s="7" t="s">
        <v>673</v>
      </c>
      <c r="E158" s="7"/>
      <c r="F158" s="7">
        <v>1</v>
      </c>
      <c r="G158" s="7"/>
      <c r="H158" s="7">
        <f t="shared" si="43"/>
        <v>0</v>
      </c>
      <c r="I158" s="109">
        <f>(SUM(H158:H159))/COUNTA(H158:H159)</f>
        <v>0.5</v>
      </c>
      <c r="J158" s="109">
        <f>100%-I158</f>
        <v>0.5</v>
      </c>
    </row>
    <row r="159" spans="1:10" x14ac:dyDescent="0.2">
      <c r="A159" s="137"/>
      <c r="B159" s="132"/>
      <c r="C159" s="132"/>
      <c r="D159" s="7" t="s">
        <v>674</v>
      </c>
      <c r="E159" s="7"/>
      <c r="F159" s="7">
        <v>1</v>
      </c>
      <c r="G159" s="7">
        <v>1</v>
      </c>
      <c r="H159" s="7">
        <f t="shared" si="43"/>
        <v>1</v>
      </c>
      <c r="I159" s="111"/>
      <c r="J159" s="111"/>
    </row>
    <row r="160" spans="1:10" x14ac:dyDescent="0.2">
      <c r="A160" s="137"/>
      <c r="B160" s="14" t="s">
        <v>392</v>
      </c>
      <c r="C160" s="14" t="s">
        <v>393</v>
      </c>
      <c r="D160" s="112"/>
      <c r="E160" s="113"/>
      <c r="F160" s="113"/>
      <c r="G160" s="113"/>
      <c r="H160" s="114"/>
      <c r="I160" s="15">
        <f>(SUM(H161:H163))/COUNTA(H161:H163)</f>
        <v>0.33333333333333331</v>
      </c>
      <c r="J160" s="15">
        <f>100%-I160</f>
        <v>0.66666666666666674</v>
      </c>
    </row>
    <row r="161" spans="1:10" x14ac:dyDescent="0.2">
      <c r="A161" s="137"/>
      <c r="B161" s="7" t="s">
        <v>395</v>
      </c>
      <c r="C161" s="7" t="s">
        <v>396</v>
      </c>
      <c r="D161" s="7" t="s">
        <v>673</v>
      </c>
      <c r="E161" s="7"/>
      <c r="F161" s="7">
        <v>1</v>
      </c>
      <c r="G161" s="7">
        <v>1</v>
      </c>
      <c r="H161" s="7">
        <f t="shared" si="43"/>
        <v>1</v>
      </c>
      <c r="I161" s="23">
        <f t="shared" ref="I161" si="47">H161/1</f>
        <v>1</v>
      </c>
      <c r="J161" s="23">
        <f t="shared" ref="J161" si="48">100%-I161</f>
        <v>0</v>
      </c>
    </row>
    <row r="162" spans="1:10" x14ac:dyDescent="0.2">
      <c r="A162" s="137"/>
      <c r="B162" s="130" t="s">
        <v>399</v>
      </c>
      <c r="C162" s="130" t="s">
        <v>400</v>
      </c>
      <c r="D162" s="7" t="s">
        <v>673</v>
      </c>
      <c r="E162" s="7"/>
      <c r="F162" s="7">
        <v>1</v>
      </c>
      <c r="G162" s="7"/>
      <c r="H162" s="7">
        <f t="shared" si="43"/>
        <v>0</v>
      </c>
      <c r="I162" s="109">
        <f>(SUM(H162:H163))/COUNTA(H162:H163)</f>
        <v>0</v>
      </c>
      <c r="J162" s="109">
        <f>100%-I162</f>
        <v>1</v>
      </c>
    </row>
    <row r="163" spans="1:10" x14ac:dyDescent="0.2">
      <c r="A163" s="137"/>
      <c r="B163" s="132"/>
      <c r="C163" s="132"/>
      <c r="D163" s="7" t="s">
        <v>674</v>
      </c>
      <c r="E163" s="7"/>
      <c r="F163" s="7"/>
      <c r="G163" s="7">
        <v>1</v>
      </c>
      <c r="H163" s="7">
        <f t="shared" si="43"/>
        <v>0</v>
      </c>
      <c r="I163" s="111"/>
      <c r="J163" s="111"/>
    </row>
    <row r="164" spans="1:10" x14ac:dyDescent="0.2">
      <c r="A164" s="137"/>
      <c r="B164" s="14" t="s">
        <v>402</v>
      </c>
      <c r="C164" s="14" t="s">
        <v>403</v>
      </c>
      <c r="D164" s="112"/>
      <c r="E164" s="113"/>
      <c r="F164" s="113"/>
      <c r="G164" s="113"/>
      <c r="H164" s="114"/>
      <c r="I164" s="15">
        <f>(SUM(H165:H176))/COUNTA(H165:H176)</f>
        <v>0.25</v>
      </c>
      <c r="J164" s="15">
        <f>100%-I164</f>
        <v>0.75</v>
      </c>
    </row>
    <row r="165" spans="1:10" x14ac:dyDescent="0.2">
      <c r="A165" s="137"/>
      <c r="B165" s="130" t="s">
        <v>405</v>
      </c>
      <c r="C165" s="130" t="s">
        <v>406</v>
      </c>
      <c r="D165" s="7" t="s">
        <v>673</v>
      </c>
      <c r="E165" s="7"/>
      <c r="F165" s="7"/>
      <c r="G165" s="7">
        <v>1</v>
      </c>
      <c r="H165" s="7">
        <f t="shared" si="43"/>
        <v>0</v>
      </c>
      <c r="I165" s="109">
        <f>(SUM(H165:H166))/COUNTA(H165:H166)</f>
        <v>0</v>
      </c>
      <c r="J165" s="109">
        <f>100%-I165</f>
        <v>1</v>
      </c>
    </row>
    <row r="166" spans="1:10" x14ac:dyDescent="0.2">
      <c r="A166" s="137"/>
      <c r="B166" s="132"/>
      <c r="C166" s="132"/>
      <c r="D166" s="7" t="s">
        <v>674</v>
      </c>
      <c r="E166" s="7"/>
      <c r="F166" s="7"/>
      <c r="G166" s="7">
        <v>1</v>
      </c>
      <c r="H166" s="7">
        <f t="shared" si="43"/>
        <v>0</v>
      </c>
      <c r="I166" s="111"/>
      <c r="J166" s="111"/>
    </row>
    <row r="167" spans="1:10" x14ac:dyDescent="0.2">
      <c r="A167" s="137"/>
      <c r="B167" s="7" t="s">
        <v>410</v>
      </c>
      <c r="C167" s="7" t="s">
        <v>411</v>
      </c>
      <c r="D167" s="7" t="s">
        <v>673</v>
      </c>
      <c r="E167" s="7"/>
      <c r="F167" s="7">
        <v>1</v>
      </c>
      <c r="G167" s="7">
        <v>1</v>
      </c>
      <c r="H167" s="7">
        <f t="shared" si="43"/>
        <v>1</v>
      </c>
      <c r="I167" s="23">
        <f t="shared" ref="I167:I169" si="49">H167/1</f>
        <v>1</v>
      </c>
      <c r="J167" s="23">
        <f t="shared" ref="J167:J170" si="50">100%-I167</f>
        <v>0</v>
      </c>
    </row>
    <row r="168" spans="1:10" x14ac:dyDescent="0.2">
      <c r="A168" s="137"/>
      <c r="B168" s="7" t="s">
        <v>414</v>
      </c>
      <c r="C168" s="7" t="s">
        <v>415</v>
      </c>
      <c r="D168" s="7" t="s">
        <v>673</v>
      </c>
      <c r="E168" s="7"/>
      <c r="F168" s="7"/>
      <c r="G168" s="7">
        <v>1</v>
      </c>
      <c r="H168" s="7">
        <f t="shared" si="43"/>
        <v>0</v>
      </c>
      <c r="I168" s="23">
        <f t="shared" si="49"/>
        <v>0</v>
      </c>
      <c r="J168" s="23">
        <f t="shared" si="50"/>
        <v>1</v>
      </c>
    </row>
    <row r="169" spans="1:10" x14ac:dyDescent="0.2">
      <c r="A169" s="137"/>
      <c r="B169" s="7" t="s">
        <v>418</v>
      </c>
      <c r="C169" s="7" t="s">
        <v>419</v>
      </c>
      <c r="D169" s="7" t="s">
        <v>673</v>
      </c>
      <c r="E169" s="7"/>
      <c r="F169" s="7"/>
      <c r="G169" s="7">
        <v>1</v>
      </c>
      <c r="H169" s="7">
        <f t="shared" si="43"/>
        <v>0</v>
      </c>
      <c r="I169" s="23">
        <f t="shared" si="49"/>
        <v>0</v>
      </c>
      <c r="J169" s="23">
        <f t="shared" si="50"/>
        <v>1</v>
      </c>
    </row>
    <row r="170" spans="1:10" x14ac:dyDescent="0.2">
      <c r="A170" s="137"/>
      <c r="B170" s="130" t="s">
        <v>421</v>
      </c>
      <c r="C170" s="130" t="s">
        <v>422</v>
      </c>
      <c r="D170" s="7" t="s">
        <v>673</v>
      </c>
      <c r="E170" s="7"/>
      <c r="F170" s="7"/>
      <c r="G170" s="7">
        <v>1</v>
      </c>
      <c r="H170" s="7">
        <f t="shared" si="43"/>
        <v>0</v>
      </c>
      <c r="I170" s="109">
        <f>(SUM(H170:H172))/COUNTA(H170:H172)</f>
        <v>0.33333333333333331</v>
      </c>
      <c r="J170" s="109">
        <f t="shared" si="50"/>
        <v>0.66666666666666674</v>
      </c>
    </row>
    <row r="171" spans="1:10" x14ac:dyDescent="0.2">
      <c r="A171" s="137"/>
      <c r="B171" s="131"/>
      <c r="C171" s="131"/>
      <c r="D171" s="7" t="s">
        <v>674</v>
      </c>
      <c r="E171" s="7"/>
      <c r="F171" s="7">
        <v>1</v>
      </c>
      <c r="G171" s="7">
        <v>1</v>
      </c>
      <c r="H171" s="7">
        <f t="shared" si="43"/>
        <v>1</v>
      </c>
      <c r="I171" s="110"/>
      <c r="J171" s="110"/>
    </row>
    <row r="172" spans="1:10" x14ac:dyDescent="0.2">
      <c r="A172" s="137"/>
      <c r="B172" s="132"/>
      <c r="C172" s="132"/>
      <c r="D172" s="7" t="s">
        <v>675</v>
      </c>
      <c r="E172" s="7"/>
      <c r="F172" s="7"/>
      <c r="G172" s="7">
        <v>1</v>
      </c>
      <c r="H172" s="7">
        <f t="shared" si="43"/>
        <v>0</v>
      </c>
      <c r="I172" s="111"/>
      <c r="J172" s="111"/>
    </row>
    <row r="173" spans="1:10" x14ac:dyDescent="0.2">
      <c r="A173" s="137"/>
      <c r="B173" s="7" t="s">
        <v>427</v>
      </c>
      <c r="C173" s="7" t="s">
        <v>428</v>
      </c>
      <c r="D173" s="7" t="s">
        <v>673</v>
      </c>
      <c r="E173" s="7"/>
      <c r="F173" s="7"/>
      <c r="G173" s="7">
        <v>1</v>
      </c>
      <c r="H173" s="7">
        <f t="shared" si="43"/>
        <v>0</v>
      </c>
      <c r="I173" s="23">
        <f t="shared" ref="I173" si="51">H173/1</f>
        <v>0</v>
      </c>
      <c r="J173" s="23">
        <f t="shared" ref="J173:J174" si="52">100%-I173</f>
        <v>1</v>
      </c>
    </row>
    <row r="174" spans="1:10" x14ac:dyDescent="0.2">
      <c r="A174" s="137"/>
      <c r="B174" s="130" t="s">
        <v>431</v>
      </c>
      <c r="C174" s="130" t="s">
        <v>432</v>
      </c>
      <c r="D174" s="7" t="s">
        <v>673</v>
      </c>
      <c r="E174" s="7"/>
      <c r="F174" s="7"/>
      <c r="G174" s="7">
        <v>1</v>
      </c>
      <c r="H174" s="7">
        <f t="shared" si="43"/>
        <v>0</v>
      </c>
      <c r="I174" s="109">
        <f>(SUM(H174:H176))/COUNTA(H174:H176)</f>
        <v>0.33333333333333331</v>
      </c>
      <c r="J174" s="109">
        <f t="shared" si="52"/>
        <v>0.66666666666666674</v>
      </c>
    </row>
    <row r="175" spans="1:10" x14ac:dyDescent="0.2">
      <c r="A175" s="137"/>
      <c r="B175" s="131"/>
      <c r="C175" s="131"/>
      <c r="D175" s="7" t="s">
        <v>674</v>
      </c>
      <c r="E175" s="7"/>
      <c r="F175" s="7">
        <v>1</v>
      </c>
      <c r="G175" s="7">
        <v>1</v>
      </c>
      <c r="H175" s="7">
        <f t="shared" si="43"/>
        <v>1</v>
      </c>
      <c r="I175" s="110"/>
      <c r="J175" s="110"/>
    </row>
    <row r="176" spans="1:10" x14ac:dyDescent="0.2">
      <c r="A176" s="137"/>
      <c r="B176" s="132"/>
      <c r="C176" s="132"/>
      <c r="D176" s="7" t="s">
        <v>675</v>
      </c>
      <c r="E176" s="7"/>
      <c r="F176" s="7"/>
      <c r="G176" s="7">
        <v>1</v>
      </c>
      <c r="H176" s="7">
        <f t="shared" si="43"/>
        <v>0</v>
      </c>
      <c r="I176" s="111"/>
      <c r="J176" s="111"/>
    </row>
    <row r="177" spans="1:10" x14ac:dyDescent="0.2">
      <c r="A177" s="137"/>
      <c r="B177" s="14" t="s">
        <v>436</v>
      </c>
      <c r="C177" s="14" t="s">
        <v>437</v>
      </c>
      <c r="D177" s="112"/>
      <c r="E177" s="113"/>
      <c r="F177" s="113"/>
      <c r="G177" s="113"/>
      <c r="H177" s="114"/>
      <c r="I177" s="15">
        <f>(SUM(H178:H185))/COUNTA(H178:H185)</f>
        <v>0.125</v>
      </c>
      <c r="J177" s="15">
        <f>100%-I177</f>
        <v>0.875</v>
      </c>
    </row>
    <row r="178" spans="1:10" x14ac:dyDescent="0.2">
      <c r="A178" s="137"/>
      <c r="B178" s="7" t="s">
        <v>439</v>
      </c>
      <c r="C178" s="7" t="s">
        <v>440</v>
      </c>
      <c r="D178" s="7" t="s">
        <v>673</v>
      </c>
      <c r="E178" s="7"/>
      <c r="F178" s="7"/>
      <c r="G178" s="7">
        <v>1</v>
      </c>
      <c r="H178" s="7">
        <f t="shared" si="43"/>
        <v>0</v>
      </c>
      <c r="I178" s="23">
        <f t="shared" ref="I178" si="53">H178/1</f>
        <v>0</v>
      </c>
      <c r="J178" s="23">
        <f t="shared" ref="J178" si="54">100%-I178</f>
        <v>1</v>
      </c>
    </row>
    <row r="179" spans="1:10" x14ac:dyDescent="0.2">
      <c r="A179" s="137"/>
      <c r="B179" s="130" t="s">
        <v>443</v>
      </c>
      <c r="C179" s="130" t="s">
        <v>444</v>
      </c>
      <c r="D179" s="7" t="s">
        <v>673</v>
      </c>
      <c r="E179" s="7"/>
      <c r="F179" s="7">
        <v>1</v>
      </c>
      <c r="G179" s="7"/>
      <c r="H179" s="7">
        <f t="shared" si="43"/>
        <v>0</v>
      </c>
      <c r="I179" s="109">
        <f>(SUM(H179:H180))/COUNTA(H179:H180)</f>
        <v>0</v>
      </c>
      <c r="J179" s="109">
        <f>100%-I179</f>
        <v>1</v>
      </c>
    </row>
    <row r="180" spans="1:10" x14ac:dyDescent="0.2">
      <c r="A180" s="137"/>
      <c r="B180" s="132"/>
      <c r="C180" s="132"/>
      <c r="D180" s="7" t="s">
        <v>674</v>
      </c>
      <c r="E180" s="7"/>
      <c r="F180" s="7"/>
      <c r="G180" s="7">
        <v>1</v>
      </c>
      <c r="H180" s="7">
        <f t="shared" si="43"/>
        <v>0</v>
      </c>
      <c r="I180" s="111"/>
      <c r="J180" s="111"/>
    </row>
    <row r="181" spans="1:10" x14ac:dyDescent="0.2">
      <c r="A181" s="137"/>
      <c r="B181" s="7" t="s">
        <v>447</v>
      </c>
      <c r="C181" s="7" t="s">
        <v>448</v>
      </c>
      <c r="D181" s="7" t="s">
        <v>673</v>
      </c>
      <c r="E181" s="7"/>
      <c r="F181" s="7"/>
      <c r="G181" s="7">
        <v>1</v>
      </c>
      <c r="H181" s="7">
        <f t="shared" si="43"/>
        <v>0</v>
      </c>
      <c r="I181" s="23">
        <f t="shared" ref="I181:I183" si="55">H181/1</f>
        <v>0</v>
      </c>
      <c r="J181" s="23">
        <f t="shared" ref="J181:J183" si="56">100%-I181</f>
        <v>1</v>
      </c>
    </row>
    <row r="182" spans="1:10" x14ac:dyDescent="0.2">
      <c r="A182" s="137"/>
      <c r="B182" s="7" t="s">
        <v>451</v>
      </c>
      <c r="C182" s="7" t="s">
        <v>452</v>
      </c>
      <c r="D182" s="7" t="s">
        <v>673</v>
      </c>
      <c r="E182" s="7"/>
      <c r="F182" s="7"/>
      <c r="G182" s="7">
        <v>1</v>
      </c>
      <c r="H182" s="7">
        <f t="shared" si="43"/>
        <v>0</v>
      </c>
      <c r="I182" s="23">
        <f t="shared" si="55"/>
        <v>0</v>
      </c>
      <c r="J182" s="23">
        <f t="shared" si="56"/>
        <v>1</v>
      </c>
    </row>
    <row r="183" spans="1:10" x14ac:dyDescent="0.2">
      <c r="A183" s="137"/>
      <c r="B183" s="7" t="s">
        <v>455</v>
      </c>
      <c r="C183" s="7" t="s">
        <v>456</v>
      </c>
      <c r="D183" s="7" t="s">
        <v>673</v>
      </c>
      <c r="E183" s="7"/>
      <c r="F183" s="7">
        <v>1</v>
      </c>
      <c r="G183" s="7">
        <v>1</v>
      </c>
      <c r="H183" s="7">
        <f t="shared" si="43"/>
        <v>1</v>
      </c>
      <c r="I183" s="23">
        <f t="shared" si="55"/>
        <v>1</v>
      </c>
      <c r="J183" s="23">
        <f t="shared" si="56"/>
        <v>0</v>
      </c>
    </row>
    <row r="184" spans="1:10" x14ac:dyDescent="0.2">
      <c r="A184" s="137"/>
      <c r="B184" s="130" t="s">
        <v>458</v>
      </c>
      <c r="C184" s="130" t="s">
        <v>459</v>
      </c>
      <c r="D184" s="7" t="s">
        <v>673</v>
      </c>
      <c r="E184" s="7"/>
      <c r="F184" s="7"/>
      <c r="G184" s="7">
        <v>1</v>
      </c>
      <c r="H184" s="7">
        <f t="shared" si="43"/>
        <v>0</v>
      </c>
      <c r="I184" s="109">
        <f>(SUM(H184:H185))/COUNTA(H184:H185)</f>
        <v>0</v>
      </c>
      <c r="J184" s="109">
        <f>100%-I184</f>
        <v>1</v>
      </c>
    </row>
    <row r="185" spans="1:10" x14ac:dyDescent="0.2">
      <c r="A185" s="137"/>
      <c r="B185" s="132"/>
      <c r="C185" s="132"/>
      <c r="D185" s="7" t="s">
        <v>674</v>
      </c>
      <c r="E185" s="7"/>
      <c r="F185" s="7"/>
      <c r="G185" s="7">
        <v>1</v>
      </c>
      <c r="H185" s="7">
        <f t="shared" si="43"/>
        <v>0</v>
      </c>
      <c r="I185" s="111"/>
      <c r="J185" s="111"/>
    </row>
    <row r="186" spans="1:10" x14ac:dyDescent="0.2">
      <c r="A186" s="137"/>
      <c r="B186" s="14" t="s">
        <v>461</v>
      </c>
      <c r="C186" s="14" t="s">
        <v>462</v>
      </c>
      <c r="D186" s="14"/>
      <c r="E186" s="14"/>
      <c r="F186" s="14"/>
      <c r="G186" s="14"/>
      <c r="H186" s="14"/>
      <c r="I186" s="15">
        <f>(SUM(H187:H189))/COUNTA(H187:H189)</f>
        <v>0.33333333333333331</v>
      </c>
      <c r="J186" s="15">
        <f>100%-I186</f>
        <v>0.66666666666666674</v>
      </c>
    </row>
    <row r="187" spans="1:10" x14ac:dyDescent="0.2">
      <c r="A187" s="137"/>
      <c r="B187" s="7" t="s">
        <v>464</v>
      </c>
      <c r="C187" s="7" t="s">
        <v>465</v>
      </c>
      <c r="D187" s="7" t="s">
        <v>673</v>
      </c>
      <c r="E187" s="7"/>
      <c r="F187" s="7">
        <v>1</v>
      </c>
      <c r="G187" s="7">
        <v>1</v>
      </c>
      <c r="H187" s="7">
        <f t="shared" si="43"/>
        <v>1</v>
      </c>
      <c r="I187" s="23">
        <f t="shared" ref="I187" si="57">H187/1</f>
        <v>1</v>
      </c>
      <c r="J187" s="23">
        <f t="shared" ref="J187" si="58">100%-I187</f>
        <v>0</v>
      </c>
    </row>
    <row r="188" spans="1:10" x14ac:dyDescent="0.2">
      <c r="A188" s="137"/>
      <c r="B188" s="130" t="s">
        <v>468</v>
      </c>
      <c r="C188" s="130" t="s">
        <v>469</v>
      </c>
      <c r="D188" s="7" t="s">
        <v>673</v>
      </c>
      <c r="E188" s="7"/>
      <c r="F188" s="7"/>
      <c r="G188" s="7">
        <v>1</v>
      </c>
      <c r="H188" s="7">
        <f t="shared" si="43"/>
        <v>0</v>
      </c>
      <c r="I188" s="109">
        <f>(SUM(H188:H189))/COUNTA(H188:H189)</f>
        <v>0</v>
      </c>
      <c r="J188" s="109">
        <f>100%-I188</f>
        <v>1</v>
      </c>
    </row>
    <row r="189" spans="1:10" x14ac:dyDescent="0.2">
      <c r="A189" s="137"/>
      <c r="B189" s="132"/>
      <c r="C189" s="132"/>
      <c r="D189" s="7" t="s">
        <v>674</v>
      </c>
      <c r="E189" s="7"/>
      <c r="F189" s="7"/>
      <c r="G189" s="7">
        <v>1</v>
      </c>
      <c r="H189" s="7">
        <f t="shared" si="43"/>
        <v>0</v>
      </c>
      <c r="I189" s="111"/>
      <c r="J189" s="111"/>
    </row>
    <row r="190" spans="1:10" x14ac:dyDescent="0.2">
      <c r="A190" s="137"/>
      <c r="B190" s="14" t="s">
        <v>472</v>
      </c>
      <c r="C190" s="14" t="s">
        <v>473</v>
      </c>
      <c r="D190" s="14"/>
      <c r="E190" s="14"/>
      <c r="F190" s="14"/>
      <c r="G190" s="14"/>
      <c r="H190" s="14"/>
      <c r="I190" s="15">
        <f>(SUM(H191:H194))/COUNTA(H191:H194)</f>
        <v>0.5</v>
      </c>
      <c r="J190" s="15">
        <f>100%-I190</f>
        <v>0.5</v>
      </c>
    </row>
    <row r="191" spans="1:10" x14ac:dyDescent="0.2">
      <c r="A191" s="137"/>
      <c r="B191" s="118" t="s">
        <v>475</v>
      </c>
      <c r="C191" s="118" t="s">
        <v>476</v>
      </c>
      <c r="D191" s="7" t="s">
        <v>673</v>
      </c>
      <c r="E191" s="7"/>
      <c r="F191" s="7">
        <v>1</v>
      </c>
      <c r="G191" s="7">
        <v>1</v>
      </c>
      <c r="H191" s="7">
        <f t="shared" si="43"/>
        <v>1</v>
      </c>
      <c r="I191" s="109">
        <f>(SUM(H191:H192))/COUNTA(H191:H192)</f>
        <v>1</v>
      </c>
      <c r="J191" s="109">
        <f>100%-I191</f>
        <v>0</v>
      </c>
    </row>
    <row r="192" spans="1:10" x14ac:dyDescent="0.2">
      <c r="A192" s="137"/>
      <c r="B192" s="118"/>
      <c r="C192" s="118"/>
      <c r="D192" s="7" t="s">
        <v>674</v>
      </c>
      <c r="E192" s="7"/>
      <c r="F192" s="7">
        <v>1</v>
      </c>
      <c r="G192" s="7">
        <v>1</v>
      </c>
      <c r="H192" s="7">
        <f t="shared" si="43"/>
        <v>1</v>
      </c>
      <c r="I192" s="111"/>
      <c r="J192" s="111"/>
    </row>
    <row r="193" spans="1:10" x14ac:dyDescent="0.2">
      <c r="A193" s="137"/>
      <c r="B193" s="118" t="s">
        <v>686</v>
      </c>
      <c r="C193" s="118" t="s">
        <v>687</v>
      </c>
      <c r="D193" s="7" t="s">
        <v>673</v>
      </c>
      <c r="E193" s="7"/>
      <c r="F193" s="7"/>
      <c r="G193" s="7"/>
      <c r="H193" s="7">
        <f t="shared" si="43"/>
        <v>0</v>
      </c>
      <c r="I193" s="109">
        <f>(SUM(H193:H194))/COUNTA(H193:H194)</f>
        <v>0</v>
      </c>
      <c r="J193" s="109">
        <f>100%-I193</f>
        <v>1</v>
      </c>
    </row>
    <row r="194" spans="1:10" x14ac:dyDescent="0.2">
      <c r="A194" s="137"/>
      <c r="B194" s="118"/>
      <c r="C194" s="118"/>
      <c r="D194" s="7" t="s">
        <v>674</v>
      </c>
      <c r="E194" s="7"/>
      <c r="F194" s="7"/>
      <c r="G194" s="7"/>
      <c r="H194" s="7">
        <f t="shared" si="43"/>
        <v>0</v>
      </c>
      <c r="I194" s="111"/>
      <c r="J194" s="111"/>
    </row>
    <row r="195" spans="1:10" x14ac:dyDescent="0.2">
      <c r="A195" s="137"/>
      <c r="B195" s="133" t="s">
        <v>685</v>
      </c>
      <c r="C195" s="133"/>
      <c r="D195" s="133"/>
      <c r="E195" s="133"/>
      <c r="F195" s="133"/>
      <c r="G195" s="133"/>
      <c r="H195" s="133"/>
      <c r="I195" s="24">
        <f>AVERAGE(I149,I154,I160,I164,I177,I186,I190)</f>
        <v>0.34880952380952379</v>
      </c>
      <c r="J195" s="24">
        <f>100%-I195</f>
        <v>0.65119047619047621</v>
      </c>
    </row>
    <row r="196" spans="1:10" ht="12.75" customHeight="1" x14ac:dyDescent="0.2">
      <c r="A196" s="139" t="s">
        <v>482</v>
      </c>
      <c r="B196" s="16" t="s">
        <v>103</v>
      </c>
      <c r="C196" s="16" t="s">
        <v>483</v>
      </c>
      <c r="D196" s="124"/>
      <c r="E196" s="125"/>
      <c r="F196" s="125"/>
      <c r="G196" s="125"/>
      <c r="H196" s="126"/>
      <c r="I196" s="17">
        <f>(SUM(H197:H200))/COUNTA(H197:H200)</f>
        <v>0</v>
      </c>
      <c r="J196" s="17">
        <f>100%-I196</f>
        <v>1</v>
      </c>
    </row>
    <row r="197" spans="1:10" x14ac:dyDescent="0.2">
      <c r="A197" s="140"/>
      <c r="B197" s="138" t="s">
        <v>106</v>
      </c>
      <c r="C197" s="138" t="s">
        <v>485</v>
      </c>
      <c r="D197" s="19" t="s">
        <v>673</v>
      </c>
      <c r="E197" s="19"/>
      <c r="F197" s="19"/>
      <c r="G197" s="19"/>
      <c r="H197" s="19">
        <f t="shared" ref="H197:H240" si="59">IF(SUM(E197:G197)&gt;=2,1,0)</f>
        <v>0</v>
      </c>
      <c r="I197" s="115">
        <f>(SUM(H197:H200))/COUNTA(H197:H200)</f>
        <v>0</v>
      </c>
      <c r="J197" s="115">
        <f t="shared" ref="J197:J200" si="60">100%-I197</f>
        <v>1</v>
      </c>
    </row>
    <row r="198" spans="1:10" x14ac:dyDescent="0.2">
      <c r="A198" s="140"/>
      <c r="B198" s="138"/>
      <c r="C198" s="138"/>
      <c r="D198" s="19" t="s">
        <v>674</v>
      </c>
      <c r="E198" s="19"/>
      <c r="F198" s="19"/>
      <c r="G198" s="19"/>
      <c r="H198" s="19">
        <f t="shared" si="59"/>
        <v>0</v>
      </c>
      <c r="I198" s="116"/>
      <c r="J198" s="116">
        <f t="shared" si="60"/>
        <v>1</v>
      </c>
    </row>
    <row r="199" spans="1:10" x14ac:dyDescent="0.2">
      <c r="A199" s="140"/>
      <c r="B199" s="138"/>
      <c r="C199" s="138"/>
      <c r="D199" s="19" t="s">
        <v>675</v>
      </c>
      <c r="E199" s="19"/>
      <c r="F199" s="19"/>
      <c r="G199" s="19"/>
      <c r="H199" s="19">
        <f t="shared" si="59"/>
        <v>0</v>
      </c>
      <c r="I199" s="116"/>
      <c r="J199" s="116">
        <f t="shared" si="60"/>
        <v>1</v>
      </c>
    </row>
    <row r="200" spans="1:10" x14ac:dyDescent="0.2">
      <c r="A200" s="140"/>
      <c r="B200" s="138"/>
      <c r="C200" s="138"/>
      <c r="D200" s="19" t="s">
        <v>681</v>
      </c>
      <c r="E200" s="19"/>
      <c r="F200" s="19"/>
      <c r="G200" s="19"/>
      <c r="H200" s="19">
        <f t="shared" si="59"/>
        <v>0</v>
      </c>
      <c r="I200" s="117"/>
      <c r="J200" s="117">
        <f t="shared" si="60"/>
        <v>1</v>
      </c>
    </row>
    <row r="201" spans="1:10" x14ac:dyDescent="0.2">
      <c r="A201" s="140"/>
      <c r="B201" s="16" t="s">
        <v>118</v>
      </c>
      <c r="C201" s="16" t="s">
        <v>490</v>
      </c>
      <c r="D201" s="124"/>
      <c r="E201" s="125"/>
      <c r="F201" s="125"/>
      <c r="G201" s="125"/>
      <c r="H201" s="126"/>
      <c r="I201" s="17">
        <f>(SUM(H202:H209))/COUNTA(H202:H209)</f>
        <v>0</v>
      </c>
      <c r="J201" s="17">
        <f>100%-I201</f>
        <v>1</v>
      </c>
    </row>
    <row r="202" spans="1:10" x14ac:dyDescent="0.2">
      <c r="A202" s="140"/>
      <c r="B202" s="138" t="s">
        <v>121</v>
      </c>
      <c r="C202" s="138" t="s">
        <v>492</v>
      </c>
      <c r="D202" s="19" t="s">
        <v>673</v>
      </c>
      <c r="E202" s="19"/>
      <c r="F202" s="19"/>
      <c r="G202" s="19"/>
      <c r="H202" s="19">
        <f t="shared" si="59"/>
        <v>0</v>
      </c>
      <c r="I202" s="115">
        <f>(SUM(H202:H203))/COUNTA(H202:H203)</f>
        <v>0</v>
      </c>
      <c r="J202" s="115">
        <f>100%-I202</f>
        <v>1</v>
      </c>
    </row>
    <row r="203" spans="1:10" x14ac:dyDescent="0.2">
      <c r="A203" s="140"/>
      <c r="B203" s="138"/>
      <c r="C203" s="138"/>
      <c r="D203" s="19" t="s">
        <v>674</v>
      </c>
      <c r="E203" s="19"/>
      <c r="F203" s="19"/>
      <c r="G203" s="19"/>
      <c r="H203" s="19">
        <f t="shared" si="59"/>
        <v>0</v>
      </c>
      <c r="I203" s="117"/>
      <c r="J203" s="117"/>
    </row>
    <row r="204" spans="1:10" x14ac:dyDescent="0.2">
      <c r="A204" s="140"/>
      <c r="B204" s="138" t="s">
        <v>124</v>
      </c>
      <c r="C204" s="138" t="s">
        <v>496</v>
      </c>
      <c r="D204" s="19" t="s">
        <v>673</v>
      </c>
      <c r="E204" s="19"/>
      <c r="F204" s="19"/>
      <c r="G204" s="19"/>
      <c r="H204" s="19">
        <f t="shared" si="59"/>
        <v>0</v>
      </c>
      <c r="I204" s="115">
        <f>(SUM(H204:H205))/COUNTA(H204:H205)</f>
        <v>0</v>
      </c>
      <c r="J204" s="115">
        <f>100%-I204</f>
        <v>1</v>
      </c>
    </row>
    <row r="205" spans="1:10" x14ac:dyDescent="0.2">
      <c r="A205" s="140"/>
      <c r="B205" s="138"/>
      <c r="C205" s="138"/>
      <c r="D205" s="19" t="s">
        <v>674</v>
      </c>
      <c r="E205" s="19"/>
      <c r="F205" s="19"/>
      <c r="G205" s="19"/>
      <c r="H205" s="19">
        <f t="shared" si="59"/>
        <v>0</v>
      </c>
      <c r="I205" s="117"/>
      <c r="J205" s="117"/>
    </row>
    <row r="206" spans="1:10" x14ac:dyDescent="0.2">
      <c r="A206" s="140"/>
      <c r="B206" s="138" t="s">
        <v>127</v>
      </c>
      <c r="C206" s="138" t="s">
        <v>500</v>
      </c>
      <c r="D206" s="19" t="s">
        <v>673</v>
      </c>
      <c r="E206" s="19"/>
      <c r="F206" s="19"/>
      <c r="G206" s="19"/>
      <c r="H206" s="19">
        <f t="shared" si="59"/>
        <v>0</v>
      </c>
      <c r="I206" s="115">
        <f>(SUM(H206:H207))/COUNTA(H206:H207)</f>
        <v>0</v>
      </c>
      <c r="J206" s="115">
        <f>100%-I206</f>
        <v>1</v>
      </c>
    </row>
    <row r="207" spans="1:10" x14ac:dyDescent="0.2">
      <c r="A207" s="140"/>
      <c r="B207" s="138"/>
      <c r="C207" s="138"/>
      <c r="D207" s="19" t="s">
        <v>674</v>
      </c>
      <c r="E207" s="19"/>
      <c r="F207" s="19"/>
      <c r="G207" s="19"/>
      <c r="H207" s="19">
        <f t="shared" si="59"/>
        <v>0</v>
      </c>
      <c r="I207" s="117"/>
      <c r="J207" s="117"/>
    </row>
    <row r="208" spans="1:10" x14ac:dyDescent="0.2">
      <c r="A208" s="140"/>
      <c r="B208" s="138" t="s">
        <v>504</v>
      </c>
      <c r="C208" s="138" t="s">
        <v>505</v>
      </c>
      <c r="D208" s="19" t="s">
        <v>673</v>
      </c>
      <c r="E208" s="19"/>
      <c r="F208" s="19"/>
      <c r="G208" s="19"/>
      <c r="H208" s="19">
        <f t="shared" si="59"/>
        <v>0</v>
      </c>
      <c r="I208" s="115">
        <f>(SUM(H208:H209))/COUNTA(H208:H209)</f>
        <v>0</v>
      </c>
      <c r="J208" s="115">
        <f>100%-I208</f>
        <v>1</v>
      </c>
    </row>
    <row r="209" spans="1:10" x14ac:dyDescent="0.2">
      <c r="A209" s="140"/>
      <c r="B209" s="138"/>
      <c r="C209" s="138"/>
      <c r="D209" s="19" t="s">
        <v>674</v>
      </c>
      <c r="E209" s="19"/>
      <c r="F209" s="19"/>
      <c r="G209" s="19"/>
      <c r="H209" s="19">
        <f t="shared" si="59"/>
        <v>0</v>
      </c>
      <c r="I209" s="117"/>
      <c r="J209" s="117"/>
    </row>
    <row r="210" spans="1:10" x14ac:dyDescent="0.2">
      <c r="A210" s="140"/>
      <c r="B210" s="16" t="s">
        <v>131</v>
      </c>
      <c r="C210" s="16" t="s">
        <v>508</v>
      </c>
      <c r="D210" s="124"/>
      <c r="E210" s="125"/>
      <c r="F210" s="125"/>
      <c r="G210" s="125"/>
      <c r="H210" s="126"/>
      <c r="I210" s="17">
        <f>(SUM(H211:H219))/COUNTA(H211:H219)</f>
        <v>0</v>
      </c>
      <c r="J210" s="17">
        <f>100%-I210</f>
        <v>1</v>
      </c>
    </row>
    <row r="211" spans="1:10" x14ac:dyDescent="0.2">
      <c r="A211" s="140"/>
      <c r="B211" s="138" t="s">
        <v>134</v>
      </c>
      <c r="C211" s="138" t="s">
        <v>510</v>
      </c>
      <c r="D211" s="19" t="s">
        <v>673</v>
      </c>
      <c r="E211" s="19"/>
      <c r="F211" s="19"/>
      <c r="G211" s="19"/>
      <c r="H211" s="19">
        <f t="shared" si="59"/>
        <v>0</v>
      </c>
      <c r="I211" s="115">
        <f>(SUM(H211:H213))/COUNTA(H211:H213)</f>
        <v>0</v>
      </c>
      <c r="J211" s="115">
        <f t="shared" ref="J211" si="61">100%-I211</f>
        <v>1</v>
      </c>
    </row>
    <row r="212" spans="1:10" x14ac:dyDescent="0.2">
      <c r="A212" s="140"/>
      <c r="B212" s="138"/>
      <c r="C212" s="138"/>
      <c r="D212" s="19" t="s">
        <v>674</v>
      </c>
      <c r="E212" s="19"/>
      <c r="F212" s="19"/>
      <c r="G212" s="19"/>
      <c r="H212" s="19">
        <f t="shared" si="59"/>
        <v>0</v>
      </c>
      <c r="I212" s="116"/>
      <c r="J212" s="116"/>
    </row>
    <row r="213" spans="1:10" x14ac:dyDescent="0.2">
      <c r="A213" s="140"/>
      <c r="B213" s="138"/>
      <c r="C213" s="138"/>
      <c r="D213" s="19" t="s">
        <v>675</v>
      </c>
      <c r="E213" s="19"/>
      <c r="F213" s="19"/>
      <c r="G213" s="19"/>
      <c r="H213" s="19">
        <f t="shared" si="59"/>
        <v>0</v>
      </c>
      <c r="I213" s="117"/>
      <c r="J213" s="117"/>
    </row>
    <row r="214" spans="1:10" x14ac:dyDescent="0.2">
      <c r="A214" s="140"/>
      <c r="B214" s="138" t="s">
        <v>138</v>
      </c>
      <c r="C214" s="138" t="s">
        <v>515</v>
      </c>
      <c r="D214" s="19" t="s">
        <v>673</v>
      </c>
      <c r="E214" s="19"/>
      <c r="F214" s="19"/>
      <c r="G214" s="19"/>
      <c r="H214" s="19">
        <f t="shared" si="59"/>
        <v>0</v>
      </c>
      <c r="I214" s="115">
        <f>(SUM(H214:H219))/COUNTA(H214:H219)</f>
        <v>0</v>
      </c>
      <c r="J214" s="115">
        <f>100%-I214</f>
        <v>1</v>
      </c>
    </row>
    <row r="215" spans="1:10" x14ac:dyDescent="0.2">
      <c r="A215" s="140"/>
      <c r="B215" s="138"/>
      <c r="C215" s="138"/>
      <c r="D215" s="19" t="s">
        <v>674</v>
      </c>
      <c r="E215" s="19"/>
      <c r="F215" s="19"/>
      <c r="G215" s="19"/>
      <c r="H215" s="19">
        <f t="shared" si="59"/>
        <v>0</v>
      </c>
      <c r="I215" s="116"/>
      <c r="J215" s="116"/>
    </row>
    <row r="216" spans="1:10" x14ac:dyDescent="0.2">
      <c r="A216" s="140"/>
      <c r="B216" s="138"/>
      <c r="C216" s="138"/>
      <c r="D216" s="19" t="s">
        <v>675</v>
      </c>
      <c r="E216" s="19"/>
      <c r="F216" s="19"/>
      <c r="G216" s="19"/>
      <c r="H216" s="19">
        <f t="shared" si="59"/>
        <v>0</v>
      </c>
      <c r="I216" s="116"/>
      <c r="J216" s="116"/>
    </row>
    <row r="217" spans="1:10" x14ac:dyDescent="0.2">
      <c r="A217" s="140"/>
      <c r="B217" s="138"/>
      <c r="C217" s="138"/>
      <c r="D217" s="19" t="s">
        <v>681</v>
      </c>
      <c r="E217" s="19"/>
      <c r="F217" s="19"/>
      <c r="G217" s="19"/>
      <c r="H217" s="19">
        <f t="shared" si="59"/>
        <v>0</v>
      </c>
      <c r="I217" s="116"/>
      <c r="J217" s="116"/>
    </row>
    <row r="218" spans="1:10" x14ac:dyDescent="0.2">
      <c r="A218" s="140"/>
      <c r="B218" s="138"/>
      <c r="C218" s="138"/>
      <c r="D218" s="19" t="s">
        <v>682</v>
      </c>
      <c r="E218" s="19"/>
      <c r="F218" s="19"/>
      <c r="G218" s="19"/>
      <c r="H218" s="19">
        <f t="shared" si="59"/>
        <v>0</v>
      </c>
      <c r="I218" s="116"/>
      <c r="J218" s="116"/>
    </row>
    <row r="219" spans="1:10" x14ac:dyDescent="0.2">
      <c r="A219" s="140"/>
      <c r="B219" s="138"/>
      <c r="C219" s="138"/>
      <c r="D219" s="19" t="s">
        <v>688</v>
      </c>
      <c r="E219" s="19"/>
      <c r="F219" s="19"/>
      <c r="G219" s="19"/>
      <c r="H219" s="19">
        <f t="shared" si="59"/>
        <v>0</v>
      </c>
      <c r="I219" s="117"/>
      <c r="J219" s="117"/>
    </row>
    <row r="220" spans="1:10" x14ac:dyDescent="0.2">
      <c r="A220" s="140"/>
      <c r="B220" s="16" t="s">
        <v>522</v>
      </c>
      <c r="C220" s="16" t="s">
        <v>523</v>
      </c>
      <c r="D220" s="124"/>
      <c r="E220" s="125"/>
      <c r="F220" s="125"/>
      <c r="G220" s="125"/>
      <c r="H220" s="126"/>
      <c r="I220" s="17">
        <f>(SUM(H221:H225))/COUNTA(H221:H225)</f>
        <v>0</v>
      </c>
      <c r="J220" s="17">
        <f>100%-I220</f>
        <v>1</v>
      </c>
    </row>
    <row r="221" spans="1:10" x14ac:dyDescent="0.2">
      <c r="A221" s="140"/>
      <c r="B221" s="19" t="s">
        <v>525</v>
      </c>
      <c r="C221" s="19" t="s">
        <v>526</v>
      </c>
      <c r="D221" s="19" t="s">
        <v>673</v>
      </c>
      <c r="E221" s="19"/>
      <c r="F221" s="19"/>
      <c r="G221" s="19"/>
      <c r="H221" s="19">
        <f t="shared" si="59"/>
        <v>0</v>
      </c>
      <c r="I221" s="25">
        <f t="shared" ref="I221" si="62">H221/1</f>
        <v>0</v>
      </c>
      <c r="J221" s="25">
        <f t="shared" ref="J221" si="63">100%-I221</f>
        <v>1</v>
      </c>
    </row>
    <row r="222" spans="1:10" x14ac:dyDescent="0.2">
      <c r="A222" s="140"/>
      <c r="B222" s="138" t="s">
        <v>528</v>
      </c>
      <c r="C222" s="138" t="s">
        <v>529</v>
      </c>
      <c r="D222" s="19" t="s">
        <v>673</v>
      </c>
      <c r="E222" s="19"/>
      <c r="F222" s="19"/>
      <c r="G222" s="19"/>
      <c r="H222" s="19">
        <f t="shared" si="59"/>
        <v>0</v>
      </c>
      <c r="I222" s="115">
        <f>(SUM(H222:H223))/COUNTA(H222:H223)</f>
        <v>0</v>
      </c>
      <c r="J222" s="115">
        <f>100%-I222</f>
        <v>1</v>
      </c>
    </row>
    <row r="223" spans="1:10" x14ac:dyDescent="0.2">
      <c r="A223" s="140"/>
      <c r="B223" s="138"/>
      <c r="C223" s="138"/>
      <c r="D223" s="19" t="s">
        <v>674</v>
      </c>
      <c r="E223" s="19"/>
      <c r="F223" s="19"/>
      <c r="G223" s="19"/>
      <c r="H223" s="19">
        <f t="shared" si="59"/>
        <v>0</v>
      </c>
      <c r="I223" s="117"/>
      <c r="J223" s="117"/>
    </row>
    <row r="224" spans="1:10" x14ac:dyDescent="0.2">
      <c r="A224" s="140"/>
      <c r="B224" s="138" t="s">
        <v>533</v>
      </c>
      <c r="C224" s="138" t="s">
        <v>534</v>
      </c>
      <c r="D224" s="19" t="s">
        <v>673</v>
      </c>
      <c r="E224" s="19"/>
      <c r="F224" s="19"/>
      <c r="G224" s="19"/>
      <c r="H224" s="19">
        <f t="shared" si="59"/>
        <v>0</v>
      </c>
      <c r="I224" s="115">
        <f>(SUM(H224:H225))/COUNTA(H224:H225)</f>
        <v>0</v>
      </c>
      <c r="J224" s="115">
        <f>100%-I224</f>
        <v>1</v>
      </c>
    </row>
    <row r="225" spans="1:10" x14ac:dyDescent="0.2">
      <c r="A225" s="140"/>
      <c r="B225" s="138"/>
      <c r="C225" s="138"/>
      <c r="D225" s="19" t="s">
        <v>674</v>
      </c>
      <c r="E225" s="19"/>
      <c r="F225" s="19"/>
      <c r="G225" s="19"/>
      <c r="H225" s="19">
        <f t="shared" si="59"/>
        <v>0</v>
      </c>
      <c r="I225" s="117"/>
      <c r="J225" s="117"/>
    </row>
    <row r="226" spans="1:10" x14ac:dyDescent="0.2">
      <c r="A226" s="140"/>
      <c r="B226" s="16" t="s">
        <v>536</v>
      </c>
      <c r="C226" s="16" t="s">
        <v>537</v>
      </c>
      <c r="D226" s="124"/>
      <c r="E226" s="125"/>
      <c r="F226" s="125"/>
      <c r="G226" s="125"/>
      <c r="H226" s="126"/>
      <c r="I226" s="17">
        <f>(SUM(H227:H236))/COUNTA(H227:H236)</f>
        <v>0</v>
      </c>
      <c r="J226" s="17">
        <f>100%-I226</f>
        <v>1</v>
      </c>
    </row>
    <row r="227" spans="1:10" x14ac:dyDescent="0.2">
      <c r="A227" s="140"/>
      <c r="B227" s="138" t="s">
        <v>539</v>
      </c>
      <c r="C227" s="138" t="s">
        <v>540</v>
      </c>
      <c r="D227" s="19" t="s">
        <v>673</v>
      </c>
      <c r="E227" s="19"/>
      <c r="F227" s="19"/>
      <c r="G227" s="19"/>
      <c r="H227" s="19">
        <f t="shared" si="59"/>
        <v>0</v>
      </c>
      <c r="I227" s="115">
        <f>(SUM(H227:H228))/COUNTA(H227:H228)</f>
        <v>0</v>
      </c>
      <c r="J227" s="115">
        <f>100%-I227</f>
        <v>1</v>
      </c>
    </row>
    <row r="228" spans="1:10" x14ac:dyDescent="0.2">
      <c r="A228" s="140"/>
      <c r="B228" s="138"/>
      <c r="C228" s="138"/>
      <c r="D228" s="19" t="s">
        <v>674</v>
      </c>
      <c r="E228" s="19"/>
      <c r="F228" s="19"/>
      <c r="G228" s="19"/>
      <c r="H228" s="19">
        <f t="shared" si="59"/>
        <v>0</v>
      </c>
      <c r="I228" s="117"/>
      <c r="J228" s="117"/>
    </row>
    <row r="229" spans="1:10" x14ac:dyDescent="0.2">
      <c r="A229" s="140"/>
      <c r="B229" s="19" t="s">
        <v>543</v>
      </c>
      <c r="C229" s="19" t="s">
        <v>544</v>
      </c>
      <c r="D229" s="19" t="s">
        <v>673</v>
      </c>
      <c r="E229" s="19"/>
      <c r="F229" s="19"/>
      <c r="G229" s="19"/>
      <c r="H229" s="19">
        <f t="shared" si="59"/>
        <v>0</v>
      </c>
      <c r="I229" s="25">
        <f t="shared" ref="I229" si="64">H229/1</f>
        <v>0</v>
      </c>
      <c r="J229" s="25">
        <f t="shared" ref="J229" si="65">100%-I229</f>
        <v>1</v>
      </c>
    </row>
    <row r="230" spans="1:10" x14ac:dyDescent="0.2">
      <c r="A230" s="140"/>
      <c r="B230" s="138" t="s">
        <v>546</v>
      </c>
      <c r="C230" s="138" t="s">
        <v>547</v>
      </c>
      <c r="D230" s="19" t="s">
        <v>673</v>
      </c>
      <c r="E230" s="19"/>
      <c r="F230" s="19"/>
      <c r="G230" s="19"/>
      <c r="H230" s="19">
        <f t="shared" si="59"/>
        <v>0</v>
      </c>
      <c r="I230" s="115">
        <f>(SUM(H230:H231))/COUNTA(H230:H231)</f>
        <v>0</v>
      </c>
      <c r="J230" s="115">
        <f>100%-I230</f>
        <v>1</v>
      </c>
    </row>
    <row r="231" spans="1:10" x14ac:dyDescent="0.2">
      <c r="A231" s="140"/>
      <c r="B231" s="138"/>
      <c r="C231" s="138"/>
      <c r="D231" s="19" t="s">
        <v>674</v>
      </c>
      <c r="E231" s="19"/>
      <c r="F231" s="19"/>
      <c r="G231" s="19"/>
      <c r="H231" s="19">
        <f t="shared" si="59"/>
        <v>0</v>
      </c>
      <c r="I231" s="117"/>
      <c r="J231" s="117"/>
    </row>
    <row r="232" spans="1:10" x14ac:dyDescent="0.2">
      <c r="A232" s="140"/>
      <c r="B232" s="138" t="s">
        <v>551</v>
      </c>
      <c r="C232" s="138" t="s">
        <v>552</v>
      </c>
      <c r="D232" s="19" t="s">
        <v>673</v>
      </c>
      <c r="E232" s="19"/>
      <c r="F232" s="19"/>
      <c r="G232" s="19"/>
      <c r="H232" s="19">
        <f t="shared" si="59"/>
        <v>0</v>
      </c>
      <c r="I232" s="115">
        <f>(SUM(H232:H233))/COUNTA(H232:H233)</f>
        <v>0</v>
      </c>
      <c r="J232" s="115">
        <f>100%-I232</f>
        <v>1</v>
      </c>
    </row>
    <row r="233" spans="1:10" x14ac:dyDescent="0.2">
      <c r="A233" s="140"/>
      <c r="B233" s="138"/>
      <c r="C233" s="138"/>
      <c r="D233" s="19" t="s">
        <v>674</v>
      </c>
      <c r="E233" s="19"/>
      <c r="F233" s="19"/>
      <c r="G233" s="19"/>
      <c r="H233" s="19">
        <f t="shared" si="59"/>
        <v>0</v>
      </c>
      <c r="I233" s="117"/>
      <c r="J233" s="117"/>
    </row>
    <row r="234" spans="1:10" x14ac:dyDescent="0.2">
      <c r="A234" s="140"/>
      <c r="B234" s="138" t="s">
        <v>556</v>
      </c>
      <c r="C234" s="138" t="s">
        <v>557</v>
      </c>
      <c r="D234" s="19" t="s">
        <v>673</v>
      </c>
      <c r="E234" s="19"/>
      <c r="F234" s="19"/>
      <c r="G234" s="19"/>
      <c r="H234" s="19">
        <f t="shared" si="59"/>
        <v>0</v>
      </c>
      <c r="I234" s="115">
        <f>(SUM(H234:H236))/COUNTA(H234:H236)</f>
        <v>0</v>
      </c>
      <c r="J234" s="115">
        <f t="shared" ref="J234" si="66">100%-I234</f>
        <v>1</v>
      </c>
    </row>
    <row r="235" spans="1:10" x14ac:dyDescent="0.2">
      <c r="A235" s="140"/>
      <c r="B235" s="138"/>
      <c r="C235" s="138"/>
      <c r="D235" s="19" t="s">
        <v>674</v>
      </c>
      <c r="E235" s="19"/>
      <c r="F235" s="19"/>
      <c r="G235" s="19"/>
      <c r="H235" s="19">
        <f t="shared" si="59"/>
        <v>0</v>
      </c>
      <c r="I235" s="116"/>
      <c r="J235" s="116"/>
    </row>
    <row r="236" spans="1:10" x14ac:dyDescent="0.2">
      <c r="A236" s="140"/>
      <c r="B236" s="138"/>
      <c r="C236" s="138"/>
      <c r="D236" s="19" t="s">
        <v>675</v>
      </c>
      <c r="E236" s="19"/>
      <c r="F236" s="19"/>
      <c r="G236" s="19"/>
      <c r="H236" s="19">
        <f t="shared" si="59"/>
        <v>0</v>
      </c>
      <c r="I236" s="117"/>
      <c r="J236" s="117"/>
    </row>
    <row r="237" spans="1:10" x14ac:dyDescent="0.2">
      <c r="A237" s="140"/>
      <c r="B237" s="16" t="s">
        <v>561</v>
      </c>
      <c r="C237" s="16" t="s">
        <v>562</v>
      </c>
      <c r="D237" s="124"/>
      <c r="E237" s="125"/>
      <c r="F237" s="125"/>
      <c r="G237" s="125"/>
      <c r="H237" s="126"/>
      <c r="I237" s="17">
        <f>(SUM(H238:H240))/COUNTA(H238:H240)</f>
        <v>0</v>
      </c>
      <c r="J237" s="17">
        <f>100%-I237</f>
        <v>1</v>
      </c>
    </row>
    <row r="238" spans="1:10" x14ac:dyDescent="0.2">
      <c r="A238" s="140"/>
      <c r="B238" s="138" t="s">
        <v>564</v>
      </c>
      <c r="C238" s="138" t="s">
        <v>565</v>
      </c>
      <c r="D238" s="19" t="s">
        <v>673</v>
      </c>
      <c r="E238" s="19"/>
      <c r="F238" s="19"/>
      <c r="G238" s="19"/>
      <c r="H238" s="19">
        <f t="shared" si="59"/>
        <v>0</v>
      </c>
      <c r="I238" s="115">
        <f>(SUM(H238:H240))/COUNTA(H238:H240)</f>
        <v>0</v>
      </c>
      <c r="J238" s="115">
        <f t="shared" ref="J238" si="67">100%-I238</f>
        <v>1</v>
      </c>
    </row>
    <row r="239" spans="1:10" x14ac:dyDescent="0.2">
      <c r="A239" s="140"/>
      <c r="B239" s="138"/>
      <c r="C239" s="138"/>
      <c r="D239" s="19" t="s">
        <v>674</v>
      </c>
      <c r="E239" s="19"/>
      <c r="F239" s="19"/>
      <c r="G239" s="19"/>
      <c r="H239" s="19">
        <f t="shared" si="59"/>
        <v>0</v>
      </c>
      <c r="I239" s="116"/>
      <c r="J239" s="116"/>
    </row>
    <row r="240" spans="1:10" x14ac:dyDescent="0.2">
      <c r="A240" s="140"/>
      <c r="B240" s="138"/>
      <c r="C240" s="138"/>
      <c r="D240" s="19" t="s">
        <v>675</v>
      </c>
      <c r="E240" s="19"/>
      <c r="F240" s="19"/>
      <c r="G240" s="19"/>
      <c r="H240" s="19">
        <f t="shared" si="59"/>
        <v>0</v>
      </c>
      <c r="I240" s="117"/>
      <c r="J240" s="117"/>
    </row>
    <row r="241" spans="1:10" x14ac:dyDescent="0.2">
      <c r="A241" s="141"/>
      <c r="B241" s="133" t="s">
        <v>685</v>
      </c>
      <c r="C241" s="133"/>
      <c r="D241" s="133"/>
      <c r="E241" s="133"/>
      <c r="F241" s="133"/>
      <c r="G241" s="133"/>
      <c r="H241" s="133"/>
      <c r="I241" s="24">
        <f>AVERAGE(I196,I201,I210,I220,I226,J237)</f>
        <v>0.16666666666666666</v>
      </c>
      <c r="J241" s="24">
        <f>100%-I241</f>
        <v>0.83333333333333337</v>
      </c>
    </row>
    <row r="242" spans="1:10" x14ac:dyDescent="0.2">
      <c r="A242" s="137" t="s">
        <v>569</v>
      </c>
      <c r="B242" s="14" t="s">
        <v>146</v>
      </c>
      <c r="C242" s="14" t="s">
        <v>570</v>
      </c>
      <c r="D242" s="112"/>
      <c r="E242" s="113"/>
      <c r="F242" s="113"/>
      <c r="G242" s="113"/>
      <c r="H242" s="114"/>
      <c r="I242" s="15">
        <f>(SUM(H243:H246))/COUNTA(H243:H246)</f>
        <v>0.5</v>
      </c>
      <c r="J242" s="15">
        <f>100%-I242</f>
        <v>0.5</v>
      </c>
    </row>
    <row r="243" spans="1:10" x14ac:dyDescent="0.2">
      <c r="A243" s="137"/>
      <c r="B243" s="118" t="s">
        <v>148</v>
      </c>
      <c r="C243" s="118" t="s">
        <v>572</v>
      </c>
      <c r="D243" s="7" t="s">
        <v>673</v>
      </c>
      <c r="E243" s="7"/>
      <c r="F243" s="7">
        <v>1</v>
      </c>
      <c r="G243" s="7">
        <v>1</v>
      </c>
      <c r="H243" s="7">
        <f t="shared" ref="H243:H246" si="68">IF(SUM(E243:G243)&gt;=2,1,0)</f>
        <v>1</v>
      </c>
      <c r="I243" s="109">
        <f>(SUM(H243:H244))/COUNTA(H243:H244)</f>
        <v>1</v>
      </c>
      <c r="J243" s="109">
        <f>100%-I243</f>
        <v>0</v>
      </c>
    </row>
    <row r="244" spans="1:10" x14ac:dyDescent="0.2">
      <c r="A244" s="137"/>
      <c r="B244" s="118"/>
      <c r="C244" s="118"/>
      <c r="D244" s="7" t="s">
        <v>674</v>
      </c>
      <c r="E244" s="7"/>
      <c r="F244" s="7">
        <v>1</v>
      </c>
      <c r="G244" s="7">
        <v>1</v>
      </c>
      <c r="H244" s="7">
        <f t="shared" si="68"/>
        <v>1</v>
      </c>
      <c r="I244" s="111"/>
      <c r="J244" s="111"/>
    </row>
    <row r="245" spans="1:10" x14ac:dyDescent="0.2">
      <c r="A245" s="137"/>
      <c r="B245" s="118" t="s">
        <v>150</v>
      </c>
      <c r="C245" s="118" t="s">
        <v>576</v>
      </c>
      <c r="D245" s="7" t="s">
        <v>673</v>
      </c>
      <c r="E245" s="7"/>
      <c r="F245" s="7"/>
      <c r="G245" s="7"/>
      <c r="H245" s="7">
        <f t="shared" si="68"/>
        <v>0</v>
      </c>
      <c r="I245" s="109">
        <f>(SUM(H245:H246))/COUNTA(H245:H246)</f>
        <v>0</v>
      </c>
      <c r="J245" s="109">
        <f>100%-I245</f>
        <v>1</v>
      </c>
    </row>
    <row r="246" spans="1:10" x14ac:dyDescent="0.2">
      <c r="A246" s="137"/>
      <c r="B246" s="118"/>
      <c r="C246" s="118"/>
      <c r="D246" s="7" t="s">
        <v>674</v>
      </c>
      <c r="E246" s="7"/>
      <c r="F246" s="7"/>
      <c r="G246" s="7"/>
      <c r="H246" s="7">
        <f t="shared" si="68"/>
        <v>0</v>
      </c>
      <c r="I246" s="111"/>
      <c r="J246" s="111"/>
    </row>
    <row r="247" spans="1:10" x14ac:dyDescent="0.2">
      <c r="A247" s="137"/>
      <c r="B247" s="14" t="s">
        <v>171</v>
      </c>
      <c r="C247" s="14" t="s">
        <v>579</v>
      </c>
      <c r="D247" s="112"/>
      <c r="E247" s="113"/>
      <c r="F247" s="113"/>
      <c r="G247" s="113"/>
      <c r="H247" s="114"/>
      <c r="I247" s="15">
        <f>(SUM(H248:H256))/COUNTA(H248:H256)</f>
        <v>0.55555555555555558</v>
      </c>
      <c r="J247" s="15">
        <f>100%-I247</f>
        <v>0.44444444444444442</v>
      </c>
    </row>
    <row r="248" spans="1:10" x14ac:dyDescent="0.2">
      <c r="A248" s="137"/>
      <c r="B248" s="118" t="s">
        <v>174</v>
      </c>
      <c r="C248" s="118" t="s">
        <v>581</v>
      </c>
      <c r="D248" s="7" t="s">
        <v>673</v>
      </c>
      <c r="E248" s="7"/>
      <c r="F248" s="7">
        <v>1</v>
      </c>
      <c r="G248" s="7">
        <v>1</v>
      </c>
      <c r="H248" s="7">
        <f t="shared" ref="H248:H256" si="69">IF(SUM(E248:G248)&gt;=2,1,0)</f>
        <v>1</v>
      </c>
      <c r="I248" s="109">
        <f>(SUM(H248:H250))/COUNTA(H248:H250)</f>
        <v>1</v>
      </c>
      <c r="J248" s="109">
        <f t="shared" ref="J248" si="70">100%-I248</f>
        <v>0</v>
      </c>
    </row>
    <row r="249" spans="1:10" x14ac:dyDescent="0.2">
      <c r="A249" s="137"/>
      <c r="B249" s="118"/>
      <c r="C249" s="118"/>
      <c r="D249" s="7" t="s">
        <v>674</v>
      </c>
      <c r="E249" s="7"/>
      <c r="F249" s="7">
        <v>1</v>
      </c>
      <c r="G249" s="7">
        <v>1</v>
      </c>
      <c r="H249" s="7">
        <f t="shared" si="69"/>
        <v>1</v>
      </c>
      <c r="I249" s="110"/>
      <c r="J249" s="110"/>
    </row>
    <row r="250" spans="1:10" x14ac:dyDescent="0.2">
      <c r="A250" s="137"/>
      <c r="B250" s="118"/>
      <c r="C250" s="118"/>
      <c r="D250" s="7" t="s">
        <v>675</v>
      </c>
      <c r="E250" s="7"/>
      <c r="F250" s="7">
        <v>1</v>
      </c>
      <c r="G250" s="7">
        <v>1</v>
      </c>
      <c r="H250" s="7">
        <f t="shared" si="69"/>
        <v>1</v>
      </c>
      <c r="I250" s="111"/>
      <c r="J250" s="111"/>
    </row>
    <row r="251" spans="1:10" x14ac:dyDescent="0.2">
      <c r="A251" s="137"/>
      <c r="B251" s="118" t="s">
        <v>178</v>
      </c>
      <c r="C251" s="118" t="s">
        <v>586</v>
      </c>
      <c r="D251" s="7" t="s">
        <v>673</v>
      </c>
      <c r="E251" s="7"/>
      <c r="F251" s="7">
        <v>1</v>
      </c>
      <c r="G251" s="7">
        <v>1</v>
      </c>
      <c r="H251" s="7">
        <f t="shared" si="69"/>
        <v>1</v>
      </c>
      <c r="I251" s="109">
        <f>(SUM(H251:H252))/COUNTA(H251:H252)</f>
        <v>1</v>
      </c>
      <c r="J251" s="109">
        <f>100%-I251</f>
        <v>0</v>
      </c>
    </row>
    <row r="252" spans="1:10" x14ac:dyDescent="0.2">
      <c r="A252" s="137"/>
      <c r="B252" s="118"/>
      <c r="C252" s="118"/>
      <c r="D252" s="7" t="s">
        <v>674</v>
      </c>
      <c r="E252" s="7"/>
      <c r="F252" s="7">
        <v>1</v>
      </c>
      <c r="G252" s="7">
        <v>1</v>
      </c>
      <c r="H252" s="7">
        <f t="shared" si="69"/>
        <v>1</v>
      </c>
      <c r="I252" s="111"/>
      <c r="J252" s="111"/>
    </row>
    <row r="253" spans="1:10" x14ac:dyDescent="0.2">
      <c r="A253" s="137"/>
      <c r="B253" s="118" t="s">
        <v>183</v>
      </c>
      <c r="C253" s="118" t="s">
        <v>590</v>
      </c>
      <c r="D253" s="7" t="s">
        <v>673</v>
      </c>
      <c r="E253" s="7"/>
      <c r="F253" s="7"/>
      <c r="G253" s="7"/>
      <c r="H253" s="7">
        <f t="shared" si="69"/>
        <v>0</v>
      </c>
      <c r="I253" s="109">
        <f>(SUM(H253:H256))/COUNTA(H253:H256)</f>
        <v>0</v>
      </c>
      <c r="J253" s="109">
        <f t="shared" ref="J253:J256" si="71">100%-I253</f>
        <v>1</v>
      </c>
    </row>
    <row r="254" spans="1:10" x14ac:dyDescent="0.2">
      <c r="A254" s="137"/>
      <c r="B254" s="118"/>
      <c r="C254" s="118"/>
      <c r="D254" s="7" t="s">
        <v>674</v>
      </c>
      <c r="E254" s="7"/>
      <c r="F254" s="7"/>
      <c r="G254" s="7"/>
      <c r="H254" s="7">
        <f t="shared" si="69"/>
        <v>0</v>
      </c>
      <c r="I254" s="110"/>
      <c r="J254" s="110">
        <f t="shared" si="71"/>
        <v>1</v>
      </c>
    </row>
    <row r="255" spans="1:10" x14ac:dyDescent="0.2">
      <c r="A255" s="137"/>
      <c r="B255" s="118"/>
      <c r="C255" s="118"/>
      <c r="D255" s="7" t="s">
        <v>675</v>
      </c>
      <c r="E255" s="7"/>
      <c r="F255" s="7"/>
      <c r="G255" s="7"/>
      <c r="H255" s="7">
        <f t="shared" si="69"/>
        <v>0</v>
      </c>
      <c r="I255" s="110"/>
      <c r="J255" s="110">
        <f t="shared" si="71"/>
        <v>1</v>
      </c>
    </row>
    <row r="256" spans="1:10" x14ac:dyDescent="0.2">
      <c r="A256" s="137"/>
      <c r="B256" s="118"/>
      <c r="C256" s="118"/>
      <c r="D256" s="7" t="s">
        <v>681</v>
      </c>
      <c r="E256" s="7"/>
      <c r="F256" s="7"/>
      <c r="G256" s="7"/>
      <c r="H256" s="7">
        <f t="shared" si="69"/>
        <v>0</v>
      </c>
      <c r="I256" s="111"/>
      <c r="J256" s="111">
        <f t="shared" si="71"/>
        <v>1</v>
      </c>
    </row>
    <row r="257" spans="1:10" x14ac:dyDescent="0.2">
      <c r="A257" s="137"/>
      <c r="B257" s="133" t="s">
        <v>685</v>
      </c>
      <c r="C257" s="133"/>
      <c r="D257" s="133"/>
      <c r="E257" s="133"/>
      <c r="F257" s="133"/>
      <c r="G257" s="133"/>
      <c r="H257" s="133"/>
      <c r="I257" s="24">
        <f>AVERAGE(I242,I247)</f>
        <v>0.52777777777777779</v>
      </c>
      <c r="J257" s="24">
        <f>100%-I257</f>
        <v>0.47222222222222221</v>
      </c>
    </row>
    <row r="258" spans="1:10" ht="12.75" customHeight="1" x14ac:dyDescent="0.2">
      <c r="A258" s="134" t="s">
        <v>595</v>
      </c>
      <c r="B258" s="16" t="s">
        <v>210</v>
      </c>
      <c r="C258" s="16" t="s">
        <v>596</v>
      </c>
      <c r="D258" s="124"/>
      <c r="E258" s="125"/>
      <c r="F258" s="125"/>
      <c r="G258" s="125"/>
      <c r="H258" s="126"/>
      <c r="I258" s="17">
        <f>(SUM(H259:H269))/COUNTA(H259:H269)</f>
        <v>0</v>
      </c>
      <c r="J258" s="17">
        <f>100%-I258</f>
        <v>1</v>
      </c>
    </row>
    <row r="259" spans="1:10" x14ac:dyDescent="0.2">
      <c r="A259" s="135"/>
      <c r="B259" s="121" t="s">
        <v>212</v>
      </c>
      <c r="C259" s="121" t="s">
        <v>599</v>
      </c>
      <c r="D259" s="19" t="s">
        <v>673</v>
      </c>
      <c r="E259" s="19"/>
      <c r="F259" s="19"/>
      <c r="G259" s="19"/>
      <c r="H259" s="19">
        <f t="shared" ref="H259:H261" si="72">IF(SUM(E259:G259)&gt;=2,1,0)</f>
        <v>0</v>
      </c>
      <c r="I259" s="115">
        <f>(SUM(H259:H260))/COUNTA(H259:H260)</f>
        <v>0</v>
      </c>
      <c r="J259" s="115">
        <f>100%-I259</f>
        <v>1</v>
      </c>
    </row>
    <row r="260" spans="1:10" x14ac:dyDescent="0.2">
      <c r="A260" s="135"/>
      <c r="B260" s="123"/>
      <c r="C260" s="123"/>
      <c r="D260" s="19" t="s">
        <v>674</v>
      </c>
      <c r="E260" s="19"/>
      <c r="F260" s="19"/>
      <c r="G260" s="19"/>
      <c r="H260" s="19">
        <f t="shared" si="72"/>
        <v>0</v>
      </c>
      <c r="I260" s="117"/>
      <c r="J260" s="117"/>
    </row>
    <row r="261" spans="1:10" x14ac:dyDescent="0.2">
      <c r="A261" s="135"/>
      <c r="B261" s="22" t="s">
        <v>216</v>
      </c>
      <c r="C261" s="22" t="s">
        <v>603</v>
      </c>
      <c r="D261" s="22" t="s">
        <v>673</v>
      </c>
      <c r="E261" s="21"/>
      <c r="F261" s="21"/>
      <c r="G261" s="21"/>
      <c r="H261" s="22">
        <f t="shared" si="72"/>
        <v>0</v>
      </c>
      <c r="I261" s="28">
        <f t="shared" ref="I261" si="73">H261/1</f>
        <v>0</v>
      </c>
      <c r="J261" s="28">
        <f t="shared" ref="J261" si="74">100%-I261</f>
        <v>1</v>
      </c>
    </row>
    <row r="262" spans="1:10" x14ac:dyDescent="0.2">
      <c r="A262" s="135"/>
      <c r="B262" s="121" t="s">
        <v>220</v>
      </c>
      <c r="C262" s="121" t="s">
        <v>606</v>
      </c>
      <c r="D262" s="19" t="s">
        <v>673</v>
      </c>
      <c r="E262" s="19"/>
      <c r="F262" s="19"/>
      <c r="G262" s="19"/>
      <c r="H262" s="19">
        <f t="shared" ref="H262:H269" si="75">IF(SUM(E262:G262)&gt;=2,1,0)</f>
        <v>0</v>
      </c>
      <c r="I262" s="115">
        <f>(SUM(H262:H263))/COUNTA(H262:H263)</f>
        <v>0</v>
      </c>
      <c r="J262" s="115">
        <f>100%-I262</f>
        <v>1</v>
      </c>
    </row>
    <row r="263" spans="1:10" x14ac:dyDescent="0.2">
      <c r="A263" s="135"/>
      <c r="B263" s="123"/>
      <c r="C263" s="123"/>
      <c r="D263" s="19" t="s">
        <v>674</v>
      </c>
      <c r="E263" s="19"/>
      <c r="F263" s="19"/>
      <c r="G263" s="19"/>
      <c r="H263" s="19">
        <f t="shared" si="75"/>
        <v>0</v>
      </c>
      <c r="I263" s="117"/>
      <c r="J263" s="117"/>
    </row>
    <row r="264" spans="1:10" x14ac:dyDescent="0.2">
      <c r="A264" s="135"/>
      <c r="B264" s="121" t="s">
        <v>223</v>
      </c>
      <c r="C264" s="121" t="s">
        <v>610</v>
      </c>
      <c r="D264" s="19" t="s">
        <v>673</v>
      </c>
      <c r="E264" s="19"/>
      <c r="F264" s="19"/>
      <c r="G264" s="19"/>
      <c r="H264" s="19">
        <f t="shared" si="75"/>
        <v>0</v>
      </c>
      <c r="I264" s="115">
        <f>(SUM(H264:H266))/COUNTA(H264:H266)</f>
        <v>0</v>
      </c>
      <c r="J264" s="115">
        <f t="shared" ref="J264" si="76">100%-I264</f>
        <v>1</v>
      </c>
    </row>
    <row r="265" spans="1:10" x14ac:dyDescent="0.2">
      <c r="A265" s="135"/>
      <c r="B265" s="122"/>
      <c r="C265" s="122"/>
      <c r="D265" s="19" t="s">
        <v>674</v>
      </c>
      <c r="E265" s="19"/>
      <c r="F265" s="19"/>
      <c r="G265" s="19"/>
      <c r="H265" s="19">
        <f t="shared" si="75"/>
        <v>0</v>
      </c>
      <c r="I265" s="116"/>
      <c r="J265" s="116"/>
    </row>
    <row r="266" spans="1:10" x14ac:dyDescent="0.2">
      <c r="A266" s="135"/>
      <c r="B266" s="123"/>
      <c r="C266" s="123"/>
      <c r="D266" s="19" t="s">
        <v>675</v>
      </c>
      <c r="E266" s="19"/>
      <c r="F266" s="19"/>
      <c r="G266" s="19"/>
      <c r="H266" s="19">
        <f t="shared" si="75"/>
        <v>0</v>
      </c>
      <c r="I266" s="117"/>
      <c r="J266" s="117"/>
    </row>
    <row r="267" spans="1:10" x14ac:dyDescent="0.2">
      <c r="A267" s="135"/>
      <c r="B267" s="121" t="s">
        <v>615</v>
      </c>
      <c r="C267" s="121" t="s">
        <v>616</v>
      </c>
      <c r="D267" s="19" t="s">
        <v>673</v>
      </c>
      <c r="E267" s="19"/>
      <c r="F267" s="19"/>
      <c r="G267" s="19"/>
      <c r="H267" s="19">
        <f t="shared" si="75"/>
        <v>0</v>
      </c>
      <c r="I267" s="115">
        <f>(SUM(H267:H269))/COUNTA(H267:H269)</f>
        <v>0</v>
      </c>
      <c r="J267" s="115">
        <f t="shared" ref="J267" si="77">100%-I267</f>
        <v>1</v>
      </c>
    </row>
    <row r="268" spans="1:10" x14ac:dyDescent="0.2">
      <c r="A268" s="135"/>
      <c r="B268" s="122"/>
      <c r="C268" s="122"/>
      <c r="D268" s="19" t="s">
        <v>674</v>
      </c>
      <c r="E268" s="19"/>
      <c r="F268" s="19"/>
      <c r="G268" s="19"/>
      <c r="H268" s="19">
        <f t="shared" si="75"/>
        <v>0</v>
      </c>
      <c r="I268" s="116"/>
      <c r="J268" s="116"/>
    </row>
    <row r="269" spans="1:10" x14ac:dyDescent="0.2">
      <c r="A269" s="135"/>
      <c r="B269" s="123"/>
      <c r="C269" s="123"/>
      <c r="D269" s="19" t="s">
        <v>675</v>
      </c>
      <c r="E269" s="19"/>
      <c r="F269" s="19"/>
      <c r="G269" s="19"/>
      <c r="H269" s="19">
        <f t="shared" si="75"/>
        <v>0</v>
      </c>
      <c r="I269" s="117"/>
      <c r="J269" s="117"/>
    </row>
    <row r="270" spans="1:10" x14ac:dyDescent="0.2">
      <c r="A270" s="136"/>
      <c r="B270" s="133" t="s">
        <v>685</v>
      </c>
      <c r="C270" s="133"/>
      <c r="D270" s="133"/>
      <c r="E270" s="133"/>
      <c r="F270" s="133"/>
      <c r="G270" s="133"/>
      <c r="H270" s="133"/>
      <c r="I270" s="24">
        <f>AVERAGE(I258)</f>
        <v>0</v>
      </c>
      <c r="J270" s="24">
        <f>100%-I270</f>
        <v>1</v>
      </c>
    </row>
    <row r="271" spans="1:10" x14ac:dyDescent="0.2">
      <c r="A271" s="127" t="s">
        <v>7</v>
      </c>
      <c r="B271" s="14" t="s">
        <v>371</v>
      </c>
      <c r="C271" s="14" t="s">
        <v>620</v>
      </c>
      <c r="D271" s="119"/>
      <c r="E271" s="119"/>
      <c r="F271" s="119"/>
      <c r="G271" s="119"/>
      <c r="H271" s="119"/>
      <c r="I271" s="15">
        <f>(SUM(H272:H287))/COUNTA(H272:H287)</f>
        <v>0</v>
      </c>
      <c r="J271" s="15">
        <f>100%-I271</f>
        <v>1</v>
      </c>
    </row>
    <row r="272" spans="1:10" x14ac:dyDescent="0.2">
      <c r="A272" s="128"/>
      <c r="B272" s="118" t="s">
        <v>373</v>
      </c>
      <c r="C272" s="118" t="s">
        <v>622</v>
      </c>
      <c r="D272" s="7" t="s">
        <v>673</v>
      </c>
      <c r="E272" s="7"/>
      <c r="F272" s="7"/>
      <c r="G272" s="7"/>
      <c r="H272" s="7">
        <f t="shared" ref="H272:H282" si="78">IF(SUM(E272:G272)&gt;=2,1,0)</f>
        <v>0</v>
      </c>
      <c r="I272" s="109">
        <f>(SUM(H272:H275))/COUNTA(H272:H275)</f>
        <v>0</v>
      </c>
      <c r="J272" s="109">
        <f t="shared" ref="J272:J279" si="79">100%-I272</f>
        <v>1</v>
      </c>
    </row>
    <row r="273" spans="1:10" x14ac:dyDescent="0.2">
      <c r="A273" s="128"/>
      <c r="B273" s="118"/>
      <c r="C273" s="118"/>
      <c r="D273" s="7" t="s">
        <v>674</v>
      </c>
      <c r="E273" s="7"/>
      <c r="F273" s="7"/>
      <c r="G273" s="7"/>
      <c r="H273" s="7">
        <f t="shared" si="78"/>
        <v>0</v>
      </c>
      <c r="I273" s="110"/>
      <c r="J273" s="110">
        <f t="shared" si="79"/>
        <v>1</v>
      </c>
    </row>
    <row r="274" spans="1:10" x14ac:dyDescent="0.2">
      <c r="A274" s="128"/>
      <c r="B274" s="118"/>
      <c r="C274" s="118"/>
      <c r="D274" s="7" t="s">
        <v>675</v>
      </c>
      <c r="E274" s="7"/>
      <c r="F274" s="7"/>
      <c r="G274" s="7"/>
      <c r="H274" s="7">
        <f t="shared" si="78"/>
        <v>0</v>
      </c>
      <c r="I274" s="110"/>
      <c r="J274" s="110">
        <f t="shared" si="79"/>
        <v>1</v>
      </c>
    </row>
    <row r="275" spans="1:10" x14ac:dyDescent="0.2">
      <c r="A275" s="128"/>
      <c r="B275" s="118"/>
      <c r="C275" s="118"/>
      <c r="D275" s="7" t="s">
        <v>681</v>
      </c>
      <c r="E275" s="7"/>
      <c r="F275" s="7"/>
      <c r="G275" s="7"/>
      <c r="H275" s="7">
        <f t="shared" si="78"/>
        <v>0</v>
      </c>
      <c r="I275" s="111"/>
      <c r="J275" s="111">
        <f t="shared" si="79"/>
        <v>1</v>
      </c>
    </row>
    <row r="276" spans="1:10" x14ac:dyDescent="0.2">
      <c r="A276" s="128"/>
      <c r="B276" s="130" t="s">
        <v>626</v>
      </c>
      <c r="C276" s="130" t="s">
        <v>627</v>
      </c>
      <c r="D276" s="7" t="s">
        <v>673</v>
      </c>
      <c r="E276" s="7"/>
      <c r="F276" s="7"/>
      <c r="G276" s="7"/>
      <c r="H276" s="7">
        <f t="shared" si="78"/>
        <v>0</v>
      </c>
      <c r="I276" s="109">
        <f>(SUM(H276:H278))/COUNTA(H276:H278)</f>
        <v>0</v>
      </c>
      <c r="J276" s="109">
        <f t="shared" si="79"/>
        <v>1</v>
      </c>
    </row>
    <row r="277" spans="1:10" x14ac:dyDescent="0.2">
      <c r="A277" s="128"/>
      <c r="B277" s="131"/>
      <c r="C277" s="131"/>
      <c r="D277" s="7" t="s">
        <v>674</v>
      </c>
      <c r="E277" s="7"/>
      <c r="F277" s="7"/>
      <c r="G277" s="7"/>
      <c r="H277" s="7">
        <f t="shared" si="78"/>
        <v>0</v>
      </c>
      <c r="I277" s="110"/>
      <c r="J277" s="110"/>
    </row>
    <row r="278" spans="1:10" x14ac:dyDescent="0.2">
      <c r="A278" s="128"/>
      <c r="B278" s="132"/>
      <c r="C278" s="132"/>
      <c r="D278" s="7" t="s">
        <v>675</v>
      </c>
      <c r="E278" s="7"/>
      <c r="F278" s="7"/>
      <c r="G278" s="7"/>
      <c r="H278" s="7">
        <f t="shared" si="78"/>
        <v>0</v>
      </c>
      <c r="I278" s="111"/>
      <c r="J278" s="111"/>
    </row>
    <row r="279" spans="1:10" x14ac:dyDescent="0.2">
      <c r="A279" s="128"/>
      <c r="B279" s="118" t="s">
        <v>632</v>
      </c>
      <c r="C279" s="118" t="s">
        <v>633</v>
      </c>
      <c r="D279" s="7" t="s">
        <v>673</v>
      </c>
      <c r="E279" s="7"/>
      <c r="F279" s="7"/>
      <c r="G279" s="7"/>
      <c r="H279" s="7">
        <f t="shared" si="78"/>
        <v>0</v>
      </c>
      <c r="I279" s="109">
        <f>(SUM(H279:H281))/COUNTA(H279:H281)</f>
        <v>0</v>
      </c>
      <c r="J279" s="109">
        <f t="shared" si="79"/>
        <v>1</v>
      </c>
    </row>
    <row r="280" spans="1:10" x14ac:dyDescent="0.2">
      <c r="A280" s="128"/>
      <c r="B280" s="118"/>
      <c r="C280" s="118"/>
      <c r="D280" s="7" t="s">
        <v>674</v>
      </c>
      <c r="E280" s="7"/>
      <c r="F280" s="7"/>
      <c r="G280" s="7"/>
      <c r="H280" s="7">
        <f t="shared" si="78"/>
        <v>0</v>
      </c>
      <c r="I280" s="110"/>
      <c r="J280" s="110"/>
    </row>
    <row r="281" spans="1:10" x14ac:dyDescent="0.2">
      <c r="A281" s="128"/>
      <c r="B281" s="118"/>
      <c r="C281" s="118"/>
      <c r="D281" s="7" t="s">
        <v>675</v>
      </c>
      <c r="E281" s="7"/>
      <c r="F281" s="7"/>
      <c r="G281" s="7"/>
      <c r="H281" s="7">
        <f t="shared" si="78"/>
        <v>0</v>
      </c>
      <c r="I281" s="111"/>
      <c r="J281" s="111"/>
    </row>
    <row r="282" spans="1:10" x14ac:dyDescent="0.2">
      <c r="A282" s="128"/>
      <c r="B282" s="7" t="s">
        <v>638</v>
      </c>
      <c r="C282" s="7" t="s">
        <v>639</v>
      </c>
      <c r="D282" s="7" t="s">
        <v>673</v>
      </c>
      <c r="E282" s="7"/>
      <c r="F282" s="7"/>
      <c r="G282" s="7"/>
      <c r="H282" s="7">
        <f t="shared" si="78"/>
        <v>0</v>
      </c>
      <c r="I282" s="23">
        <f t="shared" ref="I282" si="80">H282/1</f>
        <v>0</v>
      </c>
      <c r="J282" s="23">
        <f t="shared" ref="J282" si="81">100%-I282</f>
        <v>1</v>
      </c>
    </row>
    <row r="283" spans="1:10" x14ac:dyDescent="0.2">
      <c r="A283" s="128"/>
      <c r="B283" s="118" t="s">
        <v>642</v>
      </c>
      <c r="C283" s="118" t="s">
        <v>643</v>
      </c>
      <c r="D283" s="7" t="s">
        <v>673</v>
      </c>
      <c r="E283" s="7"/>
      <c r="F283" s="7"/>
      <c r="G283" s="7"/>
      <c r="H283" s="7">
        <f t="shared" ref="H283:H287" si="82">IF(SUM(E283:G283)&gt;=2,1,0)</f>
        <v>0</v>
      </c>
      <c r="I283" s="109">
        <f>(SUM(H283:H285))/COUNTA(H283:H285)</f>
        <v>0</v>
      </c>
      <c r="J283" s="109">
        <f t="shared" ref="J283" si="83">100%-I283</f>
        <v>1</v>
      </c>
    </row>
    <row r="284" spans="1:10" x14ac:dyDescent="0.2">
      <c r="A284" s="128"/>
      <c r="B284" s="118"/>
      <c r="C284" s="118"/>
      <c r="D284" s="7" t="s">
        <v>674</v>
      </c>
      <c r="E284" s="7"/>
      <c r="F284" s="7"/>
      <c r="G284" s="7"/>
      <c r="H284" s="7">
        <f t="shared" si="82"/>
        <v>0</v>
      </c>
      <c r="I284" s="110"/>
      <c r="J284" s="110"/>
    </row>
    <row r="285" spans="1:10" x14ac:dyDescent="0.2">
      <c r="A285" s="128"/>
      <c r="B285" s="118"/>
      <c r="C285" s="118"/>
      <c r="D285" s="7" t="s">
        <v>675</v>
      </c>
      <c r="E285" s="7"/>
      <c r="F285" s="7"/>
      <c r="G285" s="7"/>
      <c r="H285" s="7">
        <f t="shared" si="82"/>
        <v>0</v>
      </c>
      <c r="I285" s="111"/>
      <c r="J285" s="111"/>
    </row>
    <row r="286" spans="1:10" x14ac:dyDescent="0.2">
      <c r="A286" s="128"/>
      <c r="B286" s="118" t="s">
        <v>647</v>
      </c>
      <c r="C286" s="118" t="s">
        <v>648</v>
      </c>
      <c r="D286" s="7" t="s">
        <v>673</v>
      </c>
      <c r="E286" s="7"/>
      <c r="F286" s="7"/>
      <c r="G286" s="7"/>
      <c r="H286" s="7">
        <f t="shared" si="82"/>
        <v>0</v>
      </c>
      <c r="I286" s="109">
        <f>(SUM(H286:H287))/COUNTA(H286:H287)</f>
        <v>0</v>
      </c>
      <c r="J286" s="109">
        <f>100%-I286</f>
        <v>1</v>
      </c>
    </row>
    <row r="287" spans="1:10" x14ac:dyDescent="0.2">
      <c r="A287" s="128"/>
      <c r="B287" s="118"/>
      <c r="C287" s="118"/>
      <c r="D287" s="7" t="s">
        <v>674</v>
      </c>
      <c r="E287" s="7"/>
      <c r="F287" s="7"/>
      <c r="G287" s="7"/>
      <c r="H287" s="7">
        <f t="shared" si="82"/>
        <v>0</v>
      </c>
      <c r="I287" s="111"/>
      <c r="J287" s="111"/>
    </row>
    <row r="288" spans="1:10" x14ac:dyDescent="0.2">
      <c r="A288" s="128"/>
      <c r="B288" s="14" t="s">
        <v>378</v>
      </c>
      <c r="C288" s="14" t="s">
        <v>651</v>
      </c>
      <c r="D288" s="120"/>
      <c r="E288" s="120"/>
      <c r="F288" s="120"/>
      <c r="G288" s="120"/>
      <c r="H288" s="120"/>
      <c r="I288" s="15">
        <f>(SUM(H289:H293))/COUNTA(H289:H293)</f>
        <v>0</v>
      </c>
      <c r="J288" s="15">
        <f>100%-I288</f>
        <v>1</v>
      </c>
    </row>
    <row r="289" spans="1:10" x14ac:dyDescent="0.2">
      <c r="A289" s="128"/>
      <c r="B289" s="118" t="s">
        <v>380</v>
      </c>
      <c r="C289" s="118" t="s">
        <v>653</v>
      </c>
      <c r="D289" s="7" t="s">
        <v>673</v>
      </c>
      <c r="E289" s="7"/>
      <c r="F289" s="7"/>
      <c r="G289" s="7"/>
      <c r="H289" s="7">
        <f t="shared" ref="H289:H293" si="84">IF(SUM(E289:G289)&gt;=2,1,0)</f>
        <v>0</v>
      </c>
      <c r="I289" s="109">
        <f>(SUM(H289:H290))/COUNTA(H289:H290)</f>
        <v>0</v>
      </c>
      <c r="J289" s="109">
        <f>100%-I289</f>
        <v>1</v>
      </c>
    </row>
    <row r="290" spans="1:10" x14ac:dyDescent="0.2">
      <c r="A290" s="128"/>
      <c r="B290" s="118"/>
      <c r="C290" s="118"/>
      <c r="D290" s="7" t="s">
        <v>674</v>
      </c>
      <c r="E290" s="7"/>
      <c r="F290" s="7"/>
      <c r="G290" s="7"/>
      <c r="H290" s="7">
        <f t="shared" si="84"/>
        <v>0</v>
      </c>
      <c r="I290" s="111"/>
      <c r="J290" s="111"/>
    </row>
    <row r="291" spans="1:10" x14ac:dyDescent="0.2">
      <c r="A291" s="128"/>
      <c r="B291" s="118" t="s">
        <v>383</v>
      </c>
      <c r="C291" s="118" t="s">
        <v>657</v>
      </c>
      <c r="D291" s="7" t="s">
        <v>673</v>
      </c>
      <c r="E291" s="7"/>
      <c r="F291" s="7"/>
      <c r="G291" s="7"/>
      <c r="H291" s="7">
        <f t="shared" si="84"/>
        <v>0</v>
      </c>
      <c r="I291" s="109">
        <f>(SUM(H291:H293))/COUNTA(H291:H293)</f>
        <v>0</v>
      </c>
      <c r="J291" s="109">
        <f t="shared" ref="J291" si="85">100%-I291</f>
        <v>1</v>
      </c>
    </row>
    <row r="292" spans="1:10" x14ac:dyDescent="0.2">
      <c r="A292" s="128"/>
      <c r="B292" s="118"/>
      <c r="C292" s="118"/>
      <c r="D292" s="7" t="s">
        <v>674</v>
      </c>
      <c r="E292" s="7"/>
      <c r="F292" s="7"/>
      <c r="G292" s="7"/>
      <c r="H292" s="7">
        <f t="shared" si="84"/>
        <v>0</v>
      </c>
      <c r="I292" s="110"/>
      <c r="J292" s="110"/>
    </row>
    <row r="293" spans="1:10" x14ac:dyDescent="0.2">
      <c r="A293" s="128"/>
      <c r="B293" s="118"/>
      <c r="C293" s="118"/>
      <c r="D293" s="7" t="s">
        <v>675</v>
      </c>
      <c r="E293" s="7"/>
      <c r="F293" s="7"/>
      <c r="G293" s="7"/>
      <c r="H293" s="7">
        <f t="shared" si="84"/>
        <v>0</v>
      </c>
      <c r="I293" s="111"/>
      <c r="J293" s="111"/>
    </row>
    <row r="294" spans="1:10" x14ac:dyDescent="0.2">
      <c r="A294" s="128"/>
      <c r="B294" s="14" t="s">
        <v>393</v>
      </c>
      <c r="C294" s="14" t="s">
        <v>661</v>
      </c>
      <c r="D294" s="119"/>
      <c r="E294" s="119"/>
      <c r="F294" s="119"/>
      <c r="G294" s="119"/>
      <c r="H294" s="119"/>
      <c r="I294" s="15">
        <f>(SUM(H295:H298))/COUNTA(H295:H298)</f>
        <v>0</v>
      </c>
      <c r="J294" s="15">
        <f>100%-I294</f>
        <v>1</v>
      </c>
    </row>
    <row r="295" spans="1:10" x14ac:dyDescent="0.2">
      <c r="A295" s="128"/>
      <c r="B295" s="118" t="s">
        <v>396</v>
      </c>
      <c r="C295" s="118" t="s">
        <v>663</v>
      </c>
      <c r="D295" s="7" t="s">
        <v>673</v>
      </c>
      <c r="E295" s="7"/>
      <c r="F295" s="7"/>
      <c r="G295" s="7"/>
      <c r="H295" s="7">
        <f t="shared" ref="H295:H298" si="86">IF(SUM(E295:G295)&gt;=2,1,0)</f>
        <v>0</v>
      </c>
      <c r="I295" s="109">
        <f>(SUM(H295:H298))/COUNTA(H295:H298)</f>
        <v>0</v>
      </c>
      <c r="J295" s="109">
        <f t="shared" ref="J295:J298" si="87">100%-I295</f>
        <v>1</v>
      </c>
    </row>
    <row r="296" spans="1:10" x14ac:dyDescent="0.2">
      <c r="A296" s="128"/>
      <c r="B296" s="118"/>
      <c r="C296" s="118"/>
      <c r="D296" s="7" t="s">
        <v>674</v>
      </c>
      <c r="E296" s="7"/>
      <c r="F296" s="7"/>
      <c r="G296" s="7"/>
      <c r="H296" s="7">
        <f t="shared" si="86"/>
        <v>0</v>
      </c>
      <c r="I296" s="110"/>
      <c r="J296" s="110">
        <f t="shared" si="87"/>
        <v>1</v>
      </c>
    </row>
    <row r="297" spans="1:10" x14ac:dyDescent="0.2">
      <c r="A297" s="128"/>
      <c r="B297" s="118"/>
      <c r="C297" s="118"/>
      <c r="D297" s="7" t="s">
        <v>675</v>
      </c>
      <c r="E297" s="7"/>
      <c r="F297" s="7"/>
      <c r="G297" s="7"/>
      <c r="H297" s="7">
        <f t="shared" si="86"/>
        <v>0</v>
      </c>
      <c r="I297" s="110"/>
      <c r="J297" s="110">
        <f t="shared" si="87"/>
        <v>1</v>
      </c>
    </row>
    <row r="298" spans="1:10" x14ac:dyDescent="0.2">
      <c r="A298" s="128"/>
      <c r="B298" s="118"/>
      <c r="C298" s="118"/>
      <c r="D298" s="7" t="s">
        <v>681</v>
      </c>
      <c r="E298" s="7"/>
      <c r="F298" s="7"/>
      <c r="G298" s="7"/>
      <c r="H298" s="7">
        <f t="shared" si="86"/>
        <v>0</v>
      </c>
      <c r="I298" s="111"/>
      <c r="J298" s="111">
        <f t="shared" si="87"/>
        <v>1</v>
      </c>
    </row>
    <row r="299" spans="1:10" x14ac:dyDescent="0.2">
      <c r="A299" s="128"/>
      <c r="B299" s="130" t="s">
        <v>400</v>
      </c>
      <c r="C299" s="130" t="s">
        <v>667</v>
      </c>
      <c r="D299" s="7" t="s">
        <v>673</v>
      </c>
      <c r="E299" s="7"/>
      <c r="F299" s="7"/>
      <c r="G299" s="7"/>
      <c r="H299" s="7">
        <f t="shared" ref="H299:H300" si="88">IF(SUM(E299:G299)&gt;=2,1,0)</f>
        <v>0</v>
      </c>
      <c r="I299" s="109">
        <f>(SUM(H299:H300))/COUNTA(H299:H300)</f>
        <v>0</v>
      </c>
      <c r="J299" s="109">
        <f>100%-I299</f>
        <v>1</v>
      </c>
    </row>
    <row r="300" spans="1:10" x14ac:dyDescent="0.2">
      <c r="A300" s="128"/>
      <c r="B300" s="132"/>
      <c r="C300" s="132"/>
      <c r="D300" s="7" t="s">
        <v>674</v>
      </c>
      <c r="E300" s="7"/>
      <c r="F300" s="7"/>
      <c r="G300" s="7"/>
      <c r="H300" s="7">
        <f t="shared" si="88"/>
        <v>0</v>
      </c>
      <c r="I300" s="111"/>
      <c r="J300" s="111"/>
    </row>
    <row r="301" spans="1:10" x14ac:dyDescent="0.2">
      <c r="A301" s="129"/>
      <c r="B301" s="133" t="s">
        <v>685</v>
      </c>
      <c r="C301" s="133"/>
      <c r="D301" s="133"/>
      <c r="E301" s="133"/>
      <c r="F301" s="133"/>
      <c r="G301" s="133"/>
      <c r="H301" s="133"/>
      <c r="I301" s="24">
        <f>AVERAGE(I271,I288,I294)</f>
        <v>0</v>
      </c>
      <c r="J301" s="24">
        <f>100%-I301</f>
        <v>1</v>
      </c>
    </row>
  </sheetData>
  <mergeCells count="364">
    <mergeCell ref="I276:I278"/>
    <mergeCell ref="J276:J278"/>
    <mergeCell ref="B299:B300"/>
    <mergeCell ref="C299:C300"/>
    <mergeCell ref="I299:I300"/>
    <mergeCell ref="J299:J300"/>
    <mergeCell ref="J19:J20"/>
    <mergeCell ref="D21:H21"/>
    <mergeCell ref="B24:B25"/>
    <mergeCell ref="C24:C25"/>
    <mergeCell ref="I24:I25"/>
    <mergeCell ref="J24:J25"/>
    <mergeCell ref="B65:B66"/>
    <mergeCell ref="C65:C66"/>
    <mergeCell ref="B67:B72"/>
    <mergeCell ref="C67:C72"/>
    <mergeCell ref="I67:I72"/>
    <mergeCell ref="I65:I66"/>
    <mergeCell ref="C89:C90"/>
    <mergeCell ref="B91:B92"/>
    <mergeCell ref="C91:C92"/>
    <mergeCell ref="B95:B97"/>
    <mergeCell ref="C95:C97"/>
    <mergeCell ref="B100:B103"/>
    <mergeCell ref="A11:A26"/>
    <mergeCell ref="D11:H11"/>
    <mergeCell ref="B19:B20"/>
    <mergeCell ref="C19:C20"/>
    <mergeCell ref="I19:I20"/>
    <mergeCell ref="B26:H26"/>
    <mergeCell ref="A2:A10"/>
    <mergeCell ref="D2:H2"/>
    <mergeCell ref="B3:B4"/>
    <mergeCell ref="C3:C4"/>
    <mergeCell ref="I3:I4"/>
    <mergeCell ref="J3:J4"/>
    <mergeCell ref="B5:B9"/>
    <mergeCell ref="C5:C9"/>
    <mergeCell ref="I5:I9"/>
    <mergeCell ref="J5:J9"/>
    <mergeCell ref="J57:J58"/>
    <mergeCell ref="D61:H61"/>
    <mergeCell ref="B63:B64"/>
    <mergeCell ref="J34:J35"/>
    <mergeCell ref="B36:H36"/>
    <mergeCell ref="I30:I31"/>
    <mergeCell ref="J30:J31"/>
    <mergeCell ref="I34:I35"/>
    <mergeCell ref="C63:C64"/>
    <mergeCell ref="I63:I64"/>
    <mergeCell ref="J41:J43"/>
    <mergeCell ref="B10:H10"/>
    <mergeCell ref="A37:A52"/>
    <mergeCell ref="D37:H37"/>
    <mergeCell ref="B41:B43"/>
    <mergeCell ref="C41:C43"/>
    <mergeCell ref="B45:B47"/>
    <mergeCell ref="B52:H52"/>
    <mergeCell ref="A27:A36"/>
    <mergeCell ref="D27:H27"/>
    <mergeCell ref="B30:B31"/>
    <mergeCell ref="C30:C31"/>
    <mergeCell ref="D32:H32"/>
    <mergeCell ref="B34:B35"/>
    <mergeCell ref="C34:C35"/>
    <mergeCell ref="A53:A78"/>
    <mergeCell ref="D53:H53"/>
    <mergeCell ref="B57:B58"/>
    <mergeCell ref="C57:C58"/>
    <mergeCell ref="I57:I58"/>
    <mergeCell ref="J67:J72"/>
    <mergeCell ref="B73:B74"/>
    <mergeCell ref="C73:C74"/>
    <mergeCell ref="I73:I74"/>
    <mergeCell ref="J73:J74"/>
    <mergeCell ref="B76:B77"/>
    <mergeCell ref="C76:C77"/>
    <mergeCell ref="I76:I77"/>
    <mergeCell ref="J76:J77"/>
    <mergeCell ref="J63:J64"/>
    <mergeCell ref="J65:J66"/>
    <mergeCell ref="C100:C103"/>
    <mergeCell ref="B78:H78"/>
    <mergeCell ref="A79:A148"/>
    <mergeCell ref="D79:H79"/>
    <mergeCell ref="B80:B81"/>
    <mergeCell ref="C80:C81"/>
    <mergeCell ref="B82:B83"/>
    <mergeCell ref="C82:C83"/>
    <mergeCell ref="B85:B86"/>
    <mergeCell ref="C85:C86"/>
    <mergeCell ref="B89:B90"/>
    <mergeCell ref="B115:B116"/>
    <mergeCell ref="C115:C116"/>
    <mergeCell ref="B119:B120"/>
    <mergeCell ref="C119:C120"/>
    <mergeCell ref="B123:B124"/>
    <mergeCell ref="C123:C124"/>
    <mergeCell ref="B105:B107"/>
    <mergeCell ref="C105:C107"/>
    <mergeCell ref="B109:B110"/>
    <mergeCell ref="C109:C110"/>
    <mergeCell ref="B111:B113"/>
    <mergeCell ref="C111:C113"/>
    <mergeCell ref="B138:B140"/>
    <mergeCell ref="C138:C140"/>
    <mergeCell ref="B142:B143"/>
    <mergeCell ref="C142:C143"/>
    <mergeCell ref="B144:B145"/>
    <mergeCell ref="C144:C145"/>
    <mergeCell ref="B127:B128"/>
    <mergeCell ref="C127:C128"/>
    <mergeCell ref="B130:B132"/>
    <mergeCell ref="C130:C132"/>
    <mergeCell ref="B134:B135"/>
    <mergeCell ref="C134:C135"/>
    <mergeCell ref="B165:B166"/>
    <mergeCell ref="C165:C166"/>
    <mergeCell ref="B170:B172"/>
    <mergeCell ref="C170:C172"/>
    <mergeCell ref="B174:B176"/>
    <mergeCell ref="C174:C176"/>
    <mergeCell ref="B146:B147"/>
    <mergeCell ref="C146:C147"/>
    <mergeCell ref="B148:H148"/>
    <mergeCell ref="B150:B153"/>
    <mergeCell ref="C150:C153"/>
    <mergeCell ref="B158:B159"/>
    <mergeCell ref="C158:C159"/>
    <mergeCell ref="B162:B163"/>
    <mergeCell ref="C162:C163"/>
    <mergeCell ref="A196:A241"/>
    <mergeCell ref="D196:H196"/>
    <mergeCell ref="B197:B200"/>
    <mergeCell ref="C197:C200"/>
    <mergeCell ref="D201:H201"/>
    <mergeCell ref="B179:B180"/>
    <mergeCell ref="C179:C180"/>
    <mergeCell ref="B184:B185"/>
    <mergeCell ref="C184:C185"/>
    <mergeCell ref="B188:B189"/>
    <mergeCell ref="C188:C189"/>
    <mergeCell ref="A149:A195"/>
    <mergeCell ref="B202:B203"/>
    <mergeCell ref="C202:C203"/>
    <mergeCell ref="B204:B205"/>
    <mergeCell ref="C204:C205"/>
    <mergeCell ref="B206:B207"/>
    <mergeCell ref="C206:C207"/>
    <mergeCell ref="B191:B192"/>
    <mergeCell ref="C191:C192"/>
    <mergeCell ref="B193:B194"/>
    <mergeCell ref="C193:C194"/>
    <mergeCell ref="B195:H195"/>
    <mergeCell ref="D220:H220"/>
    <mergeCell ref="B222:B223"/>
    <mergeCell ref="C222:C223"/>
    <mergeCell ref="B224:B225"/>
    <mergeCell ref="C224:C225"/>
    <mergeCell ref="D226:H226"/>
    <mergeCell ref="B208:B209"/>
    <mergeCell ref="C208:C209"/>
    <mergeCell ref="D210:H210"/>
    <mergeCell ref="B211:B213"/>
    <mergeCell ref="C211:C213"/>
    <mergeCell ref="B214:B219"/>
    <mergeCell ref="C214:C219"/>
    <mergeCell ref="B234:B236"/>
    <mergeCell ref="C234:C236"/>
    <mergeCell ref="D237:H237"/>
    <mergeCell ref="B238:B240"/>
    <mergeCell ref="C238:C240"/>
    <mergeCell ref="B241:H241"/>
    <mergeCell ref="B227:B228"/>
    <mergeCell ref="C227:C228"/>
    <mergeCell ref="B230:B231"/>
    <mergeCell ref="C230:C231"/>
    <mergeCell ref="B232:B233"/>
    <mergeCell ref="C232:C233"/>
    <mergeCell ref="C251:C252"/>
    <mergeCell ref="B253:B256"/>
    <mergeCell ref="C253:C256"/>
    <mergeCell ref="B257:H257"/>
    <mergeCell ref="A258:A270"/>
    <mergeCell ref="D258:H258"/>
    <mergeCell ref="B259:B260"/>
    <mergeCell ref="C259:C260"/>
    <mergeCell ref="B262:B263"/>
    <mergeCell ref="C262:C263"/>
    <mergeCell ref="A242:A257"/>
    <mergeCell ref="D242:H242"/>
    <mergeCell ref="B243:B244"/>
    <mergeCell ref="C243:C244"/>
    <mergeCell ref="B245:B246"/>
    <mergeCell ref="C245:C246"/>
    <mergeCell ref="D247:H247"/>
    <mergeCell ref="B248:B250"/>
    <mergeCell ref="C248:C250"/>
    <mergeCell ref="B251:B252"/>
    <mergeCell ref="C264:C266"/>
    <mergeCell ref="B267:B269"/>
    <mergeCell ref="C267:C269"/>
    <mergeCell ref="B270:H270"/>
    <mergeCell ref="A271:A301"/>
    <mergeCell ref="D271:H271"/>
    <mergeCell ref="B272:B275"/>
    <mergeCell ref="C272:C275"/>
    <mergeCell ref="B279:B281"/>
    <mergeCell ref="C276:C278"/>
    <mergeCell ref="B276:B278"/>
    <mergeCell ref="B301:H301"/>
    <mergeCell ref="I41:I43"/>
    <mergeCell ref="D44:H44"/>
    <mergeCell ref="D48:H48"/>
    <mergeCell ref="I80:I81"/>
    <mergeCell ref="I82:I83"/>
    <mergeCell ref="I85:I86"/>
    <mergeCell ref="I95:I97"/>
    <mergeCell ref="I100:I103"/>
    <mergeCell ref="I105:I107"/>
    <mergeCell ref="D114:H114"/>
    <mergeCell ref="D121:H121"/>
    <mergeCell ref="D129:H129"/>
    <mergeCell ref="D136:H136"/>
    <mergeCell ref="I134:I135"/>
    <mergeCell ref="I150:I153"/>
    <mergeCell ref="I179:I180"/>
    <mergeCell ref="J80:J81"/>
    <mergeCell ref="J82:J83"/>
    <mergeCell ref="B289:B290"/>
    <mergeCell ref="C289:C290"/>
    <mergeCell ref="B291:B293"/>
    <mergeCell ref="C291:C293"/>
    <mergeCell ref="D294:H294"/>
    <mergeCell ref="B295:B298"/>
    <mergeCell ref="C295:C298"/>
    <mergeCell ref="C279:C281"/>
    <mergeCell ref="B283:B285"/>
    <mergeCell ref="C283:C285"/>
    <mergeCell ref="B286:B287"/>
    <mergeCell ref="C286:C287"/>
    <mergeCell ref="D288:H288"/>
    <mergeCell ref="B264:B266"/>
    <mergeCell ref="D87:H87"/>
    <mergeCell ref="D93:H93"/>
    <mergeCell ref="D98:H98"/>
    <mergeCell ref="D104:H104"/>
    <mergeCell ref="D108:H108"/>
    <mergeCell ref="J85:J86"/>
    <mergeCell ref="I89:I90"/>
    <mergeCell ref="I91:I92"/>
    <mergeCell ref="J89:J90"/>
    <mergeCell ref="J91:J92"/>
    <mergeCell ref="J95:J97"/>
    <mergeCell ref="J100:J103"/>
    <mergeCell ref="J105:J107"/>
    <mergeCell ref="J109:J110"/>
    <mergeCell ref="I109:I110"/>
    <mergeCell ref="I111:I113"/>
    <mergeCell ref="I130:I132"/>
    <mergeCell ref="J130:J132"/>
    <mergeCell ref="J134:J135"/>
    <mergeCell ref="I138:I140"/>
    <mergeCell ref="J138:J140"/>
    <mergeCell ref="J111:J113"/>
    <mergeCell ref="I115:I116"/>
    <mergeCell ref="I119:I120"/>
    <mergeCell ref="I123:I124"/>
    <mergeCell ref="I127:I128"/>
    <mergeCell ref="J123:J124"/>
    <mergeCell ref="J127:J128"/>
    <mergeCell ref="J115:J116"/>
    <mergeCell ref="J119:J120"/>
    <mergeCell ref="J150:J153"/>
    <mergeCell ref="I158:I159"/>
    <mergeCell ref="J158:J159"/>
    <mergeCell ref="I162:I163"/>
    <mergeCell ref="J162:J163"/>
    <mergeCell ref="I142:I143"/>
    <mergeCell ref="J142:J143"/>
    <mergeCell ref="I144:I145"/>
    <mergeCell ref="J144:J145"/>
    <mergeCell ref="I146:I147"/>
    <mergeCell ref="J146:J147"/>
    <mergeCell ref="J179:J180"/>
    <mergeCell ref="I184:I185"/>
    <mergeCell ref="J184:J185"/>
    <mergeCell ref="I188:I189"/>
    <mergeCell ref="J188:J189"/>
    <mergeCell ref="I170:I172"/>
    <mergeCell ref="J170:J172"/>
    <mergeCell ref="I165:I166"/>
    <mergeCell ref="J165:J166"/>
    <mergeCell ref="I174:I176"/>
    <mergeCell ref="J174:J176"/>
    <mergeCell ref="I202:I203"/>
    <mergeCell ref="J202:J203"/>
    <mergeCell ref="I204:I205"/>
    <mergeCell ref="J204:J205"/>
    <mergeCell ref="I206:I207"/>
    <mergeCell ref="J206:J207"/>
    <mergeCell ref="I191:I192"/>
    <mergeCell ref="J191:J192"/>
    <mergeCell ref="I193:I194"/>
    <mergeCell ref="J193:J194"/>
    <mergeCell ref="I197:I200"/>
    <mergeCell ref="J197:J200"/>
    <mergeCell ref="I222:I223"/>
    <mergeCell ref="J222:J223"/>
    <mergeCell ref="I224:I225"/>
    <mergeCell ref="J224:J225"/>
    <mergeCell ref="I227:I228"/>
    <mergeCell ref="J227:J228"/>
    <mergeCell ref="I208:I209"/>
    <mergeCell ref="J208:J209"/>
    <mergeCell ref="I211:I213"/>
    <mergeCell ref="J211:J213"/>
    <mergeCell ref="I214:I219"/>
    <mergeCell ref="J214:J219"/>
    <mergeCell ref="I238:I240"/>
    <mergeCell ref="J238:J240"/>
    <mergeCell ref="I243:I244"/>
    <mergeCell ref="J243:J244"/>
    <mergeCell ref="I245:I246"/>
    <mergeCell ref="J245:J246"/>
    <mergeCell ref="I230:I231"/>
    <mergeCell ref="J230:J231"/>
    <mergeCell ref="I232:I233"/>
    <mergeCell ref="J232:J233"/>
    <mergeCell ref="I234:I236"/>
    <mergeCell ref="J234:J236"/>
    <mergeCell ref="J262:J263"/>
    <mergeCell ref="I264:I266"/>
    <mergeCell ref="J264:J266"/>
    <mergeCell ref="I248:I250"/>
    <mergeCell ref="J248:J250"/>
    <mergeCell ref="I251:I252"/>
    <mergeCell ref="J251:J252"/>
    <mergeCell ref="I253:I256"/>
    <mergeCell ref="J253:J256"/>
    <mergeCell ref="I291:I293"/>
    <mergeCell ref="J291:J293"/>
    <mergeCell ref="I295:I298"/>
    <mergeCell ref="J295:J298"/>
    <mergeCell ref="D149:H149"/>
    <mergeCell ref="D154:H154"/>
    <mergeCell ref="D160:H160"/>
    <mergeCell ref="D164:H164"/>
    <mergeCell ref="D177:H177"/>
    <mergeCell ref="I283:I285"/>
    <mergeCell ref="J283:J285"/>
    <mergeCell ref="I286:I287"/>
    <mergeCell ref="J286:J287"/>
    <mergeCell ref="I289:I290"/>
    <mergeCell ref="J289:J290"/>
    <mergeCell ref="I267:I269"/>
    <mergeCell ref="J267:J269"/>
    <mergeCell ref="I272:I275"/>
    <mergeCell ref="J272:J275"/>
    <mergeCell ref="I279:I281"/>
    <mergeCell ref="J279:J281"/>
    <mergeCell ref="I259:I260"/>
    <mergeCell ref="J259:J260"/>
    <mergeCell ref="I262:I263"/>
  </mergeCells>
  <pageMargins left="0.7" right="0.7" top="0.75" bottom="0.75" header="0.3" footer="0.3"/>
  <pageSetup orientation="portrait" horizontalDpi="1200" verticalDpi="1200"/>
  <ignoredErrors>
    <ignoredError sqref="I48 I6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B1:G184"/>
  <sheetViews>
    <sheetView workbookViewId="0">
      <selection activeCell="D28" sqref="D28"/>
    </sheetView>
  </sheetViews>
  <sheetFormatPr baseColWidth="10" defaultColWidth="10.85546875" defaultRowHeight="12.75" x14ac:dyDescent="0.2"/>
  <cols>
    <col min="1" max="1" width="1.85546875" style="1" customWidth="1"/>
    <col min="2" max="2" width="7.28515625" style="55" bestFit="1" customWidth="1"/>
    <col min="3" max="3" width="6.85546875" style="55" bestFit="1" customWidth="1"/>
    <col min="4" max="4" width="36" style="40" customWidth="1"/>
    <col min="5" max="5" width="10.85546875" style="1"/>
    <col min="6" max="6" width="14.28515625" style="29" customWidth="1"/>
    <col min="7" max="7" width="13.42578125" style="1" customWidth="1"/>
    <col min="8" max="16384" width="10.85546875" style="1"/>
  </cols>
  <sheetData>
    <row r="1" spans="2:7" ht="39" customHeight="1" x14ac:dyDescent="0.2">
      <c r="B1" s="35" t="s">
        <v>3</v>
      </c>
      <c r="C1" s="35" t="s">
        <v>4</v>
      </c>
      <c r="D1" s="48" t="s">
        <v>694</v>
      </c>
      <c r="E1" s="56" t="s">
        <v>691</v>
      </c>
      <c r="F1" s="56" t="s">
        <v>689</v>
      </c>
      <c r="G1" s="56" t="s">
        <v>690</v>
      </c>
    </row>
    <row r="2" spans="2:7" x14ac:dyDescent="0.2">
      <c r="B2" s="49">
        <v>1</v>
      </c>
      <c r="C2" s="49">
        <v>5</v>
      </c>
      <c r="D2" s="41" t="s">
        <v>8</v>
      </c>
      <c r="E2" s="42">
        <f>F2</f>
        <v>0.2857142857142857</v>
      </c>
      <c r="F2" s="42">
        <f>Nivel_1!I10</f>
        <v>0.2857142857142857</v>
      </c>
      <c r="G2" s="43">
        <f>100%-F2</f>
        <v>0.7142857142857143</v>
      </c>
    </row>
    <row r="3" spans="2:7" x14ac:dyDescent="0.2">
      <c r="B3" s="50" t="s">
        <v>9</v>
      </c>
      <c r="C3" s="50" t="s">
        <v>10</v>
      </c>
      <c r="D3" s="36" t="s">
        <v>8</v>
      </c>
      <c r="E3" s="31">
        <f>F3</f>
        <v>0.2857142857142857</v>
      </c>
      <c r="F3" s="31">
        <f>Nivel_1!I2</f>
        <v>0.2857142857142857</v>
      </c>
      <c r="G3" s="32">
        <f t="shared" ref="G3:G66" si="0">100%-F3</f>
        <v>0.7142857142857143</v>
      </c>
    </row>
    <row r="4" spans="2:7" x14ac:dyDescent="0.2">
      <c r="B4" s="50" t="s">
        <v>12</v>
      </c>
      <c r="C4" s="50" t="s">
        <v>13</v>
      </c>
      <c r="D4" s="37" t="s">
        <v>14</v>
      </c>
      <c r="E4" s="31">
        <f>F4</f>
        <v>0.5</v>
      </c>
      <c r="F4" s="31">
        <f>Nivel_1!I3</f>
        <v>0.5</v>
      </c>
      <c r="G4" s="32">
        <f t="shared" si="0"/>
        <v>0.5</v>
      </c>
    </row>
    <row r="5" spans="2:7" x14ac:dyDescent="0.2">
      <c r="B5" s="50" t="s">
        <v>17</v>
      </c>
      <c r="C5" s="50" t="s">
        <v>18</v>
      </c>
      <c r="D5" s="37" t="s">
        <v>19</v>
      </c>
      <c r="E5" s="31">
        <f>F5</f>
        <v>0.2</v>
      </c>
      <c r="F5" s="31">
        <f>Nivel_1!I5</f>
        <v>0.2</v>
      </c>
      <c r="G5" s="32">
        <f t="shared" si="0"/>
        <v>0.8</v>
      </c>
    </row>
    <row r="6" spans="2:7" x14ac:dyDescent="0.2">
      <c r="B6" s="51">
        <v>2</v>
      </c>
      <c r="C6" s="51">
        <v>6</v>
      </c>
      <c r="D6" s="44" t="s">
        <v>672</v>
      </c>
      <c r="E6" s="45">
        <f t="shared" ref="E6:E69" si="1">F6</f>
        <v>0.58333333333333326</v>
      </c>
      <c r="F6" s="46">
        <f>Nivel_1!I26</f>
        <v>0.58333333333333326</v>
      </c>
      <c r="G6" s="47">
        <f t="shared" si="0"/>
        <v>0.41666666666666674</v>
      </c>
    </row>
    <row r="7" spans="2:7" x14ac:dyDescent="0.2">
      <c r="B7" s="52" t="s">
        <v>26</v>
      </c>
      <c r="C7" s="52" t="s">
        <v>27</v>
      </c>
      <c r="D7" s="38" t="s">
        <v>28</v>
      </c>
      <c r="E7" s="30">
        <f t="shared" si="1"/>
        <v>0.66666666666666663</v>
      </c>
      <c r="F7" s="33">
        <f>Nivel_1!I11</f>
        <v>0.66666666666666663</v>
      </c>
      <c r="G7" s="34">
        <f t="shared" si="0"/>
        <v>0.33333333333333337</v>
      </c>
    </row>
    <row r="8" spans="2:7" x14ac:dyDescent="0.2">
      <c r="B8" s="52" t="s">
        <v>29</v>
      </c>
      <c r="C8" s="52" t="s">
        <v>30</v>
      </c>
      <c r="D8" s="39" t="s">
        <v>31</v>
      </c>
      <c r="E8" s="30">
        <f t="shared" si="1"/>
        <v>1</v>
      </c>
      <c r="F8" s="33">
        <f>Nivel_1!I12</f>
        <v>1</v>
      </c>
      <c r="G8" s="34">
        <f t="shared" si="0"/>
        <v>0</v>
      </c>
    </row>
    <row r="9" spans="2:7" x14ac:dyDescent="0.2">
      <c r="B9" s="52" t="s">
        <v>32</v>
      </c>
      <c r="C9" s="52" t="s">
        <v>33</v>
      </c>
      <c r="D9" s="39" t="s">
        <v>34</v>
      </c>
      <c r="E9" s="30">
        <f t="shared" si="1"/>
        <v>1</v>
      </c>
      <c r="F9" s="33">
        <f>Nivel_1!I13</f>
        <v>1</v>
      </c>
      <c r="G9" s="34">
        <f t="shared" si="0"/>
        <v>0</v>
      </c>
    </row>
    <row r="10" spans="2:7" x14ac:dyDescent="0.2">
      <c r="B10" s="52" t="s">
        <v>36</v>
      </c>
      <c r="C10" s="52" t="s">
        <v>37</v>
      </c>
      <c r="D10" s="39" t="s">
        <v>38</v>
      </c>
      <c r="E10" s="30">
        <f t="shared" si="1"/>
        <v>0</v>
      </c>
      <c r="F10" s="33">
        <f>Nivel_1!I14</f>
        <v>0</v>
      </c>
      <c r="G10" s="34">
        <f t="shared" si="0"/>
        <v>1</v>
      </c>
    </row>
    <row r="11" spans="2:7" x14ac:dyDescent="0.2">
      <c r="B11" s="52" t="s">
        <v>40</v>
      </c>
      <c r="C11" s="52" t="s">
        <v>41</v>
      </c>
      <c r="D11" s="39" t="s">
        <v>42</v>
      </c>
      <c r="E11" s="30">
        <f t="shared" si="1"/>
        <v>1</v>
      </c>
      <c r="F11" s="33">
        <f>Nivel_1!I15</f>
        <v>1</v>
      </c>
      <c r="G11" s="34">
        <f t="shared" si="0"/>
        <v>0</v>
      </c>
    </row>
    <row r="12" spans="2:7" x14ac:dyDescent="0.2">
      <c r="B12" s="52" t="s">
        <v>44</v>
      </c>
      <c r="C12" s="52" t="s">
        <v>45</v>
      </c>
      <c r="D12" s="39" t="s">
        <v>46</v>
      </c>
      <c r="E12" s="30">
        <f t="shared" si="1"/>
        <v>0</v>
      </c>
      <c r="F12" s="33">
        <f>Nivel_1!I16</f>
        <v>0</v>
      </c>
      <c r="G12" s="34">
        <f t="shared" si="0"/>
        <v>1</v>
      </c>
    </row>
    <row r="13" spans="2:7" x14ac:dyDescent="0.2">
      <c r="B13" s="52" t="s">
        <v>47</v>
      </c>
      <c r="C13" s="52" t="s">
        <v>48</v>
      </c>
      <c r="D13" s="39" t="s">
        <v>49</v>
      </c>
      <c r="E13" s="30">
        <f t="shared" si="1"/>
        <v>1</v>
      </c>
      <c r="F13" s="33">
        <f>Nivel_1!I17</f>
        <v>1</v>
      </c>
      <c r="G13" s="34">
        <f t="shared" si="0"/>
        <v>0</v>
      </c>
    </row>
    <row r="14" spans="2:7" x14ac:dyDescent="0.2">
      <c r="B14" s="52" t="s">
        <v>51</v>
      </c>
      <c r="C14" s="52" t="s">
        <v>52</v>
      </c>
      <c r="D14" s="39" t="s">
        <v>53</v>
      </c>
      <c r="E14" s="30">
        <f t="shared" si="1"/>
        <v>0</v>
      </c>
      <c r="F14" s="33">
        <f>Nivel_1!I18</f>
        <v>0</v>
      </c>
      <c r="G14" s="34">
        <f t="shared" si="0"/>
        <v>1</v>
      </c>
    </row>
    <row r="15" spans="2:7" x14ac:dyDescent="0.2">
      <c r="B15" s="52" t="s">
        <v>55</v>
      </c>
      <c r="C15" s="52" t="s">
        <v>56</v>
      </c>
      <c r="D15" s="39" t="s">
        <v>57</v>
      </c>
      <c r="E15" s="30">
        <f t="shared" si="1"/>
        <v>1</v>
      </c>
      <c r="F15" s="33">
        <f>Nivel_1!I19</f>
        <v>1</v>
      </c>
      <c r="G15" s="34">
        <f t="shared" si="0"/>
        <v>0</v>
      </c>
    </row>
    <row r="16" spans="2:7" x14ac:dyDescent="0.2">
      <c r="B16" s="52" t="s">
        <v>59</v>
      </c>
      <c r="C16" s="52" t="s">
        <v>60</v>
      </c>
      <c r="D16" s="38" t="s">
        <v>61</v>
      </c>
      <c r="E16" s="30">
        <f t="shared" si="1"/>
        <v>0.5</v>
      </c>
      <c r="F16" s="30">
        <f>Nivel_1!I21</f>
        <v>0.5</v>
      </c>
      <c r="G16" s="34">
        <f t="shared" si="0"/>
        <v>0.5</v>
      </c>
    </row>
    <row r="17" spans="2:7" x14ac:dyDescent="0.2">
      <c r="B17" s="52" t="s">
        <v>62</v>
      </c>
      <c r="C17" s="52" t="s">
        <v>63</v>
      </c>
      <c r="D17" s="39" t="s">
        <v>64</v>
      </c>
      <c r="E17" s="30">
        <f t="shared" si="1"/>
        <v>0</v>
      </c>
      <c r="F17" s="30">
        <f>Nivel_1!I22</f>
        <v>0</v>
      </c>
      <c r="G17" s="34">
        <f t="shared" si="0"/>
        <v>1</v>
      </c>
    </row>
    <row r="18" spans="2:7" x14ac:dyDescent="0.2">
      <c r="B18" s="52" t="s">
        <v>66</v>
      </c>
      <c r="C18" s="52" t="s">
        <v>67</v>
      </c>
      <c r="D18" s="39" t="s">
        <v>68</v>
      </c>
      <c r="E18" s="30">
        <f t="shared" si="1"/>
        <v>1</v>
      </c>
      <c r="F18" s="30">
        <f>Nivel_1!I23</f>
        <v>1</v>
      </c>
      <c r="G18" s="34">
        <f t="shared" si="0"/>
        <v>0</v>
      </c>
    </row>
    <row r="19" spans="2:7" x14ac:dyDescent="0.2">
      <c r="B19" s="52" t="s">
        <v>70</v>
      </c>
      <c r="C19" s="52" t="s">
        <v>71</v>
      </c>
      <c r="D19" s="39" t="s">
        <v>72</v>
      </c>
      <c r="E19" s="30">
        <f t="shared" si="1"/>
        <v>0.5</v>
      </c>
      <c r="F19" s="30">
        <f>Nivel_1!I24</f>
        <v>0.5</v>
      </c>
      <c r="G19" s="34">
        <f t="shared" si="0"/>
        <v>0.5</v>
      </c>
    </row>
    <row r="20" spans="2:7" x14ac:dyDescent="0.2">
      <c r="B20" s="49">
        <v>3</v>
      </c>
      <c r="C20" s="49">
        <v>7</v>
      </c>
      <c r="D20" s="41" t="s">
        <v>74</v>
      </c>
      <c r="E20" s="42">
        <f t="shared" si="1"/>
        <v>0.58333333333333326</v>
      </c>
      <c r="F20" s="42">
        <f>Nivel_1!I36</f>
        <v>0.58333333333333326</v>
      </c>
      <c r="G20" s="43">
        <f t="shared" si="0"/>
        <v>0.41666666666666674</v>
      </c>
    </row>
    <row r="21" spans="2:7" x14ac:dyDescent="0.2">
      <c r="B21" s="50" t="s">
        <v>75</v>
      </c>
      <c r="C21" s="50" t="s">
        <v>76</v>
      </c>
      <c r="D21" s="36" t="s">
        <v>77</v>
      </c>
      <c r="E21" s="31">
        <f t="shared" si="1"/>
        <v>0.5</v>
      </c>
      <c r="F21" s="31">
        <f>Nivel_1!I27</f>
        <v>0.5</v>
      </c>
      <c r="G21" s="32">
        <f t="shared" si="0"/>
        <v>0.5</v>
      </c>
    </row>
    <row r="22" spans="2:7" x14ac:dyDescent="0.2">
      <c r="B22" s="50" t="s">
        <v>78</v>
      </c>
      <c r="C22" s="50" t="s">
        <v>79</v>
      </c>
      <c r="D22" s="37" t="s">
        <v>80</v>
      </c>
      <c r="E22" s="31">
        <f t="shared" si="1"/>
        <v>1</v>
      </c>
      <c r="F22" s="31">
        <f>Nivel_1!I28</f>
        <v>1</v>
      </c>
      <c r="G22" s="32">
        <f t="shared" si="0"/>
        <v>0</v>
      </c>
    </row>
    <row r="23" spans="2:7" x14ac:dyDescent="0.2">
      <c r="B23" s="50" t="s">
        <v>82</v>
      </c>
      <c r="C23" s="50" t="s">
        <v>83</v>
      </c>
      <c r="D23" s="37" t="s">
        <v>84</v>
      </c>
      <c r="E23" s="31">
        <f t="shared" si="1"/>
        <v>1</v>
      </c>
      <c r="F23" s="31">
        <f>Nivel_1!I29</f>
        <v>1</v>
      </c>
      <c r="G23" s="32">
        <f t="shared" si="0"/>
        <v>0</v>
      </c>
    </row>
    <row r="24" spans="2:7" x14ac:dyDescent="0.2">
      <c r="B24" s="50" t="s">
        <v>86</v>
      </c>
      <c r="C24" s="50" t="s">
        <v>87</v>
      </c>
      <c r="D24" s="37" t="s">
        <v>88</v>
      </c>
      <c r="E24" s="31">
        <f t="shared" si="1"/>
        <v>0</v>
      </c>
      <c r="F24" s="31">
        <f>Nivel_1!I30</f>
        <v>0</v>
      </c>
      <c r="G24" s="32">
        <f t="shared" si="0"/>
        <v>1</v>
      </c>
    </row>
    <row r="25" spans="2:7" x14ac:dyDescent="0.2">
      <c r="B25" s="50" t="s">
        <v>90</v>
      </c>
      <c r="C25" s="50" t="s">
        <v>91</v>
      </c>
      <c r="D25" s="36" t="s">
        <v>92</v>
      </c>
      <c r="E25" s="31">
        <f t="shared" si="1"/>
        <v>0.66666666666666663</v>
      </c>
      <c r="F25" s="31">
        <f>Nivel_1!I32</f>
        <v>0.66666666666666663</v>
      </c>
      <c r="G25" s="32">
        <f t="shared" si="0"/>
        <v>0.33333333333333337</v>
      </c>
    </row>
    <row r="26" spans="2:7" x14ac:dyDescent="0.2">
      <c r="B26" s="50" t="s">
        <v>93</v>
      </c>
      <c r="C26" s="50" t="s">
        <v>94</v>
      </c>
      <c r="D26" s="37" t="s">
        <v>95</v>
      </c>
      <c r="E26" s="31">
        <f t="shared" si="1"/>
        <v>1</v>
      </c>
      <c r="F26" s="31">
        <f>Nivel_1!I33</f>
        <v>1</v>
      </c>
      <c r="G26" s="32">
        <f t="shared" si="0"/>
        <v>0</v>
      </c>
    </row>
    <row r="27" spans="2:7" x14ac:dyDescent="0.2">
      <c r="B27" s="50" t="s">
        <v>97</v>
      </c>
      <c r="C27" s="50" t="s">
        <v>98</v>
      </c>
      <c r="D27" s="37" t="s">
        <v>99</v>
      </c>
      <c r="E27" s="31">
        <f t="shared" si="1"/>
        <v>0.5</v>
      </c>
      <c r="F27" s="31">
        <f>Nivel_1!I34</f>
        <v>0.5</v>
      </c>
      <c r="G27" s="32">
        <f t="shared" si="0"/>
        <v>0.5</v>
      </c>
    </row>
    <row r="28" spans="2:7" x14ac:dyDescent="0.2">
      <c r="B28" s="51">
        <v>4</v>
      </c>
      <c r="C28" s="51">
        <v>8</v>
      </c>
      <c r="D28" s="44" t="s">
        <v>101</v>
      </c>
      <c r="E28" s="45">
        <f t="shared" si="1"/>
        <v>0.38888888888888884</v>
      </c>
      <c r="F28" s="45">
        <f>Nivel_1!I52</f>
        <v>0.38888888888888884</v>
      </c>
      <c r="G28" s="47">
        <f t="shared" si="0"/>
        <v>0.61111111111111116</v>
      </c>
    </row>
    <row r="29" spans="2:7" x14ac:dyDescent="0.2">
      <c r="B29" s="53" t="s">
        <v>102</v>
      </c>
      <c r="C29" s="53" t="s">
        <v>103</v>
      </c>
      <c r="D29" s="38" t="s">
        <v>28</v>
      </c>
      <c r="E29" s="30">
        <f t="shared" si="1"/>
        <v>0.42857142857142855</v>
      </c>
      <c r="F29" s="30">
        <f>Nivel_1!I53</f>
        <v>0.42857142857142855</v>
      </c>
      <c r="G29" s="34">
        <f t="shared" si="0"/>
        <v>0.5714285714285714</v>
      </c>
    </row>
    <row r="30" spans="2:7" x14ac:dyDescent="0.2">
      <c r="B30" s="52" t="s">
        <v>105</v>
      </c>
      <c r="C30" s="52" t="s">
        <v>106</v>
      </c>
      <c r="D30" s="39" t="s">
        <v>107</v>
      </c>
      <c r="E30" s="30">
        <f t="shared" si="1"/>
        <v>1</v>
      </c>
      <c r="F30" s="30">
        <f>Nivel_1!I54</f>
        <v>1</v>
      </c>
      <c r="G30" s="34">
        <f t="shared" si="0"/>
        <v>0</v>
      </c>
    </row>
    <row r="31" spans="2:7" x14ac:dyDescent="0.2">
      <c r="B31" s="52" t="s">
        <v>108</v>
      </c>
      <c r="C31" s="52" t="s">
        <v>109</v>
      </c>
      <c r="D31" s="39" t="s">
        <v>110</v>
      </c>
      <c r="E31" s="30">
        <f t="shared" si="1"/>
        <v>1</v>
      </c>
      <c r="F31" s="30">
        <f>Nivel_1!I55</f>
        <v>1</v>
      </c>
      <c r="G31" s="34">
        <f t="shared" si="0"/>
        <v>0</v>
      </c>
    </row>
    <row r="32" spans="2:7" x14ac:dyDescent="0.2">
      <c r="B32" s="52" t="s">
        <v>111</v>
      </c>
      <c r="C32" s="52" t="s">
        <v>112</v>
      </c>
      <c r="D32" s="39" t="s">
        <v>113</v>
      </c>
      <c r="E32" s="30">
        <f t="shared" si="1"/>
        <v>0</v>
      </c>
      <c r="F32" s="30">
        <f>Nivel_1!I56</f>
        <v>0</v>
      </c>
      <c r="G32" s="34">
        <f t="shared" si="0"/>
        <v>1</v>
      </c>
    </row>
    <row r="33" spans="2:7" x14ac:dyDescent="0.2">
      <c r="B33" s="52" t="s">
        <v>114</v>
      </c>
      <c r="C33" s="52" t="s">
        <v>115</v>
      </c>
      <c r="D33" s="39" t="s">
        <v>116</v>
      </c>
      <c r="E33" s="30">
        <f t="shared" si="1"/>
        <v>0</v>
      </c>
      <c r="F33" s="30">
        <f>Nivel_1!I57</f>
        <v>0</v>
      </c>
      <c r="G33" s="34">
        <f t="shared" si="0"/>
        <v>1</v>
      </c>
    </row>
    <row r="34" spans="2:7" x14ac:dyDescent="0.2">
      <c r="B34" s="53" t="s">
        <v>117</v>
      </c>
      <c r="C34" s="53" t="s">
        <v>118</v>
      </c>
      <c r="D34" s="38" t="s">
        <v>119</v>
      </c>
      <c r="E34" s="30">
        <f t="shared" si="1"/>
        <v>0.33333333333333331</v>
      </c>
      <c r="F34" s="30">
        <f>Nivel_1!I44</f>
        <v>0.33333333333333331</v>
      </c>
      <c r="G34" s="34">
        <f t="shared" si="0"/>
        <v>0.66666666666666674</v>
      </c>
    </row>
    <row r="35" spans="2:7" x14ac:dyDescent="0.2">
      <c r="B35" s="156" t="s">
        <v>120</v>
      </c>
      <c r="C35" s="52" t="s">
        <v>121</v>
      </c>
      <c r="D35" s="39" t="s">
        <v>122</v>
      </c>
      <c r="E35" s="30">
        <f t="shared" si="1"/>
        <v>1</v>
      </c>
      <c r="F35" s="30">
        <f>Nivel_1!I45</f>
        <v>1</v>
      </c>
      <c r="G35" s="34">
        <f t="shared" si="0"/>
        <v>0</v>
      </c>
    </row>
    <row r="36" spans="2:7" x14ac:dyDescent="0.2">
      <c r="B36" s="157"/>
      <c r="C36" s="52" t="s">
        <v>124</v>
      </c>
      <c r="D36" s="39" t="s">
        <v>125</v>
      </c>
      <c r="E36" s="30">
        <f t="shared" si="1"/>
        <v>0</v>
      </c>
      <c r="F36" s="30">
        <f>Nivel_1!I46</f>
        <v>0</v>
      </c>
      <c r="G36" s="34">
        <f t="shared" si="0"/>
        <v>1</v>
      </c>
    </row>
    <row r="37" spans="2:7" x14ac:dyDescent="0.2">
      <c r="B37" s="158"/>
      <c r="C37" s="52" t="s">
        <v>127</v>
      </c>
      <c r="D37" s="39" t="s">
        <v>128</v>
      </c>
      <c r="E37" s="30">
        <f t="shared" si="1"/>
        <v>0</v>
      </c>
      <c r="F37" s="30">
        <f>Nivel_1!I47</f>
        <v>0</v>
      </c>
      <c r="G37" s="34">
        <f t="shared" si="0"/>
        <v>1</v>
      </c>
    </row>
    <row r="38" spans="2:7" x14ac:dyDescent="0.2">
      <c r="B38" s="53" t="s">
        <v>130</v>
      </c>
      <c r="C38" s="53" t="s">
        <v>131</v>
      </c>
      <c r="D38" s="38" t="s">
        <v>132</v>
      </c>
      <c r="E38" s="30">
        <f t="shared" si="1"/>
        <v>0.33333333333333331</v>
      </c>
      <c r="F38" s="30">
        <f>Nivel_1!I48</f>
        <v>0.33333333333333331</v>
      </c>
      <c r="G38" s="34">
        <f t="shared" si="0"/>
        <v>0.66666666666666674</v>
      </c>
    </row>
    <row r="39" spans="2:7" x14ac:dyDescent="0.2">
      <c r="B39" s="52" t="s">
        <v>133</v>
      </c>
      <c r="C39" s="52" t="s">
        <v>134</v>
      </c>
      <c r="D39" s="39" t="s">
        <v>135</v>
      </c>
      <c r="E39" s="30">
        <f t="shared" si="1"/>
        <v>1</v>
      </c>
      <c r="F39" s="30">
        <f>Nivel_1!I49</f>
        <v>1</v>
      </c>
      <c r="G39" s="34">
        <f t="shared" si="0"/>
        <v>0</v>
      </c>
    </row>
    <row r="40" spans="2:7" x14ac:dyDescent="0.2">
      <c r="B40" s="52" t="s">
        <v>137</v>
      </c>
      <c r="C40" s="52" t="s">
        <v>138</v>
      </c>
      <c r="D40" s="39" t="s">
        <v>139</v>
      </c>
      <c r="E40" s="30">
        <f t="shared" si="1"/>
        <v>0</v>
      </c>
      <c r="F40" s="30">
        <f>Nivel_1!I50</f>
        <v>0</v>
      </c>
      <c r="G40" s="34">
        <f t="shared" si="0"/>
        <v>1</v>
      </c>
    </row>
    <row r="41" spans="2:7" x14ac:dyDescent="0.2">
      <c r="B41" s="52" t="s">
        <v>141</v>
      </c>
      <c r="C41" s="52" t="s">
        <v>142</v>
      </c>
      <c r="D41" s="39" t="s">
        <v>143</v>
      </c>
      <c r="E41" s="30">
        <f t="shared" si="1"/>
        <v>0</v>
      </c>
      <c r="F41" s="30">
        <f>Nivel_1!I51</f>
        <v>0</v>
      </c>
      <c r="G41" s="34">
        <f t="shared" si="0"/>
        <v>1</v>
      </c>
    </row>
    <row r="42" spans="2:7" x14ac:dyDescent="0.2">
      <c r="B42" s="49">
        <v>5</v>
      </c>
      <c r="C42" s="49">
        <v>9</v>
      </c>
      <c r="D42" s="41" t="s">
        <v>145</v>
      </c>
      <c r="E42" s="42">
        <f t="shared" si="1"/>
        <v>0.2767857142857143</v>
      </c>
      <c r="F42" s="42">
        <f>Nivel_1!I78</f>
        <v>0.2767857142857143</v>
      </c>
      <c r="G42" s="43">
        <f t="shared" si="0"/>
        <v>0.7232142857142857</v>
      </c>
    </row>
    <row r="43" spans="2:7" x14ac:dyDescent="0.2">
      <c r="B43" s="54" t="s">
        <v>10</v>
      </c>
      <c r="C43" s="54" t="s">
        <v>146</v>
      </c>
      <c r="D43" s="36" t="s">
        <v>147</v>
      </c>
      <c r="E43" s="31">
        <f t="shared" si="1"/>
        <v>0.42857142857142855</v>
      </c>
      <c r="F43" s="31">
        <f>Nivel_1!I53</f>
        <v>0.42857142857142855</v>
      </c>
      <c r="G43" s="32">
        <f t="shared" si="0"/>
        <v>0.5714285714285714</v>
      </c>
    </row>
    <row r="44" spans="2:7" x14ac:dyDescent="0.2">
      <c r="B44" s="50" t="s">
        <v>13</v>
      </c>
      <c r="C44" s="50" t="s">
        <v>148</v>
      </c>
      <c r="D44" s="37" t="s">
        <v>149</v>
      </c>
      <c r="E44" s="31">
        <f t="shared" si="1"/>
        <v>1</v>
      </c>
      <c r="F44" s="31">
        <f>Nivel_1!I54</f>
        <v>1</v>
      </c>
      <c r="G44" s="32">
        <f t="shared" si="0"/>
        <v>0</v>
      </c>
    </row>
    <row r="45" spans="2:7" x14ac:dyDescent="0.2">
      <c r="B45" s="50" t="s">
        <v>18</v>
      </c>
      <c r="C45" s="50" t="s">
        <v>150</v>
      </c>
      <c r="D45" s="37" t="s">
        <v>151</v>
      </c>
      <c r="E45" s="31">
        <f t="shared" si="1"/>
        <v>1</v>
      </c>
      <c r="F45" s="31">
        <f>Nivel_1!I55</f>
        <v>1</v>
      </c>
      <c r="G45" s="32">
        <f t="shared" si="0"/>
        <v>0</v>
      </c>
    </row>
    <row r="46" spans="2:7" x14ac:dyDescent="0.2">
      <c r="B46" s="50" t="s">
        <v>153</v>
      </c>
      <c r="C46" s="50" t="s">
        <v>154</v>
      </c>
      <c r="D46" s="37" t="s">
        <v>155</v>
      </c>
      <c r="E46" s="31">
        <f t="shared" si="1"/>
        <v>0</v>
      </c>
      <c r="F46" s="31">
        <f>Nivel_1!I56</f>
        <v>0</v>
      </c>
      <c r="G46" s="32">
        <f t="shared" si="0"/>
        <v>1</v>
      </c>
    </row>
    <row r="47" spans="2:7" x14ac:dyDescent="0.2">
      <c r="B47" s="50" t="s">
        <v>157</v>
      </c>
      <c r="C47" s="50" t="s">
        <v>158</v>
      </c>
      <c r="D47" s="37" t="s">
        <v>159</v>
      </c>
      <c r="E47" s="31">
        <f t="shared" si="1"/>
        <v>0</v>
      </c>
      <c r="F47" s="31">
        <f>Nivel_1!I57</f>
        <v>0</v>
      </c>
      <c r="G47" s="32">
        <f t="shared" si="0"/>
        <v>1</v>
      </c>
    </row>
    <row r="48" spans="2:7" x14ac:dyDescent="0.2">
      <c r="B48" s="50" t="s">
        <v>162</v>
      </c>
      <c r="C48" s="50" t="s">
        <v>163</v>
      </c>
      <c r="D48" s="37" t="s">
        <v>164</v>
      </c>
      <c r="E48" s="31">
        <f t="shared" si="1"/>
        <v>1</v>
      </c>
      <c r="F48" s="31">
        <f>Nivel_1!I59</f>
        <v>1</v>
      </c>
      <c r="G48" s="32">
        <f t="shared" si="0"/>
        <v>0</v>
      </c>
    </row>
    <row r="49" spans="2:7" x14ac:dyDescent="0.2">
      <c r="B49" s="50" t="s">
        <v>166</v>
      </c>
      <c r="C49" s="50" t="s">
        <v>167</v>
      </c>
      <c r="D49" s="37" t="s">
        <v>168</v>
      </c>
      <c r="E49" s="31">
        <f t="shared" si="1"/>
        <v>0</v>
      </c>
      <c r="F49" s="31">
        <f>Nivel_1!I60</f>
        <v>0</v>
      </c>
      <c r="G49" s="32">
        <f t="shared" si="0"/>
        <v>1</v>
      </c>
    </row>
    <row r="50" spans="2:7" x14ac:dyDescent="0.2">
      <c r="B50" s="54" t="s">
        <v>170</v>
      </c>
      <c r="C50" s="54" t="s">
        <v>171</v>
      </c>
      <c r="D50" s="36" t="s">
        <v>172</v>
      </c>
      <c r="E50" s="31">
        <f t="shared" si="1"/>
        <v>0.125</v>
      </c>
      <c r="F50" s="31">
        <f>Nivel_1!I61</f>
        <v>0.125</v>
      </c>
      <c r="G50" s="32">
        <f t="shared" si="0"/>
        <v>0.875</v>
      </c>
    </row>
    <row r="51" spans="2:7" x14ac:dyDescent="0.2">
      <c r="B51" s="50" t="s">
        <v>173</v>
      </c>
      <c r="C51" s="50" t="s">
        <v>174</v>
      </c>
      <c r="D51" s="37" t="s">
        <v>175</v>
      </c>
      <c r="E51" s="31">
        <f t="shared" si="1"/>
        <v>0</v>
      </c>
      <c r="F51" s="31">
        <f>Nivel_1!I62</f>
        <v>0</v>
      </c>
      <c r="G51" s="32">
        <f t="shared" si="0"/>
        <v>1</v>
      </c>
    </row>
    <row r="52" spans="2:7" x14ac:dyDescent="0.2">
      <c r="B52" s="50" t="s">
        <v>177</v>
      </c>
      <c r="C52" s="50" t="s">
        <v>178</v>
      </c>
      <c r="D52" s="37" t="s">
        <v>179</v>
      </c>
      <c r="E52" s="31">
        <f t="shared" si="1"/>
        <v>1</v>
      </c>
      <c r="F52" s="31">
        <f>Nivel_1!I63</f>
        <v>1</v>
      </c>
      <c r="G52" s="32">
        <f t="shared" si="0"/>
        <v>0</v>
      </c>
    </row>
    <row r="53" spans="2:7" x14ac:dyDescent="0.2">
      <c r="B53" s="50" t="s">
        <v>182</v>
      </c>
      <c r="C53" s="50" t="s">
        <v>183</v>
      </c>
      <c r="D53" s="37" t="s">
        <v>184</v>
      </c>
      <c r="E53" s="31">
        <f t="shared" si="1"/>
        <v>0</v>
      </c>
      <c r="F53" s="31">
        <f>Nivel_1!I65</f>
        <v>0</v>
      </c>
      <c r="G53" s="32">
        <f t="shared" si="0"/>
        <v>1</v>
      </c>
    </row>
    <row r="54" spans="2:7" x14ac:dyDescent="0.2">
      <c r="B54" s="50" t="s">
        <v>187</v>
      </c>
      <c r="C54" s="50" t="s">
        <v>188</v>
      </c>
      <c r="D54" s="37" t="s">
        <v>189</v>
      </c>
      <c r="E54" s="31">
        <f t="shared" si="1"/>
        <v>0</v>
      </c>
      <c r="F54" s="31">
        <f>Nivel_1!I67</f>
        <v>0</v>
      </c>
      <c r="G54" s="32">
        <f t="shared" si="0"/>
        <v>1</v>
      </c>
    </row>
    <row r="55" spans="2:7" x14ac:dyDescent="0.2">
      <c r="B55" s="50" t="s">
        <v>196</v>
      </c>
      <c r="C55" s="50" t="s">
        <v>197</v>
      </c>
      <c r="D55" s="37" t="s">
        <v>198</v>
      </c>
      <c r="E55" s="31">
        <f t="shared" si="1"/>
        <v>0</v>
      </c>
      <c r="F55" s="31">
        <f>Nivel_1!I73</f>
        <v>0</v>
      </c>
      <c r="G55" s="32">
        <f t="shared" si="0"/>
        <v>1</v>
      </c>
    </row>
    <row r="56" spans="2:7" x14ac:dyDescent="0.2">
      <c r="B56" s="50" t="s">
        <v>201</v>
      </c>
      <c r="C56" s="50" t="s">
        <v>202</v>
      </c>
      <c r="D56" s="37" t="s">
        <v>203</v>
      </c>
      <c r="E56" s="31">
        <f t="shared" si="1"/>
        <v>0</v>
      </c>
      <c r="F56" s="31">
        <f>Nivel_1!I75</f>
        <v>0</v>
      </c>
      <c r="G56" s="32">
        <f t="shared" si="0"/>
        <v>1</v>
      </c>
    </row>
    <row r="57" spans="2:7" x14ac:dyDescent="0.2">
      <c r="B57" s="50" t="s">
        <v>205</v>
      </c>
      <c r="C57" s="50" t="s">
        <v>206</v>
      </c>
      <c r="D57" s="37" t="s">
        <v>207</v>
      </c>
      <c r="E57" s="31">
        <f t="shared" si="1"/>
        <v>0</v>
      </c>
      <c r="F57" s="31">
        <f>Nivel_1!I76</f>
        <v>0</v>
      </c>
      <c r="G57" s="32">
        <f t="shared" si="0"/>
        <v>1</v>
      </c>
    </row>
    <row r="58" spans="2:7" x14ac:dyDescent="0.2">
      <c r="B58" s="51">
        <v>6</v>
      </c>
      <c r="C58" s="51">
        <v>10</v>
      </c>
      <c r="D58" s="44" t="s">
        <v>209</v>
      </c>
      <c r="E58" s="45">
        <f t="shared" si="1"/>
        <v>0.17417748917748915</v>
      </c>
      <c r="F58" s="45">
        <f>Nivel_1!I148</f>
        <v>0.17417748917748915</v>
      </c>
      <c r="G58" s="47">
        <f t="shared" si="0"/>
        <v>0.82582251082251079</v>
      </c>
    </row>
    <row r="59" spans="2:7" x14ac:dyDescent="0.2">
      <c r="B59" s="53" t="s">
        <v>27</v>
      </c>
      <c r="C59" s="53" t="s">
        <v>210</v>
      </c>
      <c r="D59" s="38" t="s">
        <v>211</v>
      </c>
      <c r="E59" s="30">
        <f t="shared" si="1"/>
        <v>0.2857142857142857</v>
      </c>
      <c r="F59" s="30">
        <f>Nivel_1!I79</f>
        <v>0.2857142857142857</v>
      </c>
      <c r="G59" s="34">
        <f t="shared" si="0"/>
        <v>0.7142857142857143</v>
      </c>
    </row>
    <row r="60" spans="2:7" x14ac:dyDescent="0.2">
      <c r="B60" s="52" t="s">
        <v>30</v>
      </c>
      <c r="C60" s="52" t="s">
        <v>212</v>
      </c>
      <c r="D60" s="39" t="s">
        <v>213</v>
      </c>
      <c r="E60" s="30">
        <f t="shared" si="1"/>
        <v>0.5</v>
      </c>
      <c r="F60" s="30">
        <f>Nivel_1!I80</f>
        <v>0.5</v>
      </c>
      <c r="G60" s="34">
        <f t="shared" si="0"/>
        <v>0.5</v>
      </c>
    </row>
    <row r="61" spans="2:7" x14ac:dyDescent="0.2">
      <c r="B61" s="52" t="s">
        <v>33</v>
      </c>
      <c r="C61" s="52" t="s">
        <v>216</v>
      </c>
      <c r="D61" s="39" t="s">
        <v>217</v>
      </c>
      <c r="E61" s="30">
        <f t="shared" si="1"/>
        <v>0.5</v>
      </c>
      <c r="F61" s="30">
        <f>Nivel_1!I82</f>
        <v>0.5</v>
      </c>
      <c r="G61" s="34">
        <f t="shared" si="0"/>
        <v>0.5</v>
      </c>
    </row>
    <row r="62" spans="2:7" x14ac:dyDescent="0.2">
      <c r="B62" s="52" t="s">
        <v>37</v>
      </c>
      <c r="C62" s="52" t="s">
        <v>220</v>
      </c>
      <c r="D62" s="39" t="s">
        <v>221</v>
      </c>
      <c r="E62" s="30">
        <f t="shared" si="1"/>
        <v>0</v>
      </c>
      <c r="F62" s="30">
        <f>Nivel_1!I84</f>
        <v>0</v>
      </c>
      <c r="G62" s="34">
        <f t="shared" si="0"/>
        <v>1</v>
      </c>
    </row>
    <row r="63" spans="2:7" x14ac:dyDescent="0.2">
      <c r="B63" s="52" t="s">
        <v>41</v>
      </c>
      <c r="C63" s="52" t="s">
        <v>223</v>
      </c>
      <c r="D63" s="39" t="s">
        <v>224</v>
      </c>
      <c r="E63" s="30">
        <f t="shared" si="1"/>
        <v>0</v>
      </c>
      <c r="F63" s="30">
        <f>Nivel_1!I85</f>
        <v>0</v>
      </c>
      <c r="G63" s="34">
        <f t="shared" si="0"/>
        <v>1</v>
      </c>
    </row>
    <row r="64" spans="2:7" x14ac:dyDescent="0.2">
      <c r="B64" s="53" t="s">
        <v>60</v>
      </c>
      <c r="C64" s="53" t="s">
        <v>225</v>
      </c>
      <c r="D64" s="38" t="s">
        <v>226</v>
      </c>
      <c r="E64" s="30">
        <f t="shared" si="1"/>
        <v>0.2</v>
      </c>
      <c r="F64" s="30">
        <f>Nivel_1!I87</f>
        <v>0.2</v>
      </c>
      <c r="G64" s="34">
        <f t="shared" si="0"/>
        <v>0.8</v>
      </c>
    </row>
    <row r="65" spans="2:7" x14ac:dyDescent="0.2">
      <c r="B65" s="52" t="s">
        <v>63</v>
      </c>
      <c r="C65" s="52" t="s">
        <v>227</v>
      </c>
      <c r="D65" s="39" t="s">
        <v>228</v>
      </c>
      <c r="E65" s="30">
        <f t="shared" si="1"/>
        <v>0</v>
      </c>
      <c r="F65" s="30">
        <f>Nivel_1!I88</f>
        <v>0</v>
      </c>
      <c r="G65" s="34">
        <f t="shared" si="0"/>
        <v>1</v>
      </c>
    </row>
    <row r="66" spans="2:7" x14ac:dyDescent="0.2">
      <c r="B66" s="52" t="s">
        <v>67</v>
      </c>
      <c r="C66" s="52" t="s">
        <v>230</v>
      </c>
      <c r="D66" s="39" t="s">
        <v>231</v>
      </c>
      <c r="E66" s="30">
        <f t="shared" si="1"/>
        <v>0</v>
      </c>
      <c r="F66" s="30">
        <f>Nivel_1!I89</f>
        <v>0</v>
      </c>
      <c r="G66" s="34">
        <f t="shared" si="0"/>
        <v>1</v>
      </c>
    </row>
    <row r="67" spans="2:7" x14ac:dyDescent="0.2">
      <c r="B67" s="52" t="s">
        <v>71</v>
      </c>
      <c r="C67" s="52" t="s">
        <v>234</v>
      </c>
      <c r="D67" s="39" t="s">
        <v>235</v>
      </c>
      <c r="E67" s="30">
        <f t="shared" si="1"/>
        <v>0.5</v>
      </c>
      <c r="F67" s="30">
        <f>Nivel_1!I91</f>
        <v>0.5</v>
      </c>
      <c r="G67" s="34">
        <f t="shared" ref="G67:G130" si="2">100%-F67</f>
        <v>0.5</v>
      </c>
    </row>
    <row r="68" spans="2:7" x14ac:dyDescent="0.2">
      <c r="B68" s="53" t="s">
        <v>236</v>
      </c>
      <c r="C68" s="53" t="s">
        <v>237</v>
      </c>
      <c r="D68" s="38" t="s">
        <v>238</v>
      </c>
      <c r="E68" s="30">
        <f t="shared" si="1"/>
        <v>0.25</v>
      </c>
      <c r="F68" s="30">
        <f>Nivel_1!I93</f>
        <v>0.25</v>
      </c>
      <c r="G68" s="34">
        <f t="shared" si="2"/>
        <v>0.75</v>
      </c>
    </row>
    <row r="69" spans="2:7" x14ac:dyDescent="0.2">
      <c r="B69" s="52" t="s">
        <v>239</v>
      </c>
      <c r="C69" s="52" t="s">
        <v>240</v>
      </c>
      <c r="D69" s="39" t="s">
        <v>241</v>
      </c>
      <c r="E69" s="30">
        <f t="shared" si="1"/>
        <v>1</v>
      </c>
      <c r="F69" s="30">
        <f>Nivel_1!I94</f>
        <v>1</v>
      </c>
      <c r="G69" s="34">
        <f t="shared" si="2"/>
        <v>0</v>
      </c>
    </row>
    <row r="70" spans="2:7" x14ac:dyDescent="0.2">
      <c r="B70" s="52" t="s">
        <v>243</v>
      </c>
      <c r="C70" s="52" t="s">
        <v>244</v>
      </c>
      <c r="D70" s="39" t="s">
        <v>245</v>
      </c>
      <c r="E70" s="30">
        <f t="shared" ref="E70:E78" si="3">F70</f>
        <v>0</v>
      </c>
      <c r="F70" s="30">
        <f>Nivel_1!I95</f>
        <v>0</v>
      </c>
      <c r="G70" s="34">
        <f t="shared" si="2"/>
        <v>1</v>
      </c>
    </row>
    <row r="71" spans="2:7" x14ac:dyDescent="0.2">
      <c r="B71" s="53" t="s">
        <v>248</v>
      </c>
      <c r="C71" s="53" t="s">
        <v>249</v>
      </c>
      <c r="D71" s="38" t="s">
        <v>250</v>
      </c>
      <c r="E71" s="30">
        <f t="shared" si="3"/>
        <v>0.4</v>
      </c>
      <c r="F71" s="30">
        <f>Nivel_1!I98</f>
        <v>0.4</v>
      </c>
      <c r="G71" s="34">
        <f t="shared" si="2"/>
        <v>0.6</v>
      </c>
    </row>
    <row r="72" spans="2:7" x14ac:dyDescent="0.2">
      <c r="B72" s="52" t="s">
        <v>251</v>
      </c>
      <c r="C72" s="52" t="s">
        <v>252</v>
      </c>
      <c r="D72" s="39" t="s">
        <v>253</v>
      </c>
      <c r="E72" s="30">
        <f t="shared" si="3"/>
        <v>1</v>
      </c>
      <c r="F72" s="30">
        <f>Nivel_1!I99</f>
        <v>1</v>
      </c>
      <c r="G72" s="34">
        <f t="shared" si="2"/>
        <v>0</v>
      </c>
    </row>
    <row r="73" spans="2:7" x14ac:dyDescent="0.2">
      <c r="B73" s="52" t="s">
        <v>255</v>
      </c>
      <c r="C73" s="52" t="s">
        <v>256</v>
      </c>
      <c r="D73" s="39" t="s">
        <v>257</v>
      </c>
      <c r="E73" s="30">
        <f t="shared" si="3"/>
        <v>0.25</v>
      </c>
      <c r="F73" s="30">
        <f>Nivel_1!I100</f>
        <v>0.25</v>
      </c>
      <c r="G73" s="34">
        <f t="shared" si="2"/>
        <v>0.75</v>
      </c>
    </row>
    <row r="74" spans="2:7" x14ac:dyDescent="0.2">
      <c r="B74" s="53" t="s">
        <v>260</v>
      </c>
      <c r="C74" s="53" t="s">
        <v>261</v>
      </c>
      <c r="D74" s="38" t="s">
        <v>262</v>
      </c>
      <c r="E74" s="30">
        <f t="shared" si="3"/>
        <v>0.33333333333333331</v>
      </c>
      <c r="F74" s="30">
        <f>Nivel_1!I104</f>
        <v>0.33333333333333331</v>
      </c>
      <c r="G74" s="34">
        <f t="shared" si="2"/>
        <v>0.66666666666666674</v>
      </c>
    </row>
    <row r="75" spans="2:7" x14ac:dyDescent="0.2">
      <c r="B75" s="52" t="s">
        <v>263</v>
      </c>
      <c r="C75" s="52" t="s">
        <v>264</v>
      </c>
      <c r="D75" s="39" t="s">
        <v>265</v>
      </c>
      <c r="E75" s="30">
        <f t="shared" si="3"/>
        <v>0.33333333333333331</v>
      </c>
      <c r="F75" s="30">
        <f>Nivel_1!I105</f>
        <v>0.33333333333333331</v>
      </c>
      <c r="G75" s="34">
        <f t="shared" si="2"/>
        <v>0.66666666666666674</v>
      </c>
    </row>
    <row r="76" spans="2:7" x14ac:dyDescent="0.2">
      <c r="B76" s="53" t="s">
        <v>268</v>
      </c>
      <c r="C76" s="53" t="s">
        <v>269</v>
      </c>
      <c r="D76" s="38" t="s">
        <v>270</v>
      </c>
      <c r="E76" s="30">
        <f t="shared" si="3"/>
        <v>0</v>
      </c>
      <c r="F76" s="30">
        <f>Nivel_1!I108</f>
        <v>0</v>
      </c>
      <c r="G76" s="34">
        <f t="shared" si="2"/>
        <v>1</v>
      </c>
    </row>
    <row r="77" spans="2:7" x14ac:dyDescent="0.2">
      <c r="B77" s="52" t="s">
        <v>271</v>
      </c>
      <c r="C77" s="52" t="s">
        <v>272</v>
      </c>
      <c r="D77" s="39" t="s">
        <v>273</v>
      </c>
      <c r="E77" s="30">
        <f t="shared" si="3"/>
        <v>0</v>
      </c>
      <c r="F77" s="30">
        <f>Nivel_1!I109</f>
        <v>0</v>
      </c>
      <c r="G77" s="34">
        <f t="shared" si="2"/>
        <v>1</v>
      </c>
    </row>
    <row r="78" spans="2:7" x14ac:dyDescent="0.2">
      <c r="B78" s="52" t="s">
        <v>276</v>
      </c>
      <c r="C78" s="52" t="s">
        <v>277</v>
      </c>
      <c r="D78" s="39" t="s">
        <v>278</v>
      </c>
      <c r="E78" s="30">
        <f t="shared" si="3"/>
        <v>0</v>
      </c>
      <c r="F78" s="30">
        <f>Nivel_1!I111</f>
        <v>0</v>
      </c>
      <c r="G78" s="34">
        <f t="shared" si="2"/>
        <v>1</v>
      </c>
    </row>
    <row r="79" spans="2:7" x14ac:dyDescent="0.2">
      <c r="B79" s="53" t="s">
        <v>281</v>
      </c>
      <c r="C79" s="53" t="s">
        <v>282</v>
      </c>
      <c r="D79" s="38" t="s">
        <v>283</v>
      </c>
      <c r="E79" s="30">
        <f>F79</f>
        <v>0</v>
      </c>
      <c r="F79" s="30">
        <f>Nivel_1!I114</f>
        <v>0</v>
      </c>
      <c r="G79" s="34">
        <f t="shared" si="2"/>
        <v>1</v>
      </c>
    </row>
    <row r="80" spans="2:7" x14ac:dyDescent="0.2">
      <c r="B80" s="52" t="s">
        <v>284</v>
      </c>
      <c r="C80" s="52" t="s">
        <v>285</v>
      </c>
      <c r="D80" s="39" t="s">
        <v>286</v>
      </c>
      <c r="E80" s="30">
        <f>F80</f>
        <v>0</v>
      </c>
      <c r="F80" s="30">
        <f>Nivel_1!I115</f>
        <v>0</v>
      </c>
      <c r="G80" s="34">
        <f t="shared" si="2"/>
        <v>1</v>
      </c>
    </row>
    <row r="81" spans="2:7" x14ac:dyDescent="0.2">
      <c r="B81" s="52" t="s">
        <v>289</v>
      </c>
      <c r="C81" s="52" t="s">
        <v>290</v>
      </c>
      <c r="D81" s="39" t="s">
        <v>291</v>
      </c>
      <c r="E81" s="30">
        <f>F81</f>
        <v>0</v>
      </c>
      <c r="F81" s="30">
        <f>Nivel_1!I117</f>
        <v>0</v>
      </c>
      <c r="G81" s="34">
        <f t="shared" si="2"/>
        <v>1</v>
      </c>
    </row>
    <row r="82" spans="2:7" x14ac:dyDescent="0.2">
      <c r="B82" s="52" t="s">
        <v>293</v>
      </c>
      <c r="C82" s="52" t="s">
        <v>294</v>
      </c>
      <c r="D82" s="39" t="s">
        <v>295</v>
      </c>
      <c r="E82" s="30">
        <f>F82</f>
        <v>0</v>
      </c>
      <c r="F82" s="30">
        <f>Nivel_1!I118</f>
        <v>0</v>
      </c>
      <c r="G82" s="34">
        <f t="shared" si="2"/>
        <v>1</v>
      </c>
    </row>
    <row r="83" spans="2:7" x14ac:dyDescent="0.2">
      <c r="B83" s="52" t="s">
        <v>296</v>
      </c>
      <c r="C83" s="52" t="s">
        <v>297</v>
      </c>
      <c r="D83" s="39" t="s">
        <v>298</v>
      </c>
      <c r="E83" s="30">
        <f t="shared" ref="E83:E100" si="4">F83</f>
        <v>0</v>
      </c>
      <c r="F83" s="30">
        <f>Nivel_1!I119</f>
        <v>0</v>
      </c>
      <c r="G83" s="34">
        <f t="shared" si="2"/>
        <v>1</v>
      </c>
    </row>
    <row r="84" spans="2:7" x14ac:dyDescent="0.2">
      <c r="B84" s="53" t="s">
        <v>300</v>
      </c>
      <c r="C84" s="53" t="s">
        <v>301</v>
      </c>
      <c r="D84" s="38" t="s">
        <v>302</v>
      </c>
      <c r="E84" s="30">
        <f t="shared" si="4"/>
        <v>0</v>
      </c>
      <c r="F84" s="30">
        <f>Nivel_1!I121</f>
        <v>0</v>
      </c>
      <c r="G84" s="34">
        <f t="shared" si="2"/>
        <v>1</v>
      </c>
    </row>
    <row r="85" spans="2:7" x14ac:dyDescent="0.2">
      <c r="B85" s="52" t="s">
        <v>303</v>
      </c>
      <c r="C85" s="52" t="s">
        <v>304</v>
      </c>
      <c r="D85" s="39" t="s">
        <v>305</v>
      </c>
      <c r="E85" s="30">
        <f t="shared" si="4"/>
        <v>0</v>
      </c>
      <c r="F85" s="30">
        <f>Nivel_1!I122</f>
        <v>0</v>
      </c>
      <c r="G85" s="34">
        <f t="shared" si="2"/>
        <v>1</v>
      </c>
    </row>
    <row r="86" spans="2:7" x14ac:dyDescent="0.2">
      <c r="B86" s="52" t="s">
        <v>306</v>
      </c>
      <c r="C86" s="52" t="s">
        <v>307</v>
      </c>
      <c r="D86" s="39" t="s">
        <v>308</v>
      </c>
      <c r="E86" s="30">
        <f t="shared" si="4"/>
        <v>0</v>
      </c>
      <c r="F86" s="30">
        <f>Nivel_1!I123</f>
        <v>0</v>
      </c>
      <c r="G86" s="34">
        <f t="shared" si="2"/>
        <v>1</v>
      </c>
    </row>
    <row r="87" spans="2:7" x14ac:dyDescent="0.2">
      <c r="B87" s="52" t="s">
        <v>311</v>
      </c>
      <c r="C87" s="52" t="s">
        <v>312</v>
      </c>
      <c r="D87" s="39" t="s">
        <v>313</v>
      </c>
      <c r="E87" s="30">
        <f t="shared" si="4"/>
        <v>0</v>
      </c>
      <c r="F87" s="30">
        <f>Nivel_1!I125</f>
        <v>0</v>
      </c>
      <c r="G87" s="34">
        <f t="shared" si="2"/>
        <v>1</v>
      </c>
    </row>
    <row r="88" spans="2:7" x14ac:dyDescent="0.2">
      <c r="B88" s="52" t="s">
        <v>315</v>
      </c>
      <c r="C88" s="52" t="s">
        <v>316</v>
      </c>
      <c r="D88" s="39" t="s">
        <v>317</v>
      </c>
      <c r="E88" s="30">
        <f t="shared" si="4"/>
        <v>0</v>
      </c>
      <c r="F88" s="30">
        <f>Nivel_1!I126</f>
        <v>0</v>
      </c>
      <c r="G88" s="34">
        <f t="shared" si="2"/>
        <v>1</v>
      </c>
    </row>
    <row r="89" spans="2:7" x14ac:dyDescent="0.2">
      <c r="B89" s="52" t="s">
        <v>318</v>
      </c>
      <c r="C89" s="52" t="s">
        <v>319</v>
      </c>
      <c r="D89" s="39" t="s">
        <v>320</v>
      </c>
      <c r="E89" s="30">
        <f t="shared" si="4"/>
        <v>0</v>
      </c>
      <c r="F89" s="30">
        <f>Nivel_1!I127</f>
        <v>0</v>
      </c>
      <c r="G89" s="34">
        <f t="shared" si="2"/>
        <v>1</v>
      </c>
    </row>
    <row r="90" spans="2:7" x14ac:dyDescent="0.2">
      <c r="B90" s="53" t="s">
        <v>322</v>
      </c>
      <c r="C90" s="53" t="s">
        <v>323</v>
      </c>
      <c r="D90" s="38" t="s">
        <v>324</v>
      </c>
      <c r="E90" s="30">
        <f t="shared" si="4"/>
        <v>0</v>
      </c>
      <c r="F90" s="30">
        <f>Nivel_1!I129</f>
        <v>0</v>
      </c>
      <c r="G90" s="34">
        <f t="shared" si="2"/>
        <v>1</v>
      </c>
    </row>
    <row r="91" spans="2:7" x14ac:dyDescent="0.2">
      <c r="B91" s="52" t="s">
        <v>325</v>
      </c>
      <c r="C91" s="52" t="s">
        <v>326</v>
      </c>
      <c r="D91" s="39" t="s">
        <v>327</v>
      </c>
      <c r="E91" s="30">
        <f t="shared" si="4"/>
        <v>0</v>
      </c>
      <c r="F91" s="30">
        <f>Nivel_1!I130</f>
        <v>0</v>
      </c>
      <c r="G91" s="34">
        <f t="shared" si="2"/>
        <v>1</v>
      </c>
    </row>
    <row r="92" spans="2:7" x14ac:dyDescent="0.2">
      <c r="B92" s="52" t="s">
        <v>331</v>
      </c>
      <c r="C92" s="52" t="s">
        <v>332</v>
      </c>
      <c r="D92" s="39" t="s">
        <v>333</v>
      </c>
      <c r="E92" s="30">
        <f t="shared" si="4"/>
        <v>0</v>
      </c>
      <c r="F92" s="30">
        <f>Nivel_1!I133</f>
        <v>0</v>
      </c>
      <c r="G92" s="34">
        <f t="shared" si="2"/>
        <v>1</v>
      </c>
    </row>
    <row r="93" spans="2:7" x14ac:dyDescent="0.2">
      <c r="B93" s="52" t="s">
        <v>335</v>
      </c>
      <c r="C93" s="52" t="s">
        <v>336</v>
      </c>
      <c r="D93" s="39" t="s">
        <v>337</v>
      </c>
      <c r="E93" s="30">
        <f t="shared" si="4"/>
        <v>0</v>
      </c>
      <c r="F93" s="30">
        <f>Nivel_1!I134</f>
        <v>0</v>
      </c>
      <c r="G93" s="34">
        <f t="shared" si="2"/>
        <v>1</v>
      </c>
    </row>
    <row r="94" spans="2:7" x14ac:dyDescent="0.2">
      <c r="B94" s="53" t="s">
        <v>339</v>
      </c>
      <c r="C94" s="53" t="s">
        <v>340</v>
      </c>
      <c r="D94" s="38" t="s">
        <v>341</v>
      </c>
      <c r="E94" s="30">
        <f t="shared" si="4"/>
        <v>0.27272727272727271</v>
      </c>
      <c r="F94" s="30">
        <f>Nivel_1!I136</f>
        <v>0.27272727272727271</v>
      </c>
      <c r="G94" s="34">
        <f t="shared" si="2"/>
        <v>0.72727272727272729</v>
      </c>
    </row>
    <row r="95" spans="2:7" x14ac:dyDescent="0.2">
      <c r="B95" s="52" t="s">
        <v>342</v>
      </c>
      <c r="C95" s="52" t="s">
        <v>343</v>
      </c>
      <c r="D95" s="39" t="s">
        <v>344</v>
      </c>
      <c r="E95" s="30">
        <f t="shared" si="4"/>
        <v>0</v>
      </c>
      <c r="F95" s="30">
        <f>Nivel_1!I137</f>
        <v>0</v>
      </c>
      <c r="G95" s="34">
        <f t="shared" si="2"/>
        <v>1</v>
      </c>
    </row>
    <row r="96" spans="2:7" x14ac:dyDescent="0.2">
      <c r="B96" s="52" t="s">
        <v>346</v>
      </c>
      <c r="C96" s="52" t="s">
        <v>347</v>
      </c>
      <c r="D96" s="39" t="s">
        <v>348</v>
      </c>
      <c r="E96" s="30">
        <f t="shared" si="4"/>
        <v>0</v>
      </c>
      <c r="F96" s="30">
        <f>Nivel_1!I138</f>
        <v>0</v>
      </c>
      <c r="G96" s="34">
        <f t="shared" si="2"/>
        <v>1</v>
      </c>
    </row>
    <row r="97" spans="2:7" x14ac:dyDescent="0.2">
      <c r="B97" s="52" t="s">
        <v>352</v>
      </c>
      <c r="C97" s="52" t="s">
        <v>353</v>
      </c>
      <c r="D97" s="39" t="s">
        <v>354</v>
      </c>
      <c r="E97" s="30">
        <f t="shared" si="4"/>
        <v>0</v>
      </c>
      <c r="F97" s="30">
        <f>Nivel_1!I141</f>
        <v>0</v>
      </c>
      <c r="G97" s="34">
        <f t="shared" si="2"/>
        <v>1</v>
      </c>
    </row>
    <row r="98" spans="2:7" x14ac:dyDescent="0.2">
      <c r="B98" s="52" t="s">
        <v>356</v>
      </c>
      <c r="C98" s="52" t="s">
        <v>357</v>
      </c>
      <c r="D98" s="39" t="s">
        <v>358</v>
      </c>
      <c r="E98" s="30">
        <f t="shared" si="4"/>
        <v>0.5</v>
      </c>
      <c r="F98" s="30">
        <f>Nivel_1!I142</f>
        <v>0.5</v>
      </c>
      <c r="G98" s="34">
        <f t="shared" si="2"/>
        <v>0.5</v>
      </c>
    </row>
    <row r="99" spans="2:7" x14ac:dyDescent="0.2">
      <c r="B99" s="52" t="s">
        <v>361</v>
      </c>
      <c r="C99" s="52" t="s">
        <v>362</v>
      </c>
      <c r="D99" s="39" t="s">
        <v>363</v>
      </c>
      <c r="E99" s="30">
        <f t="shared" si="4"/>
        <v>1</v>
      </c>
      <c r="F99" s="30">
        <f>Nivel_1!I144</f>
        <v>1</v>
      </c>
      <c r="G99" s="34">
        <f t="shared" si="2"/>
        <v>0</v>
      </c>
    </row>
    <row r="100" spans="2:7" x14ac:dyDescent="0.2">
      <c r="B100" s="52" t="s">
        <v>366</v>
      </c>
      <c r="C100" s="52" t="s">
        <v>367</v>
      </c>
      <c r="D100" s="39" t="s">
        <v>368</v>
      </c>
      <c r="E100" s="30">
        <f t="shared" si="4"/>
        <v>0</v>
      </c>
      <c r="F100" s="30">
        <f>Nivel_1!I146</f>
        <v>0</v>
      </c>
      <c r="G100" s="34">
        <f t="shared" si="2"/>
        <v>1</v>
      </c>
    </row>
    <row r="101" spans="2:7" x14ac:dyDescent="0.2">
      <c r="B101" s="49">
        <v>7</v>
      </c>
      <c r="C101" s="49">
        <v>11</v>
      </c>
      <c r="D101" s="41" t="s">
        <v>370</v>
      </c>
      <c r="E101" s="42">
        <f>F101</f>
        <v>7.1428571428571425E-2</v>
      </c>
      <c r="F101" s="42">
        <f>[1]Respuestas!$I$195</f>
        <v>7.1428571428571425E-2</v>
      </c>
      <c r="G101" s="43">
        <f t="shared" si="2"/>
        <v>0.9285714285714286</v>
      </c>
    </row>
    <row r="102" spans="2:7" x14ac:dyDescent="0.2">
      <c r="B102" s="54" t="s">
        <v>76</v>
      </c>
      <c r="C102" s="54" t="s">
        <v>371</v>
      </c>
      <c r="D102" s="36" t="s">
        <v>372</v>
      </c>
      <c r="E102" s="31">
        <f>F102</f>
        <v>0.5</v>
      </c>
      <c r="F102" s="31">
        <f>Nivel_1!I149</f>
        <v>0.5</v>
      </c>
      <c r="G102" s="32">
        <f t="shared" si="2"/>
        <v>0.5</v>
      </c>
    </row>
    <row r="103" spans="2:7" x14ac:dyDescent="0.2">
      <c r="B103" s="50" t="s">
        <v>79</v>
      </c>
      <c r="C103" s="50" t="s">
        <v>373</v>
      </c>
      <c r="D103" s="37" t="s">
        <v>374</v>
      </c>
      <c r="E103" s="31">
        <f>F103</f>
        <v>0.5</v>
      </c>
      <c r="F103" s="31">
        <f>Nivel_1!I150</f>
        <v>0.5</v>
      </c>
      <c r="G103" s="32">
        <f t="shared" si="2"/>
        <v>0.5</v>
      </c>
    </row>
    <row r="104" spans="2:7" x14ac:dyDescent="0.2">
      <c r="B104" s="54" t="s">
        <v>91</v>
      </c>
      <c r="C104" s="54" t="s">
        <v>378</v>
      </c>
      <c r="D104" s="36" t="s">
        <v>379</v>
      </c>
      <c r="E104" s="31">
        <f>F104</f>
        <v>0.4</v>
      </c>
      <c r="F104" s="31">
        <f>Nivel_1!I154</f>
        <v>0.4</v>
      </c>
      <c r="G104" s="32">
        <f t="shared" si="2"/>
        <v>0.6</v>
      </c>
    </row>
    <row r="105" spans="2:7" x14ac:dyDescent="0.2">
      <c r="B105" s="50" t="s">
        <v>94</v>
      </c>
      <c r="C105" s="50" t="s">
        <v>380</v>
      </c>
      <c r="D105" s="37" t="s">
        <v>381</v>
      </c>
      <c r="E105" s="31">
        <f t="shared" ref="E105:E168" si="5">F105</f>
        <v>0</v>
      </c>
      <c r="F105" s="31">
        <f>Nivel_1!I155</f>
        <v>0</v>
      </c>
      <c r="G105" s="32">
        <f t="shared" si="2"/>
        <v>1</v>
      </c>
    </row>
    <row r="106" spans="2:7" x14ac:dyDescent="0.2">
      <c r="B106" s="50" t="s">
        <v>98</v>
      </c>
      <c r="C106" s="50" t="s">
        <v>383</v>
      </c>
      <c r="D106" s="37" t="s">
        <v>384</v>
      </c>
      <c r="E106" s="31">
        <f t="shared" si="5"/>
        <v>1</v>
      </c>
      <c r="F106" s="31">
        <f>Nivel_1!I156</f>
        <v>1</v>
      </c>
      <c r="G106" s="32">
        <f t="shared" si="2"/>
        <v>0</v>
      </c>
    </row>
    <row r="107" spans="2:7" x14ac:dyDescent="0.2">
      <c r="B107" s="50" t="s">
        <v>385</v>
      </c>
      <c r="C107" s="50" t="s">
        <v>386</v>
      </c>
      <c r="D107" s="37" t="s">
        <v>387</v>
      </c>
      <c r="E107" s="31">
        <f t="shared" si="5"/>
        <v>0</v>
      </c>
      <c r="F107" s="31">
        <f>Nivel_1!I157</f>
        <v>0</v>
      </c>
      <c r="G107" s="32">
        <f t="shared" si="2"/>
        <v>1</v>
      </c>
    </row>
    <row r="108" spans="2:7" x14ac:dyDescent="0.2">
      <c r="B108" s="50" t="s">
        <v>389</v>
      </c>
      <c r="C108" s="50" t="s">
        <v>390</v>
      </c>
      <c r="D108" s="37" t="s">
        <v>391</v>
      </c>
      <c r="E108" s="31">
        <f t="shared" si="5"/>
        <v>0.5</v>
      </c>
      <c r="F108" s="31">
        <f>Nivel_1!I158</f>
        <v>0.5</v>
      </c>
      <c r="G108" s="32">
        <f t="shared" si="2"/>
        <v>0.5</v>
      </c>
    </row>
    <row r="109" spans="2:7" x14ac:dyDescent="0.2">
      <c r="B109" s="54" t="s">
        <v>392</v>
      </c>
      <c r="C109" s="54" t="s">
        <v>393</v>
      </c>
      <c r="D109" s="36" t="s">
        <v>394</v>
      </c>
      <c r="E109" s="31">
        <f t="shared" si="5"/>
        <v>0.33333333333333331</v>
      </c>
      <c r="F109" s="31">
        <f>Nivel_1!I160</f>
        <v>0.33333333333333331</v>
      </c>
      <c r="G109" s="32">
        <f t="shared" si="2"/>
        <v>0.66666666666666674</v>
      </c>
    </row>
    <row r="110" spans="2:7" x14ac:dyDescent="0.2">
      <c r="B110" s="50" t="s">
        <v>395</v>
      </c>
      <c r="C110" s="50" t="s">
        <v>396</v>
      </c>
      <c r="D110" s="37" t="s">
        <v>397</v>
      </c>
      <c r="E110" s="31">
        <f t="shared" si="5"/>
        <v>1</v>
      </c>
      <c r="F110" s="31">
        <f>Nivel_1!I161</f>
        <v>1</v>
      </c>
      <c r="G110" s="32">
        <f t="shared" si="2"/>
        <v>0</v>
      </c>
    </row>
    <row r="111" spans="2:7" x14ac:dyDescent="0.2">
      <c r="B111" s="50" t="s">
        <v>399</v>
      </c>
      <c r="C111" s="50" t="s">
        <v>400</v>
      </c>
      <c r="D111" s="37" t="s">
        <v>401</v>
      </c>
      <c r="E111" s="31">
        <f t="shared" si="5"/>
        <v>0</v>
      </c>
      <c r="F111" s="31">
        <f>Nivel_1!I162</f>
        <v>0</v>
      </c>
      <c r="G111" s="32">
        <f t="shared" si="2"/>
        <v>1</v>
      </c>
    </row>
    <row r="112" spans="2:7" x14ac:dyDescent="0.2">
      <c r="B112" s="54" t="s">
        <v>402</v>
      </c>
      <c r="C112" s="54" t="s">
        <v>403</v>
      </c>
      <c r="D112" s="36" t="s">
        <v>404</v>
      </c>
      <c r="E112" s="31">
        <f t="shared" si="5"/>
        <v>0.25</v>
      </c>
      <c r="F112" s="31">
        <f>Nivel_1!I164</f>
        <v>0.25</v>
      </c>
      <c r="G112" s="32">
        <f t="shared" si="2"/>
        <v>0.75</v>
      </c>
    </row>
    <row r="113" spans="2:7" x14ac:dyDescent="0.2">
      <c r="B113" s="50" t="s">
        <v>405</v>
      </c>
      <c r="C113" s="50" t="s">
        <v>406</v>
      </c>
      <c r="D113" s="37" t="s">
        <v>407</v>
      </c>
      <c r="E113" s="31">
        <f t="shared" si="5"/>
        <v>0</v>
      </c>
      <c r="F113" s="31">
        <f>Nivel_1!I165</f>
        <v>0</v>
      </c>
      <c r="G113" s="32">
        <f t="shared" si="2"/>
        <v>1</v>
      </c>
    </row>
    <row r="114" spans="2:7" x14ac:dyDescent="0.2">
      <c r="B114" s="50" t="s">
        <v>410</v>
      </c>
      <c r="C114" s="50" t="s">
        <v>411</v>
      </c>
      <c r="D114" s="37" t="s">
        <v>412</v>
      </c>
      <c r="E114" s="31">
        <f t="shared" si="5"/>
        <v>1</v>
      </c>
      <c r="F114" s="31">
        <f>Nivel_1!I167</f>
        <v>1</v>
      </c>
      <c r="G114" s="32">
        <f t="shared" si="2"/>
        <v>0</v>
      </c>
    </row>
    <row r="115" spans="2:7" x14ac:dyDescent="0.2">
      <c r="B115" s="50" t="s">
        <v>414</v>
      </c>
      <c r="C115" s="50" t="s">
        <v>415</v>
      </c>
      <c r="D115" s="37" t="s">
        <v>416</v>
      </c>
      <c r="E115" s="31">
        <f t="shared" si="5"/>
        <v>0</v>
      </c>
      <c r="F115" s="31">
        <f>Nivel_1!I168</f>
        <v>0</v>
      </c>
      <c r="G115" s="32">
        <f t="shared" si="2"/>
        <v>1</v>
      </c>
    </row>
    <row r="116" spans="2:7" x14ac:dyDescent="0.2">
      <c r="B116" s="50" t="s">
        <v>418</v>
      </c>
      <c r="C116" s="50" t="s">
        <v>419</v>
      </c>
      <c r="D116" s="37" t="s">
        <v>420</v>
      </c>
      <c r="E116" s="31">
        <f t="shared" si="5"/>
        <v>0</v>
      </c>
      <c r="F116" s="31">
        <f>Nivel_1!I169</f>
        <v>0</v>
      </c>
      <c r="G116" s="32">
        <f t="shared" si="2"/>
        <v>1</v>
      </c>
    </row>
    <row r="117" spans="2:7" x14ac:dyDescent="0.2">
      <c r="B117" s="50" t="s">
        <v>421</v>
      </c>
      <c r="C117" s="50" t="s">
        <v>422</v>
      </c>
      <c r="D117" s="37" t="s">
        <v>423</v>
      </c>
      <c r="E117" s="31">
        <f t="shared" si="5"/>
        <v>0.33333333333333331</v>
      </c>
      <c r="F117" s="31">
        <f>Nivel_1!I170</f>
        <v>0.33333333333333331</v>
      </c>
      <c r="G117" s="32">
        <f t="shared" si="2"/>
        <v>0.66666666666666674</v>
      </c>
    </row>
    <row r="118" spans="2:7" x14ac:dyDescent="0.2">
      <c r="B118" s="50" t="s">
        <v>427</v>
      </c>
      <c r="C118" s="50" t="s">
        <v>428</v>
      </c>
      <c r="D118" s="37" t="s">
        <v>429</v>
      </c>
      <c r="E118" s="31">
        <f t="shared" si="5"/>
        <v>0</v>
      </c>
      <c r="F118" s="31">
        <f>Nivel_1!I173</f>
        <v>0</v>
      </c>
      <c r="G118" s="32">
        <f t="shared" si="2"/>
        <v>1</v>
      </c>
    </row>
    <row r="119" spans="2:7" x14ac:dyDescent="0.2">
      <c r="B119" s="50" t="s">
        <v>431</v>
      </c>
      <c r="C119" s="50" t="s">
        <v>432</v>
      </c>
      <c r="D119" s="37" t="s">
        <v>433</v>
      </c>
      <c r="E119" s="31">
        <f t="shared" si="5"/>
        <v>0.33333333333333331</v>
      </c>
      <c r="F119" s="31">
        <f>Nivel_1!I174</f>
        <v>0.33333333333333331</v>
      </c>
      <c r="G119" s="32">
        <f t="shared" si="2"/>
        <v>0.66666666666666674</v>
      </c>
    </row>
    <row r="120" spans="2:7" x14ac:dyDescent="0.2">
      <c r="B120" s="54" t="s">
        <v>436</v>
      </c>
      <c r="C120" s="54" t="s">
        <v>437</v>
      </c>
      <c r="D120" s="36" t="s">
        <v>438</v>
      </c>
      <c r="E120" s="31">
        <f t="shared" si="5"/>
        <v>0.125</v>
      </c>
      <c r="F120" s="31">
        <f>Nivel_1!I177</f>
        <v>0.125</v>
      </c>
      <c r="G120" s="32">
        <f t="shared" si="2"/>
        <v>0.875</v>
      </c>
    </row>
    <row r="121" spans="2:7" x14ac:dyDescent="0.2">
      <c r="B121" s="50" t="s">
        <v>439</v>
      </c>
      <c r="C121" s="50" t="s">
        <v>440</v>
      </c>
      <c r="D121" s="37" t="s">
        <v>441</v>
      </c>
      <c r="E121" s="31">
        <f t="shared" si="5"/>
        <v>0</v>
      </c>
      <c r="F121" s="31">
        <f>Nivel_1!I178</f>
        <v>0</v>
      </c>
      <c r="G121" s="32">
        <f t="shared" si="2"/>
        <v>1</v>
      </c>
    </row>
    <row r="122" spans="2:7" x14ac:dyDescent="0.2">
      <c r="B122" s="50" t="s">
        <v>443</v>
      </c>
      <c r="C122" s="50" t="s">
        <v>444</v>
      </c>
      <c r="D122" s="37" t="s">
        <v>445</v>
      </c>
      <c r="E122" s="31">
        <f t="shared" si="5"/>
        <v>0</v>
      </c>
      <c r="F122" s="31">
        <f>Nivel_1!I179</f>
        <v>0</v>
      </c>
      <c r="G122" s="32">
        <f t="shared" si="2"/>
        <v>1</v>
      </c>
    </row>
    <row r="123" spans="2:7" x14ac:dyDescent="0.2">
      <c r="B123" s="50" t="s">
        <v>447</v>
      </c>
      <c r="C123" s="50" t="s">
        <v>448</v>
      </c>
      <c r="D123" s="37" t="s">
        <v>449</v>
      </c>
      <c r="E123" s="31">
        <f t="shared" si="5"/>
        <v>0</v>
      </c>
      <c r="F123" s="31">
        <f>Nivel_1!I181</f>
        <v>0</v>
      </c>
      <c r="G123" s="32">
        <f t="shared" si="2"/>
        <v>1</v>
      </c>
    </row>
    <row r="124" spans="2:7" x14ac:dyDescent="0.2">
      <c r="B124" s="50" t="s">
        <v>451</v>
      </c>
      <c r="C124" s="50" t="s">
        <v>452</v>
      </c>
      <c r="D124" s="37" t="s">
        <v>453</v>
      </c>
      <c r="E124" s="31">
        <f t="shared" si="5"/>
        <v>0</v>
      </c>
      <c r="F124" s="31">
        <f>Nivel_1!I182</f>
        <v>0</v>
      </c>
      <c r="G124" s="32">
        <f t="shared" si="2"/>
        <v>1</v>
      </c>
    </row>
    <row r="125" spans="2:7" x14ac:dyDescent="0.2">
      <c r="B125" s="50" t="s">
        <v>455</v>
      </c>
      <c r="C125" s="50" t="s">
        <v>456</v>
      </c>
      <c r="D125" s="37" t="s">
        <v>457</v>
      </c>
      <c r="E125" s="31">
        <f t="shared" si="5"/>
        <v>1</v>
      </c>
      <c r="F125" s="31">
        <f>Nivel_1!I183</f>
        <v>1</v>
      </c>
      <c r="G125" s="32">
        <f t="shared" si="2"/>
        <v>0</v>
      </c>
    </row>
    <row r="126" spans="2:7" x14ac:dyDescent="0.2">
      <c r="B126" s="50" t="s">
        <v>458</v>
      </c>
      <c r="C126" s="50" t="s">
        <v>459</v>
      </c>
      <c r="D126" s="37" t="s">
        <v>460</v>
      </c>
      <c r="E126" s="31">
        <f t="shared" si="5"/>
        <v>0</v>
      </c>
      <c r="F126" s="31">
        <f>Nivel_1!I184</f>
        <v>0</v>
      </c>
      <c r="G126" s="32">
        <f t="shared" si="2"/>
        <v>1</v>
      </c>
    </row>
    <row r="127" spans="2:7" x14ac:dyDescent="0.2">
      <c r="B127" s="54" t="s">
        <v>461</v>
      </c>
      <c r="C127" s="54" t="s">
        <v>462</v>
      </c>
      <c r="D127" s="36" t="s">
        <v>463</v>
      </c>
      <c r="E127" s="31">
        <f t="shared" si="5"/>
        <v>0.33333333333333331</v>
      </c>
      <c r="F127" s="31">
        <f>Nivel_1!I186</f>
        <v>0.33333333333333331</v>
      </c>
      <c r="G127" s="32">
        <f t="shared" si="2"/>
        <v>0.66666666666666674</v>
      </c>
    </row>
    <row r="128" spans="2:7" x14ac:dyDescent="0.2">
      <c r="B128" s="50" t="s">
        <v>464</v>
      </c>
      <c r="C128" s="50" t="s">
        <v>465</v>
      </c>
      <c r="D128" s="37" t="s">
        <v>466</v>
      </c>
      <c r="E128" s="31">
        <f t="shared" si="5"/>
        <v>1</v>
      </c>
      <c r="F128" s="31">
        <f>Nivel_1!I187</f>
        <v>1</v>
      </c>
      <c r="G128" s="32">
        <f t="shared" si="2"/>
        <v>0</v>
      </c>
    </row>
    <row r="129" spans="2:7" x14ac:dyDescent="0.2">
      <c r="B129" s="50" t="s">
        <v>468</v>
      </c>
      <c r="C129" s="50" t="s">
        <v>469</v>
      </c>
      <c r="D129" s="37" t="s">
        <v>470</v>
      </c>
      <c r="E129" s="31">
        <f t="shared" si="5"/>
        <v>0</v>
      </c>
      <c r="F129" s="31">
        <f>Nivel_1!I188</f>
        <v>0</v>
      </c>
      <c r="G129" s="32">
        <f t="shared" si="2"/>
        <v>1</v>
      </c>
    </row>
    <row r="130" spans="2:7" x14ac:dyDescent="0.2">
      <c r="B130" s="54" t="s">
        <v>472</v>
      </c>
      <c r="C130" s="54" t="s">
        <v>473</v>
      </c>
      <c r="D130" s="36" t="s">
        <v>474</v>
      </c>
      <c r="E130" s="31">
        <f t="shared" si="5"/>
        <v>0.5</v>
      </c>
      <c r="F130" s="31">
        <f>Nivel_1!I190</f>
        <v>0.5</v>
      </c>
      <c r="G130" s="32">
        <f t="shared" si="2"/>
        <v>0.5</v>
      </c>
    </row>
    <row r="131" spans="2:7" x14ac:dyDescent="0.2">
      <c r="B131" s="50" t="s">
        <v>475</v>
      </c>
      <c r="C131" s="50" t="s">
        <v>476</v>
      </c>
      <c r="D131" s="37" t="s">
        <v>477</v>
      </c>
      <c r="E131" s="31">
        <f t="shared" si="5"/>
        <v>1</v>
      </c>
      <c r="F131" s="31">
        <f>Nivel_1!I191</f>
        <v>1</v>
      </c>
      <c r="G131" s="32">
        <f t="shared" ref="G131:G184" si="6">100%-F131</f>
        <v>0</v>
      </c>
    </row>
    <row r="132" spans="2:7" x14ac:dyDescent="0.2">
      <c r="B132" s="50" t="s">
        <v>686</v>
      </c>
      <c r="C132" s="50" t="s">
        <v>687</v>
      </c>
      <c r="D132" s="37" t="s">
        <v>479</v>
      </c>
      <c r="E132" s="31">
        <f t="shared" si="5"/>
        <v>0</v>
      </c>
      <c r="F132" s="31">
        <f>Nivel_1!I192</f>
        <v>0</v>
      </c>
      <c r="G132" s="32">
        <f t="shared" si="6"/>
        <v>1</v>
      </c>
    </row>
    <row r="133" spans="2:7" x14ac:dyDescent="0.2">
      <c r="B133" s="51">
        <v>8</v>
      </c>
      <c r="C133" s="51">
        <v>12</v>
      </c>
      <c r="D133" s="44" t="s">
        <v>482</v>
      </c>
      <c r="E133" s="45">
        <f t="shared" si="5"/>
        <v>0.16666666666666666</v>
      </c>
      <c r="F133" s="45">
        <f>Nivel_1!I241</f>
        <v>0.16666666666666666</v>
      </c>
      <c r="G133" s="47">
        <f t="shared" si="6"/>
        <v>0.83333333333333337</v>
      </c>
    </row>
    <row r="134" spans="2:7" x14ac:dyDescent="0.2">
      <c r="B134" s="53" t="s">
        <v>103</v>
      </c>
      <c r="C134" s="53" t="s">
        <v>483</v>
      </c>
      <c r="D134" s="38" t="s">
        <v>484</v>
      </c>
      <c r="E134" s="30">
        <f t="shared" si="5"/>
        <v>0</v>
      </c>
      <c r="F134" s="30">
        <f>Nivel_1!I196</f>
        <v>0</v>
      </c>
      <c r="G134" s="34">
        <f t="shared" si="6"/>
        <v>1</v>
      </c>
    </row>
    <row r="135" spans="2:7" x14ac:dyDescent="0.2">
      <c r="B135" s="52" t="s">
        <v>106</v>
      </c>
      <c r="C135" s="52" t="s">
        <v>485</v>
      </c>
      <c r="D135" s="39" t="s">
        <v>486</v>
      </c>
      <c r="E135" s="30">
        <f t="shared" si="5"/>
        <v>0</v>
      </c>
      <c r="F135" s="30">
        <f>Nivel_1!I197</f>
        <v>0</v>
      </c>
      <c r="G135" s="34">
        <f t="shared" si="6"/>
        <v>1</v>
      </c>
    </row>
    <row r="136" spans="2:7" x14ac:dyDescent="0.2">
      <c r="B136" s="53" t="s">
        <v>118</v>
      </c>
      <c r="C136" s="53" t="s">
        <v>490</v>
      </c>
      <c r="D136" s="38" t="s">
        <v>491</v>
      </c>
      <c r="E136" s="30">
        <f t="shared" si="5"/>
        <v>0</v>
      </c>
      <c r="F136" s="30">
        <f>Nivel_1!I201</f>
        <v>0</v>
      </c>
      <c r="G136" s="34">
        <f t="shared" si="6"/>
        <v>1</v>
      </c>
    </row>
    <row r="137" spans="2:7" x14ac:dyDescent="0.2">
      <c r="B137" s="52" t="s">
        <v>121</v>
      </c>
      <c r="C137" s="52" t="s">
        <v>492</v>
      </c>
      <c r="D137" s="39" t="s">
        <v>493</v>
      </c>
      <c r="E137" s="30">
        <f t="shared" si="5"/>
        <v>0</v>
      </c>
      <c r="F137" s="30">
        <f>Nivel_1!I202</f>
        <v>0</v>
      </c>
      <c r="G137" s="34">
        <f t="shared" si="6"/>
        <v>1</v>
      </c>
    </row>
    <row r="138" spans="2:7" x14ac:dyDescent="0.2">
      <c r="B138" s="52" t="s">
        <v>124</v>
      </c>
      <c r="C138" s="52" t="s">
        <v>496</v>
      </c>
      <c r="D138" s="39" t="s">
        <v>497</v>
      </c>
      <c r="E138" s="30">
        <f t="shared" si="5"/>
        <v>0</v>
      </c>
      <c r="F138" s="30">
        <f>Nivel_1!I204</f>
        <v>0</v>
      </c>
      <c r="G138" s="34">
        <f t="shared" si="6"/>
        <v>1</v>
      </c>
    </row>
    <row r="139" spans="2:7" x14ac:dyDescent="0.2">
      <c r="B139" s="52" t="s">
        <v>127</v>
      </c>
      <c r="C139" s="52" t="s">
        <v>500</v>
      </c>
      <c r="D139" s="39" t="s">
        <v>501</v>
      </c>
      <c r="E139" s="30">
        <f t="shared" si="5"/>
        <v>0</v>
      </c>
      <c r="F139" s="30">
        <f>Nivel_1!I206</f>
        <v>0</v>
      </c>
      <c r="G139" s="34">
        <f t="shared" si="6"/>
        <v>1</v>
      </c>
    </row>
    <row r="140" spans="2:7" x14ac:dyDescent="0.2">
      <c r="B140" s="52" t="s">
        <v>504</v>
      </c>
      <c r="C140" s="52" t="s">
        <v>505</v>
      </c>
      <c r="D140" s="39" t="s">
        <v>506</v>
      </c>
      <c r="E140" s="30">
        <f t="shared" si="5"/>
        <v>0</v>
      </c>
      <c r="F140" s="30">
        <f>Nivel_1!I208</f>
        <v>0</v>
      </c>
      <c r="G140" s="34">
        <f t="shared" si="6"/>
        <v>1</v>
      </c>
    </row>
    <row r="141" spans="2:7" x14ac:dyDescent="0.2">
      <c r="B141" s="53" t="s">
        <v>131</v>
      </c>
      <c r="C141" s="53" t="s">
        <v>508</v>
      </c>
      <c r="D141" s="38" t="s">
        <v>509</v>
      </c>
      <c r="E141" s="30">
        <f t="shared" si="5"/>
        <v>0</v>
      </c>
      <c r="F141" s="30">
        <f>Nivel_1!I210</f>
        <v>0</v>
      </c>
      <c r="G141" s="34">
        <f t="shared" si="6"/>
        <v>1</v>
      </c>
    </row>
    <row r="142" spans="2:7" x14ac:dyDescent="0.2">
      <c r="B142" s="52" t="s">
        <v>134</v>
      </c>
      <c r="C142" s="52" t="s">
        <v>510</v>
      </c>
      <c r="D142" s="39" t="s">
        <v>511</v>
      </c>
      <c r="E142" s="30">
        <f t="shared" si="5"/>
        <v>0</v>
      </c>
      <c r="F142" s="30">
        <f>Nivel_1!I211</f>
        <v>0</v>
      </c>
      <c r="G142" s="34">
        <f t="shared" si="6"/>
        <v>1</v>
      </c>
    </row>
    <row r="143" spans="2:7" x14ac:dyDescent="0.2">
      <c r="B143" s="52" t="s">
        <v>138</v>
      </c>
      <c r="C143" s="52" t="s">
        <v>515</v>
      </c>
      <c r="D143" s="39" t="s">
        <v>516</v>
      </c>
      <c r="E143" s="30">
        <f t="shared" si="5"/>
        <v>0</v>
      </c>
      <c r="F143" s="30">
        <f>Nivel_1!I214</f>
        <v>0</v>
      </c>
      <c r="G143" s="34">
        <f t="shared" si="6"/>
        <v>1</v>
      </c>
    </row>
    <row r="144" spans="2:7" x14ac:dyDescent="0.2">
      <c r="B144" s="53" t="s">
        <v>522</v>
      </c>
      <c r="C144" s="53" t="s">
        <v>523</v>
      </c>
      <c r="D144" s="38" t="s">
        <v>524</v>
      </c>
      <c r="E144" s="30">
        <f t="shared" si="5"/>
        <v>0</v>
      </c>
      <c r="F144" s="30">
        <f>Nivel_1!I220</f>
        <v>0</v>
      </c>
      <c r="G144" s="34">
        <f t="shared" si="6"/>
        <v>1</v>
      </c>
    </row>
    <row r="145" spans="2:7" x14ac:dyDescent="0.2">
      <c r="B145" s="52" t="s">
        <v>525</v>
      </c>
      <c r="C145" s="52" t="s">
        <v>526</v>
      </c>
      <c r="D145" s="39" t="s">
        <v>527</v>
      </c>
      <c r="E145" s="30">
        <f t="shared" si="5"/>
        <v>0</v>
      </c>
      <c r="F145" s="30">
        <f>Nivel_1!I221</f>
        <v>0</v>
      </c>
      <c r="G145" s="34">
        <f t="shared" si="6"/>
        <v>1</v>
      </c>
    </row>
    <row r="146" spans="2:7" x14ac:dyDescent="0.2">
      <c r="B146" s="52" t="s">
        <v>528</v>
      </c>
      <c r="C146" s="52" t="s">
        <v>529</v>
      </c>
      <c r="D146" s="39" t="s">
        <v>530</v>
      </c>
      <c r="E146" s="30">
        <f t="shared" si="5"/>
        <v>0</v>
      </c>
      <c r="F146" s="30">
        <f>Nivel_1!I222</f>
        <v>0</v>
      </c>
      <c r="G146" s="34">
        <f t="shared" si="6"/>
        <v>1</v>
      </c>
    </row>
    <row r="147" spans="2:7" x14ac:dyDescent="0.2">
      <c r="B147" s="52" t="s">
        <v>533</v>
      </c>
      <c r="C147" s="52" t="s">
        <v>534</v>
      </c>
      <c r="D147" s="39" t="s">
        <v>535</v>
      </c>
      <c r="E147" s="30">
        <f t="shared" si="5"/>
        <v>0</v>
      </c>
      <c r="F147" s="30">
        <f>Nivel_1!I224</f>
        <v>0</v>
      </c>
      <c r="G147" s="34">
        <f t="shared" si="6"/>
        <v>1</v>
      </c>
    </row>
    <row r="148" spans="2:7" x14ac:dyDescent="0.2">
      <c r="B148" s="53" t="s">
        <v>536</v>
      </c>
      <c r="C148" s="53" t="s">
        <v>537</v>
      </c>
      <c r="D148" s="38" t="s">
        <v>538</v>
      </c>
      <c r="E148" s="30">
        <f t="shared" si="5"/>
        <v>0</v>
      </c>
      <c r="F148" s="30">
        <f>Nivel_1!I226</f>
        <v>0</v>
      </c>
      <c r="G148" s="34">
        <f t="shared" si="6"/>
        <v>1</v>
      </c>
    </row>
    <row r="149" spans="2:7" x14ac:dyDescent="0.2">
      <c r="B149" s="52" t="s">
        <v>539</v>
      </c>
      <c r="C149" s="52" t="s">
        <v>540</v>
      </c>
      <c r="D149" s="39" t="s">
        <v>541</v>
      </c>
      <c r="E149" s="30">
        <f t="shared" si="5"/>
        <v>0</v>
      </c>
      <c r="F149" s="30">
        <f>Nivel_1!I227</f>
        <v>0</v>
      </c>
      <c r="G149" s="34">
        <f t="shared" si="6"/>
        <v>1</v>
      </c>
    </row>
    <row r="150" spans="2:7" x14ac:dyDescent="0.2">
      <c r="B150" s="52" t="s">
        <v>543</v>
      </c>
      <c r="C150" s="52" t="s">
        <v>544</v>
      </c>
      <c r="D150" s="39" t="s">
        <v>545</v>
      </c>
      <c r="E150" s="30">
        <f t="shared" si="5"/>
        <v>0</v>
      </c>
      <c r="F150" s="30">
        <f>Nivel_1!I229</f>
        <v>0</v>
      </c>
      <c r="G150" s="34">
        <f t="shared" si="6"/>
        <v>1</v>
      </c>
    </row>
    <row r="151" spans="2:7" x14ac:dyDescent="0.2">
      <c r="B151" s="52" t="s">
        <v>546</v>
      </c>
      <c r="C151" s="52" t="s">
        <v>547</v>
      </c>
      <c r="D151" s="39" t="s">
        <v>548</v>
      </c>
      <c r="E151" s="30">
        <f t="shared" si="5"/>
        <v>0</v>
      </c>
      <c r="F151" s="30">
        <f>Nivel_1!I230</f>
        <v>0</v>
      </c>
      <c r="G151" s="34">
        <f t="shared" si="6"/>
        <v>1</v>
      </c>
    </row>
    <row r="152" spans="2:7" x14ac:dyDescent="0.2">
      <c r="B152" s="52" t="s">
        <v>551</v>
      </c>
      <c r="C152" s="52" t="s">
        <v>552</v>
      </c>
      <c r="D152" s="39" t="s">
        <v>553</v>
      </c>
      <c r="E152" s="30">
        <f t="shared" si="5"/>
        <v>0</v>
      </c>
      <c r="F152" s="30">
        <f>Nivel_1!I232</f>
        <v>0</v>
      </c>
      <c r="G152" s="34">
        <f t="shared" si="6"/>
        <v>1</v>
      </c>
    </row>
    <row r="153" spans="2:7" x14ac:dyDescent="0.2">
      <c r="B153" s="52" t="s">
        <v>556</v>
      </c>
      <c r="C153" s="52" t="s">
        <v>557</v>
      </c>
      <c r="D153" s="39" t="s">
        <v>558</v>
      </c>
      <c r="E153" s="30">
        <f t="shared" si="5"/>
        <v>0</v>
      </c>
      <c r="F153" s="30">
        <f>Nivel_1!I234</f>
        <v>0</v>
      </c>
      <c r="G153" s="34">
        <f t="shared" si="6"/>
        <v>1</v>
      </c>
    </row>
    <row r="154" spans="2:7" x14ac:dyDescent="0.2">
      <c r="B154" s="53" t="s">
        <v>561</v>
      </c>
      <c r="C154" s="53" t="s">
        <v>562</v>
      </c>
      <c r="D154" s="38" t="s">
        <v>563</v>
      </c>
      <c r="E154" s="30">
        <f t="shared" si="5"/>
        <v>0</v>
      </c>
      <c r="F154" s="30">
        <f>Nivel_1!I237</f>
        <v>0</v>
      </c>
      <c r="G154" s="34">
        <f t="shared" si="6"/>
        <v>1</v>
      </c>
    </row>
    <row r="155" spans="2:7" x14ac:dyDescent="0.2">
      <c r="B155" s="52" t="s">
        <v>564</v>
      </c>
      <c r="C155" s="52" t="s">
        <v>565</v>
      </c>
      <c r="D155" s="39" t="s">
        <v>566</v>
      </c>
      <c r="E155" s="30">
        <f t="shared" si="5"/>
        <v>0</v>
      </c>
      <c r="F155" s="30">
        <f>Nivel_1!I238</f>
        <v>0</v>
      </c>
      <c r="G155" s="34">
        <f t="shared" si="6"/>
        <v>1</v>
      </c>
    </row>
    <row r="156" spans="2:7" x14ac:dyDescent="0.2">
      <c r="B156" s="49">
        <v>9</v>
      </c>
      <c r="C156" s="49">
        <v>13</v>
      </c>
      <c r="D156" s="41" t="s">
        <v>569</v>
      </c>
      <c r="E156" s="42">
        <f t="shared" si="5"/>
        <v>0.52777777777777779</v>
      </c>
      <c r="F156" s="42">
        <f>Nivel_1!I257</f>
        <v>0.52777777777777779</v>
      </c>
      <c r="G156" s="43">
        <f t="shared" si="6"/>
        <v>0.47222222222222221</v>
      </c>
    </row>
    <row r="157" spans="2:7" x14ac:dyDescent="0.2">
      <c r="B157" s="54" t="s">
        <v>146</v>
      </c>
      <c r="C157" s="54" t="s">
        <v>570</v>
      </c>
      <c r="D157" s="36" t="s">
        <v>571</v>
      </c>
      <c r="E157" s="31">
        <f t="shared" si="5"/>
        <v>0.5</v>
      </c>
      <c r="F157" s="31">
        <f>Nivel_1!I242</f>
        <v>0.5</v>
      </c>
      <c r="G157" s="32">
        <f t="shared" si="6"/>
        <v>0.5</v>
      </c>
    </row>
    <row r="158" spans="2:7" x14ac:dyDescent="0.2">
      <c r="B158" s="50" t="s">
        <v>148</v>
      </c>
      <c r="C158" s="50" t="s">
        <v>572</v>
      </c>
      <c r="D158" s="37" t="s">
        <v>573</v>
      </c>
      <c r="E158" s="31">
        <f t="shared" si="5"/>
        <v>1</v>
      </c>
      <c r="F158" s="31">
        <f>Nivel_1!I243</f>
        <v>1</v>
      </c>
      <c r="G158" s="32">
        <f t="shared" si="6"/>
        <v>0</v>
      </c>
    </row>
    <row r="159" spans="2:7" x14ac:dyDescent="0.2">
      <c r="B159" s="50" t="s">
        <v>150</v>
      </c>
      <c r="C159" s="50" t="s">
        <v>576</v>
      </c>
      <c r="D159" s="37" t="s">
        <v>577</v>
      </c>
      <c r="E159" s="31">
        <f t="shared" si="5"/>
        <v>0</v>
      </c>
      <c r="F159" s="31">
        <f>Nivel_1!I245</f>
        <v>0</v>
      </c>
      <c r="G159" s="32">
        <f t="shared" si="6"/>
        <v>1</v>
      </c>
    </row>
    <row r="160" spans="2:7" x14ac:dyDescent="0.2">
      <c r="B160" s="54" t="s">
        <v>171</v>
      </c>
      <c r="C160" s="54" t="s">
        <v>579</v>
      </c>
      <c r="D160" s="36" t="s">
        <v>580</v>
      </c>
      <c r="E160" s="31">
        <f t="shared" si="5"/>
        <v>0.55555555555555558</v>
      </c>
      <c r="F160" s="31">
        <f>Nivel_1!I247</f>
        <v>0.55555555555555558</v>
      </c>
      <c r="G160" s="32">
        <f t="shared" si="6"/>
        <v>0.44444444444444442</v>
      </c>
    </row>
    <row r="161" spans="2:7" x14ac:dyDescent="0.2">
      <c r="B161" s="50" t="s">
        <v>174</v>
      </c>
      <c r="C161" s="50" t="s">
        <v>581</v>
      </c>
      <c r="D161" s="37" t="s">
        <v>582</v>
      </c>
      <c r="E161" s="31">
        <f t="shared" si="5"/>
        <v>1</v>
      </c>
      <c r="F161" s="31">
        <f>Nivel_1!I248</f>
        <v>1</v>
      </c>
      <c r="G161" s="32">
        <f t="shared" si="6"/>
        <v>0</v>
      </c>
    </row>
    <row r="162" spans="2:7" x14ac:dyDescent="0.2">
      <c r="B162" s="50" t="s">
        <v>178</v>
      </c>
      <c r="C162" s="50" t="s">
        <v>586</v>
      </c>
      <c r="D162" s="37" t="s">
        <v>587</v>
      </c>
      <c r="E162" s="31">
        <f t="shared" si="5"/>
        <v>1</v>
      </c>
      <c r="F162" s="31">
        <f>Nivel_1!I251</f>
        <v>1</v>
      </c>
      <c r="G162" s="32">
        <f t="shared" si="6"/>
        <v>0</v>
      </c>
    </row>
    <row r="163" spans="2:7" x14ac:dyDescent="0.2">
      <c r="B163" s="50" t="s">
        <v>183</v>
      </c>
      <c r="C163" s="50" t="s">
        <v>590</v>
      </c>
      <c r="D163" s="37" t="s">
        <v>591</v>
      </c>
      <c r="E163" s="31">
        <f t="shared" si="5"/>
        <v>0</v>
      </c>
      <c r="F163" s="31">
        <f>Nivel_1!I253</f>
        <v>0</v>
      </c>
      <c r="G163" s="32">
        <f t="shared" si="6"/>
        <v>1</v>
      </c>
    </row>
    <row r="164" spans="2:7" x14ac:dyDescent="0.2">
      <c r="B164" s="51">
        <v>10</v>
      </c>
      <c r="C164" s="51">
        <v>14</v>
      </c>
      <c r="D164" s="44" t="s">
        <v>595</v>
      </c>
      <c r="E164" s="45">
        <f t="shared" si="5"/>
        <v>0</v>
      </c>
      <c r="F164" s="45">
        <f>Nivel_1!I270</f>
        <v>0</v>
      </c>
      <c r="G164" s="47">
        <f t="shared" si="6"/>
        <v>1</v>
      </c>
    </row>
    <row r="165" spans="2:7" x14ac:dyDescent="0.2">
      <c r="B165" s="53" t="s">
        <v>210</v>
      </c>
      <c r="C165" s="53" t="s">
        <v>596</v>
      </c>
      <c r="D165" s="38" t="s">
        <v>597</v>
      </c>
      <c r="E165" s="30">
        <f t="shared" si="5"/>
        <v>0</v>
      </c>
      <c r="F165" s="30">
        <f>Nivel_1!I258</f>
        <v>0</v>
      </c>
      <c r="G165" s="34">
        <f t="shared" si="6"/>
        <v>1</v>
      </c>
    </row>
    <row r="166" spans="2:7" x14ac:dyDescent="0.2">
      <c r="B166" s="52" t="s">
        <v>212</v>
      </c>
      <c r="C166" s="52" t="s">
        <v>599</v>
      </c>
      <c r="D166" s="39" t="s">
        <v>600</v>
      </c>
      <c r="E166" s="30">
        <f t="shared" si="5"/>
        <v>0</v>
      </c>
      <c r="F166" s="30">
        <f>Nivel_1!I259</f>
        <v>0</v>
      </c>
      <c r="G166" s="34">
        <f t="shared" si="6"/>
        <v>1</v>
      </c>
    </row>
    <row r="167" spans="2:7" x14ac:dyDescent="0.2">
      <c r="B167" s="52" t="s">
        <v>216</v>
      </c>
      <c r="C167" s="52" t="s">
        <v>603</v>
      </c>
      <c r="D167" s="39" t="s">
        <v>604</v>
      </c>
      <c r="E167" s="30">
        <f t="shared" si="5"/>
        <v>0</v>
      </c>
      <c r="F167" s="30">
        <f>Nivel_1!I261</f>
        <v>0</v>
      </c>
      <c r="G167" s="34">
        <f t="shared" si="6"/>
        <v>1</v>
      </c>
    </row>
    <row r="168" spans="2:7" x14ac:dyDescent="0.2">
      <c r="B168" s="52" t="s">
        <v>220</v>
      </c>
      <c r="C168" s="52" t="s">
        <v>606</v>
      </c>
      <c r="D168" s="39" t="s">
        <v>607</v>
      </c>
      <c r="E168" s="30">
        <f t="shared" si="5"/>
        <v>0</v>
      </c>
      <c r="F168" s="30">
        <f>Nivel_1!I263</f>
        <v>0</v>
      </c>
      <c r="G168" s="34">
        <f t="shared" si="6"/>
        <v>1</v>
      </c>
    </row>
    <row r="169" spans="2:7" x14ac:dyDescent="0.2">
      <c r="B169" s="52" t="s">
        <v>223</v>
      </c>
      <c r="C169" s="52" t="s">
        <v>610</v>
      </c>
      <c r="D169" s="39" t="s">
        <v>611</v>
      </c>
      <c r="E169" s="30">
        <f t="shared" ref="E169:E177" si="7">F169</f>
        <v>0</v>
      </c>
      <c r="F169" s="30">
        <f>Nivel_1!I264</f>
        <v>0</v>
      </c>
      <c r="G169" s="34">
        <f t="shared" si="6"/>
        <v>1</v>
      </c>
    </row>
    <row r="170" spans="2:7" x14ac:dyDescent="0.2">
      <c r="B170" s="52" t="s">
        <v>615</v>
      </c>
      <c r="C170" s="52" t="s">
        <v>616</v>
      </c>
      <c r="D170" s="39" t="s">
        <v>617</v>
      </c>
      <c r="E170" s="30">
        <f t="shared" si="7"/>
        <v>0</v>
      </c>
      <c r="F170" s="30">
        <f>Nivel_1!I267</f>
        <v>0</v>
      </c>
      <c r="G170" s="34">
        <f t="shared" si="6"/>
        <v>1</v>
      </c>
    </row>
    <row r="171" spans="2:7" x14ac:dyDescent="0.2">
      <c r="B171" s="49">
        <v>11</v>
      </c>
      <c r="C171" s="49">
        <v>15</v>
      </c>
      <c r="D171" s="41" t="s">
        <v>7</v>
      </c>
      <c r="E171" s="42">
        <f t="shared" si="7"/>
        <v>0</v>
      </c>
      <c r="F171" s="42">
        <f>Nivel_1!I301</f>
        <v>0</v>
      </c>
      <c r="G171" s="43">
        <f t="shared" si="6"/>
        <v>1</v>
      </c>
    </row>
    <row r="172" spans="2:7" x14ac:dyDescent="0.2">
      <c r="B172" s="54" t="s">
        <v>371</v>
      </c>
      <c r="C172" s="54" t="s">
        <v>620</v>
      </c>
      <c r="D172" s="36" t="s">
        <v>621</v>
      </c>
      <c r="E172" s="31">
        <f t="shared" si="7"/>
        <v>0</v>
      </c>
      <c r="F172" s="31">
        <f>Nivel_1!I271</f>
        <v>0</v>
      </c>
      <c r="G172" s="32">
        <f t="shared" si="6"/>
        <v>1</v>
      </c>
    </row>
    <row r="173" spans="2:7" x14ac:dyDescent="0.2">
      <c r="B173" s="50" t="s">
        <v>373</v>
      </c>
      <c r="C173" s="50" t="s">
        <v>622</v>
      </c>
      <c r="D173" s="37" t="s">
        <v>623</v>
      </c>
      <c r="E173" s="31">
        <f t="shared" si="7"/>
        <v>0</v>
      </c>
      <c r="F173" s="31">
        <f>Nivel_1!I272</f>
        <v>0</v>
      </c>
      <c r="G173" s="32">
        <f t="shared" si="6"/>
        <v>1</v>
      </c>
    </row>
    <row r="174" spans="2:7" x14ac:dyDescent="0.2">
      <c r="B174" s="50" t="s">
        <v>626</v>
      </c>
      <c r="C174" s="50" t="s">
        <v>627</v>
      </c>
      <c r="D174" s="37" t="s">
        <v>628</v>
      </c>
      <c r="E174" s="31">
        <f t="shared" si="7"/>
        <v>0</v>
      </c>
      <c r="F174" s="31">
        <f>Nivel_1!I276</f>
        <v>0</v>
      </c>
      <c r="G174" s="32">
        <f t="shared" si="6"/>
        <v>1</v>
      </c>
    </row>
    <row r="175" spans="2:7" x14ac:dyDescent="0.2">
      <c r="B175" s="50" t="s">
        <v>632</v>
      </c>
      <c r="C175" s="50" t="s">
        <v>633</v>
      </c>
      <c r="D175" s="37" t="s">
        <v>634</v>
      </c>
      <c r="E175" s="31">
        <f t="shared" si="7"/>
        <v>0</v>
      </c>
      <c r="F175" s="31">
        <f>Nivel_1!I279</f>
        <v>0</v>
      </c>
      <c r="G175" s="32">
        <f t="shared" si="6"/>
        <v>1</v>
      </c>
    </row>
    <row r="176" spans="2:7" x14ac:dyDescent="0.2">
      <c r="B176" s="50" t="s">
        <v>638</v>
      </c>
      <c r="C176" s="50" t="s">
        <v>639</v>
      </c>
      <c r="D176" s="37" t="s">
        <v>640</v>
      </c>
      <c r="E176" s="31">
        <f t="shared" si="7"/>
        <v>0</v>
      </c>
      <c r="F176" s="31">
        <f>Nivel_1!I282</f>
        <v>0</v>
      </c>
      <c r="G176" s="32">
        <f t="shared" si="6"/>
        <v>1</v>
      </c>
    </row>
    <row r="177" spans="2:7" x14ac:dyDescent="0.2">
      <c r="B177" s="50" t="s">
        <v>642</v>
      </c>
      <c r="C177" s="50" t="s">
        <v>643</v>
      </c>
      <c r="D177" s="37" t="s">
        <v>644</v>
      </c>
      <c r="E177" s="31">
        <f t="shared" si="7"/>
        <v>0</v>
      </c>
      <c r="F177" s="31">
        <f>Nivel_1!I283</f>
        <v>0</v>
      </c>
      <c r="G177" s="32">
        <f t="shared" si="6"/>
        <v>1</v>
      </c>
    </row>
    <row r="178" spans="2:7" x14ac:dyDescent="0.2">
      <c r="B178" s="50" t="s">
        <v>647</v>
      </c>
      <c r="C178" s="50" t="s">
        <v>648</v>
      </c>
      <c r="D178" s="37" t="s">
        <v>649</v>
      </c>
      <c r="E178" s="31">
        <f>F178</f>
        <v>0</v>
      </c>
      <c r="F178" s="31">
        <f>Nivel_1!I286</f>
        <v>0</v>
      </c>
      <c r="G178" s="32">
        <f t="shared" si="6"/>
        <v>1</v>
      </c>
    </row>
    <row r="179" spans="2:7" x14ac:dyDescent="0.2">
      <c r="B179" s="54" t="s">
        <v>378</v>
      </c>
      <c r="C179" s="54" t="s">
        <v>651</v>
      </c>
      <c r="D179" s="36" t="s">
        <v>652</v>
      </c>
      <c r="E179" s="31">
        <f>F179</f>
        <v>0</v>
      </c>
      <c r="F179" s="31">
        <f>Nivel_1!I288</f>
        <v>0</v>
      </c>
      <c r="G179" s="32">
        <f t="shared" si="6"/>
        <v>1</v>
      </c>
    </row>
    <row r="180" spans="2:7" x14ac:dyDescent="0.2">
      <c r="B180" s="50" t="s">
        <v>380</v>
      </c>
      <c r="C180" s="50" t="s">
        <v>653</v>
      </c>
      <c r="D180" s="37" t="s">
        <v>654</v>
      </c>
      <c r="E180" s="31">
        <f>F180</f>
        <v>0</v>
      </c>
      <c r="F180" s="31">
        <f>Nivel_1!I289</f>
        <v>0</v>
      </c>
      <c r="G180" s="32">
        <f t="shared" si="6"/>
        <v>1</v>
      </c>
    </row>
    <row r="181" spans="2:7" x14ac:dyDescent="0.2">
      <c r="B181" s="50" t="s">
        <v>383</v>
      </c>
      <c r="C181" s="50" t="s">
        <v>657</v>
      </c>
      <c r="D181" s="37" t="s">
        <v>658</v>
      </c>
      <c r="E181" s="31">
        <f>F181</f>
        <v>0</v>
      </c>
      <c r="F181" s="31">
        <f>Nivel_1!I291</f>
        <v>0</v>
      </c>
      <c r="G181" s="32">
        <f t="shared" si="6"/>
        <v>1</v>
      </c>
    </row>
    <row r="182" spans="2:7" x14ac:dyDescent="0.2">
      <c r="B182" s="54" t="s">
        <v>393</v>
      </c>
      <c r="C182" s="54" t="s">
        <v>661</v>
      </c>
      <c r="D182" s="36" t="s">
        <v>662</v>
      </c>
      <c r="E182" s="31">
        <f t="shared" ref="E182:E184" si="8">F182</f>
        <v>0</v>
      </c>
      <c r="F182" s="31">
        <f>Nivel_1!I294</f>
        <v>0</v>
      </c>
      <c r="G182" s="32">
        <f t="shared" si="6"/>
        <v>1</v>
      </c>
    </row>
    <row r="183" spans="2:7" x14ac:dyDescent="0.2">
      <c r="B183" s="50" t="s">
        <v>396</v>
      </c>
      <c r="C183" s="50" t="s">
        <v>663</v>
      </c>
      <c r="D183" s="37" t="s">
        <v>664</v>
      </c>
      <c r="E183" s="31">
        <f t="shared" si="8"/>
        <v>0</v>
      </c>
      <c r="F183" s="31">
        <f>Nivel_1!I295</f>
        <v>0</v>
      </c>
      <c r="G183" s="32">
        <f t="shared" si="6"/>
        <v>1</v>
      </c>
    </row>
    <row r="184" spans="2:7" x14ac:dyDescent="0.2">
      <c r="B184" s="50" t="s">
        <v>400</v>
      </c>
      <c r="C184" s="50" t="s">
        <v>667</v>
      </c>
      <c r="D184" s="37" t="s">
        <v>668</v>
      </c>
      <c r="E184" s="31">
        <f t="shared" si="8"/>
        <v>0</v>
      </c>
      <c r="F184" s="31">
        <f>Nivel_1!I299</f>
        <v>0</v>
      </c>
      <c r="G184" s="32">
        <f t="shared" si="6"/>
        <v>1</v>
      </c>
    </row>
  </sheetData>
  <mergeCells count="1">
    <mergeCell ref="B35:B37"/>
  </mergeCells>
  <conditionalFormatting sqref="I6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E2:E184">
    <cfRule type="iconSet" priority="1">
      <iconSet iconSet="3Symbols" showValue="0">
        <cfvo type="percent" val="0"/>
        <cfvo type="percent" val="20" gte="0"/>
        <cfvo type="percent" val="60"/>
      </iconSet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B1:G50"/>
  <sheetViews>
    <sheetView workbookViewId="0">
      <selection activeCell="I8" sqref="I8"/>
    </sheetView>
  </sheetViews>
  <sheetFormatPr baseColWidth="10" defaultRowHeight="12.75" x14ac:dyDescent="0.2"/>
  <cols>
    <col min="1" max="1" width="1.85546875" customWidth="1"/>
    <col min="2" max="2" width="7.28515625" style="55" bestFit="1" customWidth="1"/>
    <col min="3" max="3" width="6.85546875" style="55" bestFit="1" customWidth="1"/>
    <col min="4" max="4" width="36" style="40" customWidth="1"/>
    <col min="6" max="6" width="14.28515625" style="29" customWidth="1"/>
    <col min="7" max="7" width="13.42578125" customWidth="1"/>
  </cols>
  <sheetData>
    <row r="1" spans="2:7" ht="39" customHeight="1" x14ac:dyDescent="0.2">
      <c r="B1" s="35" t="s">
        <v>3</v>
      </c>
      <c r="C1" s="35" t="s">
        <v>4</v>
      </c>
      <c r="D1" s="48" t="s">
        <v>693</v>
      </c>
      <c r="E1" s="56" t="s">
        <v>691</v>
      </c>
      <c r="F1" s="56" t="s">
        <v>689</v>
      </c>
      <c r="G1" s="56" t="s">
        <v>690</v>
      </c>
    </row>
    <row r="2" spans="2:7" x14ac:dyDescent="0.2">
      <c r="B2" s="49">
        <v>1</v>
      </c>
      <c r="C2" s="49">
        <v>5</v>
      </c>
      <c r="D2" s="41" t="s">
        <v>8</v>
      </c>
      <c r="E2" s="42">
        <f>F2</f>
        <v>0.2857142857142857</v>
      </c>
      <c r="F2" s="42">
        <f>Nivel_1!I10</f>
        <v>0.2857142857142857</v>
      </c>
      <c r="G2" s="43">
        <f>100%-F2</f>
        <v>0.7142857142857143</v>
      </c>
    </row>
    <row r="3" spans="2:7" x14ac:dyDescent="0.2">
      <c r="B3" s="50" t="s">
        <v>9</v>
      </c>
      <c r="C3" s="50" t="s">
        <v>10</v>
      </c>
      <c r="D3" s="36" t="s">
        <v>8</v>
      </c>
      <c r="E3" s="31">
        <f>F3</f>
        <v>0.2857142857142857</v>
      </c>
      <c r="F3" s="31">
        <f>Nivel_1!I2</f>
        <v>0.2857142857142857</v>
      </c>
      <c r="G3" s="32">
        <f t="shared" ref="G3:G19" si="0">100%-F3</f>
        <v>0.7142857142857143</v>
      </c>
    </row>
    <row r="4" spans="2:7" s="1" customFormat="1" x14ac:dyDescent="0.2">
      <c r="B4" s="51">
        <v>2</v>
      </c>
      <c r="C4" s="51">
        <v>6</v>
      </c>
      <c r="D4" s="44" t="s">
        <v>672</v>
      </c>
      <c r="E4" s="45">
        <f t="shared" ref="E4:E5" si="1">F4</f>
        <v>0.58333333333333326</v>
      </c>
      <c r="F4" s="46">
        <f>Nivel_1!I26</f>
        <v>0.58333333333333326</v>
      </c>
      <c r="G4" s="47">
        <f t="shared" si="0"/>
        <v>0.41666666666666674</v>
      </c>
    </row>
    <row r="5" spans="2:7" x14ac:dyDescent="0.2">
      <c r="B5" s="52" t="s">
        <v>26</v>
      </c>
      <c r="C5" s="52" t="s">
        <v>27</v>
      </c>
      <c r="D5" s="38" t="s">
        <v>28</v>
      </c>
      <c r="E5" s="30">
        <f t="shared" si="1"/>
        <v>0.66666666666666663</v>
      </c>
      <c r="F5" s="33">
        <f>Nivel_1!I11</f>
        <v>0.66666666666666663</v>
      </c>
      <c r="G5" s="34">
        <f t="shared" si="0"/>
        <v>0.33333333333333337</v>
      </c>
    </row>
    <row r="6" spans="2:7" x14ac:dyDescent="0.2">
      <c r="B6" s="52" t="s">
        <v>59</v>
      </c>
      <c r="C6" s="52" t="s">
        <v>60</v>
      </c>
      <c r="D6" s="38" t="s">
        <v>61</v>
      </c>
      <c r="E6" s="30">
        <f t="shared" ref="E6:E8" si="2">F6</f>
        <v>0.5</v>
      </c>
      <c r="F6" s="30">
        <f>Nivel_1!I21</f>
        <v>0.5</v>
      </c>
      <c r="G6" s="34">
        <f t="shared" si="0"/>
        <v>0.5</v>
      </c>
    </row>
    <row r="7" spans="2:7" x14ac:dyDescent="0.2">
      <c r="B7" s="49">
        <v>3</v>
      </c>
      <c r="C7" s="49">
        <v>7</v>
      </c>
      <c r="D7" s="41" t="s">
        <v>74</v>
      </c>
      <c r="E7" s="42">
        <f t="shared" si="2"/>
        <v>0.58333333333333326</v>
      </c>
      <c r="F7" s="42">
        <f>Nivel_1!I36</f>
        <v>0.58333333333333326</v>
      </c>
      <c r="G7" s="43">
        <f t="shared" si="0"/>
        <v>0.41666666666666674</v>
      </c>
    </row>
    <row r="8" spans="2:7" x14ac:dyDescent="0.2">
      <c r="B8" s="50" t="s">
        <v>75</v>
      </c>
      <c r="C8" s="50" t="s">
        <v>76</v>
      </c>
      <c r="D8" s="36" t="s">
        <v>77</v>
      </c>
      <c r="E8" s="31">
        <f t="shared" si="2"/>
        <v>0.5</v>
      </c>
      <c r="F8" s="31">
        <f>Nivel_1!I27</f>
        <v>0.5</v>
      </c>
      <c r="G8" s="32">
        <f t="shared" si="0"/>
        <v>0.5</v>
      </c>
    </row>
    <row r="9" spans="2:7" x14ac:dyDescent="0.2">
      <c r="B9" s="50" t="s">
        <v>90</v>
      </c>
      <c r="C9" s="50" t="s">
        <v>91</v>
      </c>
      <c r="D9" s="36" t="s">
        <v>92</v>
      </c>
      <c r="E9" s="31">
        <f t="shared" ref="E9:E22" si="3">F9</f>
        <v>0.66666666666666663</v>
      </c>
      <c r="F9" s="31">
        <f>Nivel_1!I32</f>
        <v>0.66666666666666663</v>
      </c>
      <c r="G9" s="32">
        <f t="shared" si="0"/>
        <v>0.33333333333333337</v>
      </c>
    </row>
    <row r="10" spans="2:7" x14ac:dyDescent="0.2">
      <c r="B10" s="51">
        <v>4</v>
      </c>
      <c r="C10" s="51">
        <v>8</v>
      </c>
      <c r="D10" s="44" t="s">
        <v>101</v>
      </c>
      <c r="E10" s="45">
        <f t="shared" si="3"/>
        <v>0.38888888888888884</v>
      </c>
      <c r="F10" s="45">
        <f>Nivel_1!I52</f>
        <v>0.38888888888888884</v>
      </c>
      <c r="G10" s="47">
        <f t="shared" si="0"/>
        <v>0.61111111111111116</v>
      </c>
    </row>
    <row r="11" spans="2:7" x14ac:dyDescent="0.2">
      <c r="B11" s="53" t="s">
        <v>102</v>
      </c>
      <c r="C11" s="53" t="s">
        <v>103</v>
      </c>
      <c r="D11" s="38" t="s">
        <v>28</v>
      </c>
      <c r="E11" s="30">
        <f t="shared" si="3"/>
        <v>0.42857142857142855</v>
      </c>
      <c r="F11" s="30">
        <f>Nivel_1!I53</f>
        <v>0.42857142857142855</v>
      </c>
      <c r="G11" s="34">
        <f t="shared" si="0"/>
        <v>0.5714285714285714</v>
      </c>
    </row>
    <row r="12" spans="2:7" x14ac:dyDescent="0.2">
      <c r="B12" s="53" t="s">
        <v>117</v>
      </c>
      <c r="C12" s="53" t="s">
        <v>118</v>
      </c>
      <c r="D12" s="38" t="s">
        <v>119</v>
      </c>
      <c r="E12" s="30">
        <f t="shared" si="3"/>
        <v>0.33333333333333331</v>
      </c>
      <c r="F12" s="30">
        <f>Nivel_1!I44</f>
        <v>0.33333333333333331</v>
      </c>
      <c r="G12" s="34">
        <f t="shared" si="0"/>
        <v>0.66666666666666674</v>
      </c>
    </row>
    <row r="13" spans="2:7" x14ac:dyDescent="0.2">
      <c r="B13" s="53" t="s">
        <v>130</v>
      </c>
      <c r="C13" s="53" t="s">
        <v>131</v>
      </c>
      <c r="D13" s="38" t="s">
        <v>132</v>
      </c>
      <c r="E13" s="30">
        <f t="shared" si="3"/>
        <v>0.33333333333333331</v>
      </c>
      <c r="F13" s="30">
        <f>Nivel_1!I48</f>
        <v>0.33333333333333331</v>
      </c>
      <c r="G13" s="34">
        <f t="shared" si="0"/>
        <v>0.66666666666666674</v>
      </c>
    </row>
    <row r="14" spans="2:7" s="1" customFormat="1" x14ac:dyDescent="0.2">
      <c r="B14" s="49">
        <v>5</v>
      </c>
      <c r="C14" s="49">
        <v>9</v>
      </c>
      <c r="D14" s="41" t="s">
        <v>145</v>
      </c>
      <c r="E14" s="42">
        <f t="shared" si="3"/>
        <v>0.2767857142857143</v>
      </c>
      <c r="F14" s="42">
        <f>Nivel_1!I78</f>
        <v>0.2767857142857143</v>
      </c>
      <c r="G14" s="43">
        <f t="shared" si="0"/>
        <v>0.7232142857142857</v>
      </c>
    </row>
    <row r="15" spans="2:7" x14ac:dyDescent="0.2">
      <c r="B15" s="54" t="s">
        <v>10</v>
      </c>
      <c r="C15" s="54" t="s">
        <v>146</v>
      </c>
      <c r="D15" s="36" t="s">
        <v>147</v>
      </c>
      <c r="E15" s="31">
        <f t="shared" si="3"/>
        <v>0.42857142857142855</v>
      </c>
      <c r="F15" s="31">
        <f>Nivel_1!I53</f>
        <v>0.42857142857142855</v>
      </c>
      <c r="G15" s="32">
        <f t="shared" si="0"/>
        <v>0.5714285714285714</v>
      </c>
    </row>
    <row r="16" spans="2:7" x14ac:dyDescent="0.2">
      <c r="B16" s="54" t="s">
        <v>170</v>
      </c>
      <c r="C16" s="54" t="s">
        <v>171</v>
      </c>
      <c r="D16" s="36" t="s">
        <v>172</v>
      </c>
      <c r="E16" s="31">
        <f t="shared" si="3"/>
        <v>0.125</v>
      </c>
      <c r="F16" s="31">
        <f>Nivel_1!I61</f>
        <v>0.125</v>
      </c>
      <c r="G16" s="32">
        <f t="shared" si="0"/>
        <v>0.875</v>
      </c>
    </row>
    <row r="17" spans="2:7" x14ac:dyDescent="0.2">
      <c r="B17" s="51">
        <v>6</v>
      </c>
      <c r="C17" s="51">
        <v>10</v>
      </c>
      <c r="D17" s="44" t="s">
        <v>209</v>
      </c>
      <c r="E17" s="45">
        <f t="shared" si="3"/>
        <v>0.17417748917748915</v>
      </c>
      <c r="F17" s="45">
        <f>Nivel_1!I148</f>
        <v>0.17417748917748915</v>
      </c>
      <c r="G17" s="47">
        <f t="shared" si="0"/>
        <v>0.82582251082251079</v>
      </c>
    </row>
    <row r="18" spans="2:7" x14ac:dyDescent="0.2">
      <c r="B18" s="53" t="s">
        <v>27</v>
      </c>
      <c r="C18" s="53" t="s">
        <v>210</v>
      </c>
      <c r="D18" s="38" t="s">
        <v>211</v>
      </c>
      <c r="E18" s="30">
        <f t="shared" si="3"/>
        <v>0.2857142857142857</v>
      </c>
      <c r="F18" s="30">
        <f>Nivel_1!I79</f>
        <v>0.2857142857142857</v>
      </c>
      <c r="G18" s="34">
        <f t="shared" si="0"/>
        <v>0.7142857142857143</v>
      </c>
    </row>
    <row r="19" spans="2:7" x14ac:dyDescent="0.2">
      <c r="B19" s="53" t="s">
        <v>60</v>
      </c>
      <c r="C19" s="53" t="s">
        <v>225</v>
      </c>
      <c r="D19" s="38" t="s">
        <v>226</v>
      </c>
      <c r="E19" s="30">
        <f t="shared" si="3"/>
        <v>0.2</v>
      </c>
      <c r="F19" s="30">
        <f>Nivel_1!I87</f>
        <v>0.2</v>
      </c>
      <c r="G19" s="34">
        <f t="shared" si="0"/>
        <v>0.8</v>
      </c>
    </row>
    <row r="20" spans="2:7" x14ac:dyDescent="0.2">
      <c r="B20" s="53" t="s">
        <v>236</v>
      </c>
      <c r="C20" s="53" t="s">
        <v>237</v>
      </c>
      <c r="D20" s="38" t="s">
        <v>238</v>
      </c>
      <c r="E20" s="30">
        <f t="shared" si="3"/>
        <v>0.25</v>
      </c>
      <c r="F20" s="30">
        <f>Nivel_1!I93</f>
        <v>0.25</v>
      </c>
      <c r="G20" s="34">
        <f t="shared" ref="G20:G34" si="4">100%-F20</f>
        <v>0.75</v>
      </c>
    </row>
    <row r="21" spans="2:7" x14ac:dyDescent="0.2">
      <c r="B21" s="53" t="s">
        <v>248</v>
      </c>
      <c r="C21" s="53" t="s">
        <v>249</v>
      </c>
      <c r="D21" s="38" t="s">
        <v>250</v>
      </c>
      <c r="E21" s="30">
        <f t="shared" si="3"/>
        <v>0.4</v>
      </c>
      <c r="F21" s="30">
        <f>Nivel_1!I98</f>
        <v>0.4</v>
      </c>
      <c r="G21" s="34">
        <f t="shared" si="4"/>
        <v>0.6</v>
      </c>
    </row>
    <row r="22" spans="2:7" x14ac:dyDescent="0.2">
      <c r="B22" s="53" t="s">
        <v>268</v>
      </c>
      <c r="C22" s="53" t="s">
        <v>269</v>
      </c>
      <c r="D22" s="38" t="s">
        <v>270</v>
      </c>
      <c r="E22" s="30">
        <f t="shared" si="3"/>
        <v>0</v>
      </c>
      <c r="F22" s="30">
        <f>Nivel_1!I108</f>
        <v>0</v>
      </c>
      <c r="G22" s="34">
        <f t="shared" si="4"/>
        <v>1</v>
      </c>
    </row>
    <row r="23" spans="2:7" x14ac:dyDescent="0.2">
      <c r="B23" s="53" t="s">
        <v>281</v>
      </c>
      <c r="C23" s="53" t="s">
        <v>282</v>
      </c>
      <c r="D23" s="38" t="s">
        <v>283</v>
      </c>
      <c r="E23" s="30">
        <f>F23</f>
        <v>0</v>
      </c>
      <c r="F23" s="30">
        <f>Nivel_1!I114</f>
        <v>0</v>
      </c>
      <c r="G23" s="34">
        <f t="shared" si="4"/>
        <v>1</v>
      </c>
    </row>
    <row r="24" spans="2:7" x14ac:dyDescent="0.2">
      <c r="B24" s="53" t="s">
        <v>300</v>
      </c>
      <c r="C24" s="53" t="s">
        <v>301</v>
      </c>
      <c r="D24" s="38" t="s">
        <v>302</v>
      </c>
      <c r="E24" s="30">
        <f t="shared" ref="E24:E26" si="5">F24</f>
        <v>0</v>
      </c>
      <c r="F24" s="30">
        <f>Nivel_1!I121</f>
        <v>0</v>
      </c>
      <c r="G24" s="34">
        <f t="shared" si="4"/>
        <v>1</v>
      </c>
    </row>
    <row r="25" spans="2:7" x14ac:dyDescent="0.2">
      <c r="B25" s="53" t="s">
        <v>322</v>
      </c>
      <c r="C25" s="53" t="s">
        <v>323</v>
      </c>
      <c r="D25" s="38" t="s">
        <v>324</v>
      </c>
      <c r="E25" s="30">
        <f t="shared" si="5"/>
        <v>0</v>
      </c>
      <c r="F25" s="30">
        <f>Nivel_1!I129</f>
        <v>0</v>
      </c>
      <c r="G25" s="34">
        <f t="shared" si="4"/>
        <v>1</v>
      </c>
    </row>
    <row r="26" spans="2:7" x14ac:dyDescent="0.2">
      <c r="B26" s="53" t="s">
        <v>339</v>
      </c>
      <c r="C26" s="53" t="s">
        <v>340</v>
      </c>
      <c r="D26" s="38" t="s">
        <v>341</v>
      </c>
      <c r="E26" s="30">
        <f t="shared" si="5"/>
        <v>0.27272727272727271</v>
      </c>
      <c r="F26" s="30">
        <f>Nivel_1!I136</f>
        <v>0.27272727272727271</v>
      </c>
      <c r="G26" s="34">
        <f t="shared" si="4"/>
        <v>0.72727272727272729</v>
      </c>
    </row>
    <row r="27" spans="2:7" x14ac:dyDescent="0.2">
      <c r="B27" s="49">
        <v>7</v>
      </c>
      <c r="C27" s="49">
        <v>11</v>
      </c>
      <c r="D27" s="41" t="s">
        <v>370</v>
      </c>
      <c r="E27" s="42">
        <f>F27</f>
        <v>7.1428571428571425E-2</v>
      </c>
      <c r="F27" s="42">
        <f>[1]Respuestas!$I$195</f>
        <v>7.1428571428571425E-2</v>
      </c>
      <c r="G27" s="43">
        <f t="shared" si="4"/>
        <v>0.9285714285714286</v>
      </c>
    </row>
    <row r="28" spans="2:7" x14ac:dyDescent="0.2">
      <c r="B28" s="54" t="s">
        <v>76</v>
      </c>
      <c r="C28" s="54" t="s">
        <v>371</v>
      </c>
      <c r="D28" s="36" t="s">
        <v>372</v>
      </c>
      <c r="E28" s="31">
        <f>F28</f>
        <v>0.5</v>
      </c>
      <c r="F28" s="31">
        <f>Nivel_1!I149</f>
        <v>0.5</v>
      </c>
      <c r="G28" s="32">
        <f t="shared" si="4"/>
        <v>0.5</v>
      </c>
    </row>
    <row r="29" spans="2:7" x14ac:dyDescent="0.2">
      <c r="B29" s="54" t="s">
        <v>91</v>
      </c>
      <c r="C29" s="54" t="s">
        <v>378</v>
      </c>
      <c r="D29" s="36" t="s">
        <v>379</v>
      </c>
      <c r="E29" s="31">
        <f>F29</f>
        <v>0.4</v>
      </c>
      <c r="F29" s="31">
        <f>Nivel_1!I154</f>
        <v>0.4</v>
      </c>
      <c r="G29" s="32">
        <f t="shared" si="4"/>
        <v>0.6</v>
      </c>
    </row>
    <row r="30" spans="2:7" x14ac:dyDescent="0.2">
      <c r="B30" s="54" t="s">
        <v>392</v>
      </c>
      <c r="C30" s="54" t="s">
        <v>393</v>
      </c>
      <c r="D30" s="36" t="s">
        <v>394</v>
      </c>
      <c r="E30" s="31">
        <f t="shared" ref="E30:E46" si="6">F30</f>
        <v>0.33333333333333331</v>
      </c>
      <c r="F30" s="31">
        <f>Nivel_1!I160</f>
        <v>0.33333333333333331</v>
      </c>
      <c r="G30" s="32">
        <f t="shared" si="4"/>
        <v>0.66666666666666674</v>
      </c>
    </row>
    <row r="31" spans="2:7" x14ac:dyDescent="0.2">
      <c r="B31" s="54" t="s">
        <v>402</v>
      </c>
      <c r="C31" s="54" t="s">
        <v>403</v>
      </c>
      <c r="D31" s="36" t="s">
        <v>404</v>
      </c>
      <c r="E31" s="31">
        <f t="shared" si="6"/>
        <v>0.25</v>
      </c>
      <c r="F31" s="31">
        <f>Nivel_1!I164</f>
        <v>0.25</v>
      </c>
      <c r="G31" s="32">
        <f t="shared" si="4"/>
        <v>0.75</v>
      </c>
    </row>
    <row r="32" spans="2:7" x14ac:dyDescent="0.2">
      <c r="B32" s="54" t="s">
        <v>436</v>
      </c>
      <c r="C32" s="54" t="s">
        <v>437</v>
      </c>
      <c r="D32" s="36" t="s">
        <v>438</v>
      </c>
      <c r="E32" s="31">
        <f t="shared" si="6"/>
        <v>0.125</v>
      </c>
      <c r="F32" s="31">
        <f>Nivel_1!I177</f>
        <v>0.125</v>
      </c>
      <c r="G32" s="32">
        <f t="shared" si="4"/>
        <v>0.875</v>
      </c>
    </row>
    <row r="33" spans="2:7" x14ac:dyDescent="0.2">
      <c r="B33" s="54" t="s">
        <v>461</v>
      </c>
      <c r="C33" s="54" t="s">
        <v>462</v>
      </c>
      <c r="D33" s="36" t="s">
        <v>463</v>
      </c>
      <c r="E33" s="31">
        <f t="shared" si="6"/>
        <v>0.33333333333333331</v>
      </c>
      <c r="F33" s="31">
        <f>Nivel_1!I186</f>
        <v>0.33333333333333331</v>
      </c>
      <c r="G33" s="32">
        <f t="shared" si="4"/>
        <v>0.66666666666666674</v>
      </c>
    </row>
    <row r="34" spans="2:7" x14ac:dyDescent="0.2">
      <c r="B34" s="54" t="s">
        <v>472</v>
      </c>
      <c r="C34" s="54" t="s">
        <v>473</v>
      </c>
      <c r="D34" s="36" t="s">
        <v>474</v>
      </c>
      <c r="E34" s="31">
        <f t="shared" si="6"/>
        <v>0.5</v>
      </c>
      <c r="F34" s="31">
        <f>Nivel_1!I190</f>
        <v>0.5</v>
      </c>
      <c r="G34" s="32">
        <f t="shared" si="4"/>
        <v>0.5</v>
      </c>
    </row>
    <row r="35" spans="2:7" x14ac:dyDescent="0.2">
      <c r="B35" s="51">
        <v>8</v>
      </c>
      <c r="C35" s="51">
        <v>12</v>
      </c>
      <c r="D35" s="44" t="s">
        <v>482</v>
      </c>
      <c r="E35" s="45">
        <f t="shared" si="6"/>
        <v>0.16666666666666666</v>
      </c>
      <c r="F35" s="45">
        <f>Nivel_1!I241</f>
        <v>0.16666666666666666</v>
      </c>
      <c r="G35" s="47">
        <f t="shared" ref="G35:G50" si="7">100%-F35</f>
        <v>0.83333333333333337</v>
      </c>
    </row>
    <row r="36" spans="2:7" x14ac:dyDescent="0.2">
      <c r="B36" s="53" t="s">
        <v>103</v>
      </c>
      <c r="C36" s="53" t="s">
        <v>483</v>
      </c>
      <c r="D36" s="38" t="s">
        <v>484</v>
      </c>
      <c r="E36" s="30">
        <f t="shared" si="6"/>
        <v>0</v>
      </c>
      <c r="F36" s="30">
        <f>Nivel_1!I196</f>
        <v>0</v>
      </c>
      <c r="G36" s="34">
        <f t="shared" si="7"/>
        <v>1</v>
      </c>
    </row>
    <row r="37" spans="2:7" x14ac:dyDescent="0.2">
      <c r="B37" s="53" t="s">
        <v>118</v>
      </c>
      <c r="C37" s="53" t="s">
        <v>490</v>
      </c>
      <c r="D37" s="38" t="s">
        <v>491</v>
      </c>
      <c r="E37" s="30">
        <f t="shared" si="6"/>
        <v>0</v>
      </c>
      <c r="F37" s="30">
        <f>Nivel_1!I201</f>
        <v>0</v>
      </c>
      <c r="G37" s="34">
        <f t="shared" si="7"/>
        <v>1</v>
      </c>
    </row>
    <row r="38" spans="2:7" x14ac:dyDescent="0.2">
      <c r="B38" s="53" t="s">
        <v>131</v>
      </c>
      <c r="C38" s="53" t="s">
        <v>508</v>
      </c>
      <c r="D38" s="38" t="s">
        <v>509</v>
      </c>
      <c r="E38" s="30">
        <f t="shared" si="6"/>
        <v>0</v>
      </c>
      <c r="F38" s="30">
        <f>Nivel_1!I210</f>
        <v>0</v>
      </c>
      <c r="G38" s="34">
        <f t="shared" si="7"/>
        <v>1</v>
      </c>
    </row>
    <row r="39" spans="2:7" x14ac:dyDescent="0.2">
      <c r="B39" s="53" t="s">
        <v>522</v>
      </c>
      <c r="C39" s="53" t="s">
        <v>523</v>
      </c>
      <c r="D39" s="38" t="s">
        <v>524</v>
      </c>
      <c r="E39" s="30">
        <f t="shared" si="6"/>
        <v>0</v>
      </c>
      <c r="F39" s="30">
        <f>Nivel_1!I220</f>
        <v>0</v>
      </c>
      <c r="G39" s="34">
        <f t="shared" si="7"/>
        <v>1</v>
      </c>
    </row>
    <row r="40" spans="2:7" x14ac:dyDescent="0.2">
      <c r="B40" s="53" t="s">
        <v>536</v>
      </c>
      <c r="C40" s="53" t="s">
        <v>537</v>
      </c>
      <c r="D40" s="38" t="s">
        <v>538</v>
      </c>
      <c r="E40" s="30">
        <f t="shared" si="6"/>
        <v>0</v>
      </c>
      <c r="F40" s="30">
        <f>Nivel_1!I226</f>
        <v>0</v>
      </c>
      <c r="G40" s="34">
        <f t="shared" si="7"/>
        <v>1</v>
      </c>
    </row>
    <row r="41" spans="2:7" x14ac:dyDescent="0.2">
      <c r="B41" s="53" t="s">
        <v>561</v>
      </c>
      <c r="C41" s="53" t="s">
        <v>562</v>
      </c>
      <c r="D41" s="38" t="s">
        <v>563</v>
      </c>
      <c r="E41" s="30">
        <f t="shared" si="6"/>
        <v>0</v>
      </c>
      <c r="F41" s="30">
        <f>Nivel_1!I237</f>
        <v>0</v>
      </c>
      <c r="G41" s="34">
        <f t="shared" si="7"/>
        <v>1</v>
      </c>
    </row>
    <row r="42" spans="2:7" x14ac:dyDescent="0.2">
      <c r="B42" s="49">
        <v>9</v>
      </c>
      <c r="C42" s="49">
        <v>13</v>
      </c>
      <c r="D42" s="41" t="s">
        <v>569</v>
      </c>
      <c r="E42" s="42">
        <f t="shared" si="6"/>
        <v>0.52777777777777779</v>
      </c>
      <c r="F42" s="42">
        <f>Nivel_1!I257</f>
        <v>0.52777777777777779</v>
      </c>
      <c r="G42" s="43">
        <f t="shared" si="7"/>
        <v>0.47222222222222221</v>
      </c>
    </row>
    <row r="43" spans="2:7" x14ac:dyDescent="0.2">
      <c r="B43" s="54" t="s">
        <v>146</v>
      </c>
      <c r="C43" s="54" t="s">
        <v>570</v>
      </c>
      <c r="D43" s="36" t="s">
        <v>571</v>
      </c>
      <c r="E43" s="31">
        <f t="shared" si="6"/>
        <v>0.5</v>
      </c>
      <c r="F43" s="31">
        <f>Nivel_1!I242</f>
        <v>0.5</v>
      </c>
      <c r="G43" s="32">
        <f t="shared" si="7"/>
        <v>0.5</v>
      </c>
    </row>
    <row r="44" spans="2:7" x14ac:dyDescent="0.2">
      <c r="B44" s="54" t="s">
        <v>171</v>
      </c>
      <c r="C44" s="54" t="s">
        <v>579</v>
      </c>
      <c r="D44" s="36" t="s">
        <v>580</v>
      </c>
      <c r="E44" s="31">
        <f t="shared" si="6"/>
        <v>0.55555555555555558</v>
      </c>
      <c r="F44" s="31">
        <f>Nivel_1!I247</f>
        <v>0.55555555555555558</v>
      </c>
      <c r="G44" s="32">
        <f t="shared" si="7"/>
        <v>0.44444444444444442</v>
      </c>
    </row>
    <row r="45" spans="2:7" x14ac:dyDescent="0.2">
      <c r="B45" s="51">
        <v>10</v>
      </c>
      <c r="C45" s="51">
        <v>14</v>
      </c>
      <c r="D45" s="44" t="s">
        <v>595</v>
      </c>
      <c r="E45" s="45">
        <f t="shared" si="6"/>
        <v>0</v>
      </c>
      <c r="F45" s="45">
        <f>Nivel_1!I270</f>
        <v>0</v>
      </c>
      <c r="G45" s="47">
        <f t="shared" si="7"/>
        <v>1</v>
      </c>
    </row>
    <row r="46" spans="2:7" x14ac:dyDescent="0.2">
      <c r="B46" s="53" t="s">
        <v>210</v>
      </c>
      <c r="C46" s="53" t="s">
        <v>596</v>
      </c>
      <c r="D46" s="38" t="s">
        <v>597</v>
      </c>
      <c r="E46" s="30">
        <f t="shared" si="6"/>
        <v>0</v>
      </c>
      <c r="F46" s="30">
        <f>Nivel_1!I258</f>
        <v>0</v>
      </c>
      <c r="G46" s="34">
        <f t="shared" si="7"/>
        <v>1</v>
      </c>
    </row>
    <row r="47" spans="2:7" x14ac:dyDescent="0.2">
      <c r="B47" s="49">
        <v>11</v>
      </c>
      <c r="C47" s="49">
        <v>15</v>
      </c>
      <c r="D47" s="41" t="s">
        <v>7</v>
      </c>
      <c r="E47" s="42">
        <f t="shared" ref="E47:E48" si="8">F47</f>
        <v>0</v>
      </c>
      <c r="F47" s="42">
        <f>Nivel_1!I301</f>
        <v>0</v>
      </c>
      <c r="G47" s="43">
        <f t="shared" si="7"/>
        <v>1</v>
      </c>
    </row>
    <row r="48" spans="2:7" x14ac:dyDescent="0.2">
      <c r="B48" s="54" t="s">
        <v>371</v>
      </c>
      <c r="C48" s="54" t="s">
        <v>620</v>
      </c>
      <c r="D48" s="36" t="s">
        <v>621</v>
      </c>
      <c r="E48" s="31">
        <f t="shared" si="8"/>
        <v>0</v>
      </c>
      <c r="F48" s="31">
        <f>Nivel_1!I271</f>
        <v>0</v>
      </c>
      <c r="G48" s="32">
        <f t="shared" si="7"/>
        <v>1</v>
      </c>
    </row>
    <row r="49" spans="2:7" x14ac:dyDescent="0.2">
      <c r="B49" s="54" t="s">
        <v>378</v>
      </c>
      <c r="C49" s="54" t="s">
        <v>651</v>
      </c>
      <c r="D49" s="36" t="s">
        <v>652</v>
      </c>
      <c r="E49" s="31">
        <f>F49</f>
        <v>0</v>
      </c>
      <c r="F49" s="31">
        <f>Nivel_1!I288</f>
        <v>0</v>
      </c>
      <c r="G49" s="32">
        <f t="shared" si="7"/>
        <v>1</v>
      </c>
    </row>
    <row r="50" spans="2:7" x14ac:dyDescent="0.2">
      <c r="B50" s="54" t="s">
        <v>393</v>
      </c>
      <c r="C50" s="54" t="s">
        <v>661</v>
      </c>
      <c r="D50" s="36" t="s">
        <v>662</v>
      </c>
      <c r="E50" s="31">
        <f t="shared" ref="E50" si="9">F50</f>
        <v>0</v>
      </c>
      <c r="F50" s="31">
        <f>Nivel_1!I294</f>
        <v>0</v>
      </c>
      <c r="G50" s="32">
        <f t="shared" si="7"/>
        <v>1</v>
      </c>
    </row>
  </sheetData>
  <conditionalFormatting sqref="I4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E2:E50">
    <cfRule type="iconSet" priority="45">
      <iconSet iconSet="3Symbols" showValue="0">
        <cfvo type="percent" val="0"/>
        <cfvo type="percent" val="20" gte="0"/>
        <cfvo type="percent" val="60"/>
      </iconSet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1:G14"/>
  <sheetViews>
    <sheetView tabSelected="1" workbookViewId="0">
      <selection activeCell="G19" sqref="G19"/>
    </sheetView>
  </sheetViews>
  <sheetFormatPr baseColWidth="10" defaultColWidth="10.85546875" defaultRowHeight="12.75" x14ac:dyDescent="0.2"/>
  <cols>
    <col min="1" max="1" width="1.85546875" style="1" customWidth="1"/>
    <col min="2" max="2" width="7.28515625" style="55" bestFit="1" customWidth="1"/>
    <col min="3" max="3" width="6.85546875" style="55" bestFit="1" customWidth="1"/>
    <col min="4" max="4" width="49.28515625" style="40" customWidth="1"/>
    <col min="5" max="5" width="8.42578125" style="1" customWidth="1"/>
    <col min="6" max="6" width="11.7109375" style="29" customWidth="1"/>
    <col min="7" max="7" width="12.140625" style="1" customWidth="1"/>
    <col min="8" max="16384" width="10.85546875" style="1"/>
  </cols>
  <sheetData>
    <row r="1" spans="2:7" ht="39" customHeight="1" x14ac:dyDescent="0.2">
      <c r="B1" s="35" t="s">
        <v>3</v>
      </c>
      <c r="C1" s="35" t="s">
        <v>4</v>
      </c>
      <c r="D1" s="48" t="s">
        <v>671</v>
      </c>
      <c r="E1" s="56" t="s">
        <v>691</v>
      </c>
      <c r="F1" s="56" t="s">
        <v>689</v>
      </c>
      <c r="G1" s="56" t="s">
        <v>690</v>
      </c>
    </row>
    <row r="2" spans="2:7" x14ac:dyDescent="0.2">
      <c r="B2" s="66">
        <v>1</v>
      </c>
      <c r="C2" s="66">
        <v>5</v>
      </c>
      <c r="D2" s="68" t="s">
        <v>8</v>
      </c>
      <c r="E2" s="42">
        <f>F2</f>
        <v>0.2857142857142857</v>
      </c>
      <c r="F2" s="42">
        <f>Nivel_1!I10</f>
        <v>0.2857142857142857</v>
      </c>
      <c r="G2" s="43">
        <f>100%-F2</f>
        <v>0.7142857142857143</v>
      </c>
    </row>
    <row r="3" spans="2:7" x14ac:dyDescent="0.2">
      <c r="B3" s="67">
        <v>2</v>
      </c>
      <c r="C3" s="67">
        <v>6</v>
      </c>
      <c r="D3" s="69" t="s">
        <v>672</v>
      </c>
      <c r="E3" s="45">
        <f t="shared" ref="E3:E7" si="0">F3</f>
        <v>0.58333333333333326</v>
      </c>
      <c r="F3" s="46">
        <f>Nivel_1!I26</f>
        <v>0.58333333333333326</v>
      </c>
      <c r="G3" s="47">
        <f t="shared" ref="G3:G12" si="1">100%-F3</f>
        <v>0.41666666666666674</v>
      </c>
    </row>
    <row r="4" spans="2:7" x14ac:dyDescent="0.2">
      <c r="B4" s="66">
        <v>3</v>
      </c>
      <c r="C4" s="66">
        <v>7</v>
      </c>
      <c r="D4" s="68" t="s">
        <v>74</v>
      </c>
      <c r="E4" s="42">
        <f t="shared" si="0"/>
        <v>0.58333333333333326</v>
      </c>
      <c r="F4" s="42">
        <f>Nivel_1!I36</f>
        <v>0.58333333333333326</v>
      </c>
      <c r="G4" s="43">
        <f t="shared" si="1"/>
        <v>0.41666666666666674</v>
      </c>
    </row>
    <row r="5" spans="2:7" x14ac:dyDescent="0.2">
      <c r="B5" s="67">
        <v>4</v>
      </c>
      <c r="C5" s="67">
        <v>8</v>
      </c>
      <c r="D5" s="69" t="s">
        <v>101</v>
      </c>
      <c r="E5" s="45">
        <f t="shared" si="0"/>
        <v>0.38888888888888884</v>
      </c>
      <c r="F5" s="45">
        <f>Nivel_1!I52</f>
        <v>0.38888888888888884</v>
      </c>
      <c r="G5" s="47">
        <f t="shared" si="1"/>
        <v>0.61111111111111116</v>
      </c>
    </row>
    <row r="6" spans="2:7" x14ac:dyDescent="0.2">
      <c r="B6" s="66">
        <v>5</v>
      </c>
      <c r="C6" s="66">
        <v>9</v>
      </c>
      <c r="D6" s="68" t="s">
        <v>145</v>
      </c>
      <c r="E6" s="42">
        <f t="shared" si="0"/>
        <v>0.2767857142857143</v>
      </c>
      <c r="F6" s="42">
        <f>Nivel_1!I78</f>
        <v>0.2767857142857143</v>
      </c>
      <c r="G6" s="43">
        <f t="shared" si="1"/>
        <v>0.7232142857142857</v>
      </c>
    </row>
    <row r="7" spans="2:7" x14ac:dyDescent="0.2">
      <c r="B7" s="67">
        <v>6</v>
      </c>
      <c r="C7" s="67">
        <v>10</v>
      </c>
      <c r="D7" s="69" t="s">
        <v>209</v>
      </c>
      <c r="E7" s="45">
        <f t="shared" si="0"/>
        <v>0.17417748917748915</v>
      </c>
      <c r="F7" s="45">
        <f>Nivel_1!I148</f>
        <v>0.17417748917748915</v>
      </c>
      <c r="G7" s="47">
        <f t="shared" si="1"/>
        <v>0.82582251082251079</v>
      </c>
    </row>
    <row r="8" spans="2:7" x14ac:dyDescent="0.2">
      <c r="B8" s="66">
        <v>7</v>
      </c>
      <c r="C8" s="66">
        <v>11</v>
      </c>
      <c r="D8" s="68" t="s">
        <v>370</v>
      </c>
      <c r="E8" s="42">
        <f>F8</f>
        <v>7.1428571428571425E-2</v>
      </c>
      <c r="F8" s="42">
        <f>[1]Respuestas!$I$195</f>
        <v>7.1428571428571425E-2</v>
      </c>
      <c r="G8" s="43">
        <f t="shared" si="1"/>
        <v>0.9285714285714286</v>
      </c>
    </row>
    <row r="9" spans="2:7" x14ac:dyDescent="0.2">
      <c r="B9" s="67">
        <v>8</v>
      </c>
      <c r="C9" s="67">
        <v>12</v>
      </c>
      <c r="D9" s="69" t="s">
        <v>482</v>
      </c>
      <c r="E9" s="45">
        <f t="shared" ref="E9:E14" si="2">F9</f>
        <v>0.16666666666666666</v>
      </c>
      <c r="F9" s="45">
        <f>Nivel_1!I241</f>
        <v>0.16666666666666666</v>
      </c>
      <c r="G9" s="47">
        <f t="shared" si="1"/>
        <v>0.83333333333333337</v>
      </c>
    </row>
    <row r="10" spans="2:7" x14ac:dyDescent="0.2">
      <c r="B10" s="66">
        <v>9</v>
      </c>
      <c r="C10" s="66">
        <v>13</v>
      </c>
      <c r="D10" s="68" t="s">
        <v>569</v>
      </c>
      <c r="E10" s="42">
        <f t="shared" si="2"/>
        <v>0.52777777777777779</v>
      </c>
      <c r="F10" s="42">
        <f>Nivel_1!I257</f>
        <v>0.52777777777777779</v>
      </c>
      <c r="G10" s="43">
        <f t="shared" si="1"/>
        <v>0.47222222222222221</v>
      </c>
    </row>
    <row r="11" spans="2:7" x14ac:dyDescent="0.2">
      <c r="B11" s="67">
        <v>10</v>
      </c>
      <c r="C11" s="67">
        <v>14</v>
      </c>
      <c r="D11" s="69" t="s">
        <v>595</v>
      </c>
      <c r="E11" s="45">
        <f t="shared" si="2"/>
        <v>0</v>
      </c>
      <c r="F11" s="45">
        <f>Nivel_1!I270</f>
        <v>0</v>
      </c>
      <c r="G11" s="47">
        <f t="shared" si="1"/>
        <v>1</v>
      </c>
    </row>
    <row r="12" spans="2:7" x14ac:dyDescent="0.2">
      <c r="B12" s="66">
        <v>11</v>
      </c>
      <c r="C12" s="66">
        <v>15</v>
      </c>
      <c r="D12" s="68" t="s">
        <v>7</v>
      </c>
      <c r="E12" s="42">
        <f t="shared" si="2"/>
        <v>0</v>
      </c>
      <c r="F12" s="42">
        <f>Nivel_1!I301</f>
        <v>0</v>
      </c>
      <c r="G12" s="43">
        <f t="shared" si="1"/>
        <v>1</v>
      </c>
    </row>
    <row r="13" spans="2:7" x14ac:dyDescent="0.2">
      <c r="B13" s="57"/>
      <c r="C13" s="57"/>
      <c r="D13" s="58"/>
      <c r="E13" s="61"/>
      <c r="F13" s="59"/>
      <c r="G13" s="60"/>
    </row>
    <row r="14" spans="2:7" s="65" customFormat="1" ht="15.75" x14ac:dyDescent="0.25">
      <c r="B14" s="159" t="s">
        <v>692</v>
      </c>
      <c r="C14" s="159"/>
      <c r="D14" s="159"/>
      <c r="E14" s="62">
        <f t="shared" si="2"/>
        <v>0.2780096418732782</v>
      </c>
      <c r="F14" s="63">
        <f>AVERAGE(F2:F12)</f>
        <v>0.2780096418732782</v>
      </c>
      <c r="G14" s="64">
        <f>100%-F14</f>
        <v>0.72199035812672174</v>
      </c>
    </row>
  </sheetData>
  <mergeCells count="1">
    <mergeCell ref="B14:D14"/>
  </mergeCells>
  <conditionalFormatting sqref="I3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E2:E14">
    <cfRule type="iconSet" priority="56">
      <iconSet iconSet="3Symbols" showValue="0">
        <cfvo type="percent" val="0"/>
        <cfvo type="percent" val="20" gte="0"/>
        <cfvo type="percent" val="60"/>
      </iconSet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Evaluacion</vt:lpstr>
      <vt:lpstr>Nivel_1</vt:lpstr>
      <vt:lpstr>Nivel_2</vt:lpstr>
      <vt:lpstr>Nivel_3</vt:lpstr>
      <vt:lpstr>Nivel_4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Evaluación de Seguridad</dc:title>
  <dc:creator>Eduardo Quiroga</dc:creator>
  <cp:keywords>GAP</cp:keywords>
  <cp:lastModifiedBy>Ingeniero Quiroga Aguilera</cp:lastModifiedBy>
  <dcterms:created xsi:type="dcterms:W3CDTF">2011-09-25T20:23:11Z</dcterms:created>
  <dcterms:modified xsi:type="dcterms:W3CDTF">2018-04-03T13:20:28Z</dcterms:modified>
  <cp:category>quiroga</cp:category>
</cp:coreProperties>
</file>