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za\OneDrive\Documentos\Personal\"/>
    </mc:Choice>
  </mc:AlternateContent>
  <xr:revisionPtr revIDLastSave="0" documentId="13_ncr:1_{D1197EBD-EFD1-4F00-BD0E-04D3D0F118DB}" xr6:coauthVersionLast="47" xr6:coauthVersionMax="47" xr10:uidLastSave="{00000000-0000-0000-0000-000000000000}"/>
  <bookViews>
    <workbookView xWindow="-120" yWindow="-120" windowWidth="29040" windowHeight="15720" tabRatio="776" activeTab="10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8" l="1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0" i="58"/>
  <c r="K10" i="58" s="1"/>
  <c r="J9" i="58"/>
  <c r="K9" i="58" s="1"/>
  <c r="J12" i="58"/>
  <c r="K12" i="58" s="1"/>
  <c r="E22" i="20"/>
  <c r="D22" i="20"/>
  <c r="G22" i="20"/>
  <c r="J5" i="58"/>
  <c r="K5" i="58" s="1"/>
  <c r="J6" i="58"/>
  <c r="K6" i="58" s="1"/>
  <c r="J7" i="58"/>
  <c r="K7" i="58" s="1"/>
  <c r="J8" i="58"/>
  <c r="K8" i="58" s="1"/>
  <c r="J11" i="58"/>
  <c r="K11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cellMetadata count="1">
    <bk>
      <rc t="1" v="0"/>
    </bk>
  </cellMetadata>
  <valueMetadata count="14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</valueMetadata>
</metadata>
</file>

<file path=xl/sharedStrings.xml><?xml version="1.0" encoding="utf-8"?>
<sst xmlns="http://schemas.openxmlformats.org/spreadsheetml/2006/main" count="1674" uniqueCount="1306">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</sst>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3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4" fillId="16" borderId="14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1.png"/><Relationship Id="rId18" Type="http://schemas.microsoft.com/office/2007/relationships/hdphoto" Target="../media/hdphoto8.wdp"/><Relationship Id="rId3" Type="http://schemas.openxmlformats.org/officeDocument/2006/relationships/image" Target="../media/image16.png"/><Relationship Id="rId7" Type="http://schemas.openxmlformats.org/officeDocument/2006/relationships/image" Target="../media/image18.png"/><Relationship Id="rId12" Type="http://schemas.microsoft.com/office/2007/relationships/hdphoto" Target="../media/hdphoto6.wdp"/><Relationship Id="rId17" Type="http://schemas.openxmlformats.org/officeDocument/2006/relationships/image" Target="../media/image24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15.png"/><Relationship Id="rId6" Type="http://schemas.microsoft.com/office/2007/relationships/hdphoto" Target="../media/hdphoto3.wdp"/><Relationship Id="rId11" Type="http://schemas.openxmlformats.org/officeDocument/2006/relationships/image" Target="../media/image20.png"/><Relationship Id="rId5" Type="http://schemas.openxmlformats.org/officeDocument/2006/relationships/image" Target="../media/image17.png"/><Relationship Id="rId15" Type="http://schemas.openxmlformats.org/officeDocument/2006/relationships/image" Target="../media/image23.png"/><Relationship Id="rId10" Type="http://schemas.microsoft.com/office/2007/relationships/hdphoto" Target="../media/hdphoto5.wdp"/><Relationship Id="rId19" Type="http://schemas.openxmlformats.org/officeDocument/2006/relationships/image" Target="../media/image25.png"/><Relationship Id="rId4" Type="http://schemas.microsoft.com/office/2007/relationships/hdphoto" Target="../media/hdphoto2.wdp"/><Relationship Id="rId9" Type="http://schemas.openxmlformats.org/officeDocument/2006/relationships/image" Target="../media/image19.png"/><Relationship Id="rId14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45"/>
    <tableColumn id="2" xr3:uid="{271F5BCA-7581-44A1-A6EE-AD83D3C8D491}" uniqueName="2" name="ÚltimoOperado" queryTableFieldId="2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43"/>
    <tableColumn id="2" xr3:uid="{1FAAC8AD-442D-4A32-B14A-88936F5DE907}" uniqueName="2" name="ÚltimoOperado" queryTableFieldId="2" dataDxfId="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41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40"/>
    <tableColumn id="2" xr3:uid="{038B7275-2938-406B-8A1C-D146FD9A415F}" name="Precio en ARS" dataDxfId="39"/>
    <tableColumn id="3" xr3:uid="{7014C01A-07D7-4352-BC3B-9B11C75687DD}" name="Precio en USD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37" tableBorderDxfId="36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35"/>
    <tableColumn id="2" xr3:uid="{E4256DC2-A030-4FB5-9CC3-82DF053FC52B}" name="Precio en ARS" dataDxfId="34"/>
    <tableColumn id="3" xr3:uid="{681F16ED-DB33-44F7-99CE-D3F216D0CED6}" name="Precio en USD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32" tableBorderDxfId="31">
  <autoFilter ref="N3:P10" xr:uid="{2ACFDD70-5DE1-494E-B3BE-F2F0627AD00E}"/>
  <tableColumns count="3">
    <tableColumn id="1" xr3:uid="{5949FA49-4D41-4457-9AB8-3635EE99D661}" name="Divisa" dataDxfId="30"/>
    <tableColumn id="2" xr3:uid="{83D2D0F4-7E41-427C-83AB-D105E7F12178}" name="Precio en ARS" dataDxfId="29"/>
    <tableColumn id="3" xr3:uid="{450BB45A-DED1-4B4B-87CD-03C9815243DC}" name="Precio en USD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27" tableBorderDxfId="26">
  <autoFilter ref="R3:T10" xr:uid="{9A1EE492-504A-4CEE-BFDE-263460574A54}"/>
  <tableColumns count="3">
    <tableColumn id="1" xr3:uid="{BC6EEEDF-61B8-4958-8019-894A39DF27DD}" name="Divisa" dataDxfId="25"/>
    <tableColumn id="2" xr3:uid="{FE13C838-BE07-45F8-8148-A90689293F67}" name="Precio en ARS" dataDxfId="24"/>
    <tableColumn id="3" xr3:uid="{DDB7E9B2-1BF6-4B0F-ABB9-3EB9E5E79620}" name="Precio en USD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22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21"/>
    <tableColumn id="3" xr3:uid="{1F365433-1E14-41A6-842A-B3E81BBBBA96}" name="Precio en USD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19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18"/>
    <tableColumn id="2" xr3:uid="{6D6CB774-B03C-4420-8987-024415ED8350}" name="Cantidad" dataDxfId="17"/>
    <tableColumn id="3" xr3:uid="{7B77A922-943A-4EC0-ACA5-5021ADF49B59}" name="Precio en ARS" dataDxfId="16"/>
    <tableColumn id="4" xr3:uid="{E333D850-590C-4DA9-97A3-BC4DE0B4B403}" name="Precio en USD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14" tableBorderDxfId="13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12"/>
    <tableColumn id="2" xr3:uid="{F2376548-C8C0-4809-853A-BDD25D6B5EDC}" name="Cantidad" dataDxfId="11"/>
    <tableColumn id="3" xr3:uid="{8B82BCB4-CAE2-4E3A-A0E7-A26A4DDFBDC3}" name="Precio en ARS" dataDxfId="10">
      <calculatedColumnFormula>H4*Tabla10[[#This Row],[Precio en ARS]]</calculatedColumnFormula>
    </tableColumn>
    <tableColumn id="4" xr3:uid="{0C727681-3916-4D0D-A53E-2692F6459767}" name="Precio en USD" dataDxfId="9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8" tableBorderDxfId="7">
  <autoFilter ref="L3:O31" xr:uid="{30632BCD-4ACA-4A02-A012-F35A541E3DD9}"/>
  <tableColumns count="4">
    <tableColumn id="1" xr3:uid="{D1877AEF-85B3-4821-80D7-5618F7423C91}" name="Accción" dataDxfId="6"/>
    <tableColumn id="2" xr3:uid="{07CDDAA9-C7F7-484C-B83B-BB02685A0DE1}" name="Cantidad" dataDxfId="5"/>
    <tableColumn id="3" xr3:uid="{4DA9E1E1-C1E6-4F7B-8EB4-CBA9202BCFCC}" name="Precio en ARS" dataDxfId="4">
      <calculatedColumnFormula>M4*Tabla12[[#This Row],[Precio en ARS]]</calculatedColumnFormula>
    </tableColumn>
    <tableColumn id="4" xr3:uid="{CDFED49F-A3E2-4ACD-BBBD-C8B15346ECE7}" name="Precio en USD" dataDxfId="3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70" dataDxfId="68" headerRowBorderDxfId="69" tableBorderDxfId="67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66"/>
    <tableColumn id="2" xr3:uid="{3ED8C13F-833C-4F58-8CB0-BC31F62B5263}" name="Torneo" dataDxfId="65"/>
    <tableColumn id="3" xr3:uid="{B9E80931-762E-4BC9-A790-3A31735B6871}" name="Categoría" dataDxfId="64"/>
    <tableColumn id="4" xr3:uid="{AA6A014E-2489-4902-9F05-81433C17828B}" name="Instancia" dataDxfId="63"/>
    <tableColumn id="5" xr3:uid="{52F884FF-13C0-4831-AA48-1697C5509918}" name="Rival" dataDxfId="62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2"/>
    <tableColumn id="2" xr3:uid="{A6D1A315-54C4-4EF9-A64C-0A2A6000DD56}" uniqueName="2" name="Cierre" queryTableFieldId="2" dataDxf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0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1" t="s">
        <v>13</v>
      </c>
      <c r="C2" s="352"/>
      <c r="D2" s="352"/>
      <c r="E2" s="352"/>
      <c r="F2" s="352"/>
      <c r="G2" s="353"/>
      <c r="I2" s="344" t="s">
        <v>15</v>
      </c>
      <c r="J2" s="346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56" t="s">
        <v>207</v>
      </c>
      <c r="C4" s="357"/>
      <c r="D4" s="357"/>
      <c r="E4" s="357"/>
      <c r="F4" s="357"/>
      <c r="G4" s="358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56" t="s">
        <v>144</v>
      </c>
      <c r="C7" s="357"/>
      <c r="D7" s="357"/>
      <c r="E7" s="357"/>
      <c r="F7" s="357"/>
      <c r="G7" s="358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69"/>
      <c r="J21" s="370"/>
    </row>
    <row r="22" spans="2:10" x14ac:dyDescent="0.25">
      <c r="B22" s="174"/>
      <c r="C22" s="176"/>
      <c r="D22" s="1"/>
      <c r="E22" s="1"/>
      <c r="F22" s="137"/>
      <c r="G22" s="142"/>
      <c r="I22" s="371"/>
      <c r="J22" s="372"/>
    </row>
    <row r="23" spans="2:10" ht="15.75" thickBot="1" x14ac:dyDescent="0.3">
      <c r="B23" s="174"/>
      <c r="C23" s="176"/>
      <c r="D23" s="1"/>
      <c r="E23" s="1"/>
      <c r="F23" s="137"/>
      <c r="G23" s="142"/>
      <c r="I23" s="373"/>
      <c r="J23" s="374"/>
    </row>
    <row r="24" spans="2:10" ht="15.75" thickBot="1" x14ac:dyDescent="0.3">
      <c r="B24" s="356" t="s">
        <v>102</v>
      </c>
      <c r="C24" s="357"/>
      <c r="D24" s="357"/>
      <c r="E24" s="357"/>
      <c r="F24" s="357"/>
      <c r="G24" s="358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5" t="s">
        <v>34</v>
      </c>
      <c r="J25" s="376"/>
    </row>
    <row r="26" spans="2:10" x14ac:dyDescent="0.25">
      <c r="B26" s="356" t="s">
        <v>14</v>
      </c>
      <c r="C26" s="357"/>
      <c r="D26" s="357"/>
      <c r="E26" s="357"/>
      <c r="F26" s="357"/>
      <c r="G26" s="358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4" t="s">
        <v>42</v>
      </c>
      <c r="C28" s="355"/>
      <c r="D28" s="355"/>
      <c r="E28" s="355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5" t="s">
        <v>145</v>
      </c>
      <c r="F42" s="366"/>
      <c r="G42" s="138" t="s">
        <v>162</v>
      </c>
      <c r="H42" s="361">
        <f>G43/(F28)</f>
        <v>0</v>
      </c>
      <c r="I42" s="362"/>
      <c r="J42" s="56"/>
    </row>
    <row r="43" spans="2:20" ht="19.5" customHeight="1" thickBot="1" x14ac:dyDescent="0.3">
      <c r="B43" s="70"/>
      <c r="C43" s="359">
        <f>F6+F23+F25</f>
        <v>0</v>
      </c>
      <c r="D43" s="360"/>
      <c r="E43" s="367">
        <f>C43+G43</f>
        <v>0</v>
      </c>
      <c r="F43" s="368"/>
      <c r="G43" s="359">
        <f>F5+SUM(F8:F21)</f>
        <v>0</v>
      </c>
      <c r="H43" s="363"/>
      <c r="I43" s="364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44" t="s">
        <v>36</v>
      </c>
      <c r="C46" s="345"/>
      <c r="D46" s="345"/>
      <c r="E46" s="345"/>
      <c r="F46" s="345"/>
      <c r="G46" s="345"/>
      <c r="H46" s="345"/>
      <c r="I46" s="345"/>
      <c r="J46" s="345"/>
      <c r="K46" s="346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49" t="s">
        <v>126</v>
      </c>
      <c r="H47" s="349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50"/>
      <c r="H48" s="350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47">
        <v>0</v>
      </c>
      <c r="H49" s="348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47">
        <v>0</v>
      </c>
      <c r="H50" s="348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47">
        <v>0</v>
      </c>
      <c r="H51" s="348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47">
        <v>0</v>
      </c>
      <c r="H52" s="348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47">
        <v>0</v>
      </c>
      <c r="H53" s="348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47">
        <v>0</v>
      </c>
      <c r="H54" s="348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47">
        <v>0</v>
      </c>
      <c r="H55" s="348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47">
        <v>0</v>
      </c>
      <c r="H56" s="348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47">
        <v>0</v>
      </c>
      <c r="H57" s="348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47">
        <v>0</v>
      </c>
      <c r="H58" s="348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47">
        <v>-850000</v>
      </c>
      <c r="H59" s="348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47">
        <v>-680000</v>
      </c>
      <c r="H60" s="348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47">
        <v>-50000</v>
      </c>
      <c r="H61" s="348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47">
        <v>-260000</v>
      </c>
      <c r="H62" s="348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47">
        <v>60000</v>
      </c>
      <c r="H63" s="348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47">
        <v>740000</v>
      </c>
      <c r="H64" s="348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47">
        <v>-1177810</v>
      </c>
      <c r="H65" s="348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47">
        <v>-800000</v>
      </c>
      <c r="H66" s="348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47">
        <v>20000</v>
      </c>
      <c r="H67" s="348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47">
        <v>30000</v>
      </c>
      <c r="H68" s="348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47">
        <v>-190000</v>
      </c>
      <c r="H69" s="348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47">
        <v>1198000</v>
      </c>
      <c r="H70" s="348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47">
        <v>150000</v>
      </c>
      <c r="H71" s="348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47">
        <v>-475000</v>
      </c>
      <c r="H72" s="348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47">
        <v>70000</v>
      </c>
      <c r="H73" s="348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47">
        <v>4000</v>
      </c>
      <c r="H74" s="348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47">
        <v>68000</v>
      </c>
      <c r="H75" s="348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47">
        <v>135000</v>
      </c>
      <c r="H76" s="348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47">
        <v>255000</v>
      </c>
      <c r="H77" s="348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50" t="s">
        <v>39</v>
      </c>
      <c r="H78" s="350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50" t="s">
        <v>39</v>
      </c>
      <c r="H79" s="350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50" t="s">
        <v>39</v>
      </c>
      <c r="H80" s="350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50" t="s">
        <v>39</v>
      </c>
      <c r="H81" s="350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50" t="s">
        <v>39</v>
      </c>
      <c r="H82" s="350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77"/>
      <c r="H83" s="377"/>
      <c r="I83" s="88"/>
      <c r="J83" s="88"/>
      <c r="K83" s="129"/>
    </row>
  </sheetData>
  <mergeCells count="52"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</mergeCells>
  <phoneticPr fontId="2" type="noConversion"/>
  <conditionalFormatting sqref="E48:F83 I48:K83">
    <cfRule type="cellIs" dxfId="61" priority="1" operator="equal">
      <formula>"-"</formula>
    </cfRule>
    <cfRule type="containsBlanks" dxfId="60" priority="7">
      <formula>LEN(TRIM(E48))=0</formula>
    </cfRule>
    <cfRule type="cellIs" dxfId="59" priority="10" operator="lessThan">
      <formula>0</formula>
    </cfRule>
    <cfRule type="cellIs" dxfId="58" priority="11" operator="greaterThan">
      <formula>0</formula>
    </cfRule>
    <cfRule type="cellIs" dxfId="57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44" t="s">
        <v>28</v>
      </c>
      <c r="C2" s="345"/>
      <c r="D2" s="345"/>
      <c r="E2" s="345"/>
      <c r="F2" s="345"/>
      <c r="G2" s="378"/>
      <c r="H2" s="378"/>
      <c r="I2" s="378"/>
      <c r="J2" s="378"/>
      <c r="K2" s="378"/>
      <c r="L2" s="379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3" t="s">
        <v>43</v>
      </c>
      <c r="C15" s="384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44" t="s">
        <v>18</v>
      </c>
      <c r="C17" s="345"/>
      <c r="D17" s="345"/>
      <c r="E17" s="345"/>
      <c r="F17" s="345"/>
      <c r="G17" s="345"/>
      <c r="H17" s="345"/>
      <c r="I17" s="345"/>
      <c r="J17" s="345"/>
      <c r="K17" s="345"/>
      <c r="L17" s="346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1" t="s">
        <v>43</v>
      </c>
      <c r="C26" s="382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5" t="s">
        <v>34</v>
      </c>
      <c r="C28" s="376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0" t="s">
        <v>40</v>
      </c>
      <c r="C43" s="378"/>
      <c r="D43" s="378"/>
      <c r="E43" s="378"/>
      <c r="F43" s="379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56" priority="2">
      <formula>LEN(TRIM(F45))=0</formula>
    </cfRule>
    <cfRule type="cellIs" dxfId="55" priority="3" operator="lessThan">
      <formula>1</formula>
    </cfRule>
    <cfRule type="cellIs" dxfId="54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44" t="s">
        <v>131</v>
      </c>
      <c r="C2" s="345"/>
      <c r="D2" s="345"/>
      <c r="E2" s="345"/>
      <c r="F2" s="345"/>
      <c r="G2" s="345"/>
      <c r="H2" s="346"/>
    </row>
    <row r="3" spans="1:8" ht="15.75" thickBot="1" x14ac:dyDescent="0.3"/>
    <row r="4" spans="1:8" x14ac:dyDescent="0.25">
      <c r="B4" s="387" t="s">
        <v>221</v>
      </c>
      <c r="C4" s="130" t="s">
        <v>29</v>
      </c>
      <c r="E4" s="113" t="s">
        <v>72</v>
      </c>
      <c r="F4" s="389" t="s">
        <v>629</v>
      </c>
      <c r="G4" s="390"/>
      <c r="H4" s="391"/>
    </row>
    <row r="5" spans="1:8" ht="15.75" thickBot="1" x14ac:dyDescent="0.3">
      <c r="B5" s="388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5" t="s">
        <v>34</v>
      </c>
      <c r="Q38" s="386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53" priority="1" operator="equal">
      <formula>"No"</formula>
    </cfRule>
    <cfRule type="cellIs" dxfId="52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44" t="s">
        <v>122</v>
      </c>
      <c r="C2" s="345"/>
      <c r="D2" s="345"/>
      <c r="E2" s="345"/>
      <c r="F2" s="345"/>
      <c r="G2" s="345"/>
      <c r="H2" s="345"/>
      <c r="I2" s="345"/>
      <c r="J2" s="346"/>
    </row>
    <row r="3" spans="2:13" ht="15.75" thickBot="1" x14ac:dyDescent="0.3"/>
    <row r="4" spans="2:13" x14ac:dyDescent="0.25">
      <c r="B4" s="392" t="s">
        <v>221</v>
      </c>
      <c r="C4" s="390" t="s">
        <v>29</v>
      </c>
      <c r="D4" s="394"/>
      <c r="E4" s="395"/>
      <c r="G4" s="113" t="s">
        <v>72</v>
      </c>
      <c r="H4" s="389" t="s">
        <v>627</v>
      </c>
      <c r="I4" s="390"/>
      <c r="J4" s="391"/>
    </row>
    <row r="5" spans="2:13" ht="15.75" thickBot="1" x14ac:dyDescent="0.3">
      <c r="B5" s="393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87" t="s">
        <v>330</v>
      </c>
      <c r="C10" s="390" t="s">
        <v>29</v>
      </c>
      <c r="D10" s="394"/>
      <c r="E10" s="395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396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5" t="s">
        <v>34</v>
      </c>
      <c r="R37" s="386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1" priority="1" operator="equal">
      <formula>"No"</formula>
    </cfRule>
    <cfRule type="cellIs" dxfId="50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0" t="s">
        <v>87</v>
      </c>
      <c r="C17" s="378"/>
      <c r="D17" s="378"/>
      <c r="E17" s="378"/>
      <c r="F17" s="378"/>
      <c r="G17" s="378"/>
      <c r="H17" s="379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49" priority="1">
      <formula>LEN(TRIM(G19))=0</formula>
    </cfRule>
    <cfRule type="cellIs" dxfId="48" priority="2" operator="equal">
      <formula>0</formula>
    </cfRule>
    <cfRule type="cellIs" dxfId="47" priority="3" operator="lessThan">
      <formula>0</formula>
    </cfRule>
    <cfRule type="cellIs" dxfId="46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44" t="s">
        <v>630</v>
      </c>
      <c r="C2" s="345"/>
      <c r="D2" s="346"/>
      <c r="F2" s="344" t="s">
        <v>631</v>
      </c>
      <c r="G2" s="345"/>
      <c r="H2" s="346"/>
      <c r="J2" s="344" t="s">
        <v>632</v>
      </c>
      <c r="K2" s="345"/>
      <c r="L2" s="346"/>
      <c r="N2" s="344" t="s">
        <v>633</v>
      </c>
      <c r="O2" s="345"/>
      <c r="P2" s="346"/>
      <c r="R2" s="344" t="s">
        <v>194</v>
      </c>
      <c r="S2" s="345"/>
      <c r="T2" s="346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44" t="s">
        <v>167</v>
      </c>
      <c r="C2" s="345"/>
      <c r="D2" s="345"/>
      <c r="E2" s="346"/>
      <c r="G2" s="344" t="s">
        <v>168</v>
      </c>
      <c r="H2" s="345"/>
      <c r="I2" s="345"/>
      <c r="J2" s="346"/>
      <c r="L2" s="344" t="s">
        <v>209</v>
      </c>
      <c r="M2" s="345"/>
      <c r="N2" s="345"/>
      <c r="O2" s="346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399" t="s">
        <v>5</v>
      </c>
      <c r="C32" s="400"/>
      <c r="D32" s="189">
        <f>SUM(D4:D31)</f>
        <v>0</v>
      </c>
      <c r="E32" s="190">
        <f>SUM(E4:E31)</f>
        <v>0</v>
      </c>
      <c r="G32" s="397" t="s">
        <v>5</v>
      </c>
      <c r="H32" s="398"/>
      <c r="I32" s="189">
        <f>SUM(I4:I31)</f>
        <v>0</v>
      </c>
      <c r="J32" s="190">
        <f>SUM(J4:J31)</f>
        <v>0</v>
      </c>
      <c r="L32" s="397" t="s">
        <v>5</v>
      </c>
      <c r="M32" s="398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tabSelected="1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44" t="s">
        <v>121</v>
      </c>
      <c r="C2" s="345"/>
      <c r="D2" s="345"/>
      <c r="E2" s="345"/>
      <c r="F2" s="345"/>
      <c r="G2" s="345"/>
      <c r="H2" s="346"/>
      <c r="J2" s="344" t="s">
        <v>15</v>
      </c>
      <c r="K2" s="345"/>
      <c r="L2" s="345"/>
      <c r="M2" s="345"/>
      <c r="N2" s="345"/>
      <c r="O2" s="345"/>
      <c r="P2" s="346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2"/>
  <sheetViews>
    <sheetView showGridLines="0" workbookViewId="0">
      <selection activeCell="B2" sqref="B2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0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401" t="s">
        <v>559</v>
      </c>
      <c r="E4" s="402"/>
      <c r="F4" s="314" t="s">
        <v>560</v>
      </c>
      <c r="G4" s="314" t="s">
        <v>561</v>
      </c>
      <c r="H4" s="314" t="s">
        <v>562</v>
      </c>
      <c r="I4" s="401" t="s">
        <v>563</v>
      </c>
      <c r="J4" s="402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 t="shared" ref="J5:J12" si="0">IF(I5="$",10,IF(I5="$$",8,IF(I5="$$$",6,IF(I5="$$$$",4,IF(I5="$$$$$",2,"")))))</f>
        <v>8</v>
      </c>
      <c r="K5" s="316">
        <f t="shared" ref="K5:K12" si="1"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 t="shared" si="0"/>
        <v>6</v>
      </c>
      <c r="K6" s="317">
        <f t="shared" si="1"/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 t="shared" si="0"/>
        <v>8</v>
      </c>
      <c r="K7" s="317">
        <f t="shared" si="1"/>
        <v>8</v>
      </c>
    </row>
    <row r="8" spans="2:11" s="307" customFormat="1" ht="39.950000000000003" customHeight="1" x14ac:dyDescent="0.25">
      <c r="B8" s="311" t="s">
        <v>557</v>
      </c>
      <c r="C8" s="306" t="s">
        <v>568</v>
      </c>
      <c r="D8" s="306" t="e" vm="4">
        <v>#VALUE!</v>
      </c>
      <c r="E8" s="306">
        <v>7</v>
      </c>
      <c r="F8" s="306">
        <v>8</v>
      </c>
      <c r="G8" s="306">
        <v>8</v>
      </c>
      <c r="H8" s="306">
        <v>8</v>
      </c>
      <c r="I8" s="306" t="s">
        <v>571</v>
      </c>
      <c r="J8" s="306">
        <f t="shared" si="0"/>
        <v>8</v>
      </c>
      <c r="K8" s="317">
        <f t="shared" si="1"/>
        <v>7.8</v>
      </c>
    </row>
    <row r="9" spans="2:11" s="307" customFormat="1" ht="39.950000000000003" customHeight="1" x14ac:dyDescent="0.25">
      <c r="B9" s="311" t="s">
        <v>556</v>
      </c>
      <c r="C9" s="306" t="s">
        <v>573</v>
      </c>
      <c r="D9" s="306" t="e" vm="5">
        <v>#VALUE!</v>
      </c>
      <c r="E9" s="306">
        <v>8</v>
      </c>
      <c r="F9" s="306">
        <v>7</v>
      </c>
      <c r="G9" s="306">
        <v>6</v>
      </c>
      <c r="H9" s="306">
        <v>6</v>
      </c>
      <c r="I9" s="306" t="s">
        <v>570</v>
      </c>
      <c r="J9" s="306">
        <f t="shared" si="0"/>
        <v>6</v>
      </c>
      <c r="K9" s="317">
        <f t="shared" si="1"/>
        <v>6.6</v>
      </c>
    </row>
    <row r="10" spans="2:11" s="307" customFormat="1" ht="39.950000000000003" customHeight="1" x14ac:dyDescent="0.25">
      <c r="B10" s="311" t="s">
        <v>572</v>
      </c>
      <c r="C10" s="306" t="s">
        <v>575</v>
      </c>
      <c r="D10" s="306" t="e" vm="6">
        <v>#VALUE!</v>
      </c>
      <c r="E10" s="306">
        <v>7</v>
      </c>
      <c r="F10" s="306">
        <v>7</v>
      </c>
      <c r="G10" s="306">
        <v>8</v>
      </c>
      <c r="H10" s="306">
        <v>7</v>
      </c>
      <c r="I10" s="306" t="s">
        <v>569</v>
      </c>
      <c r="J10" s="306">
        <f t="shared" si="0"/>
        <v>4</v>
      </c>
      <c r="K10" s="317">
        <f t="shared" si="1"/>
        <v>6.6</v>
      </c>
    </row>
    <row r="11" spans="2:11" s="307" customFormat="1" ht="39.950000000000003" customHeight="1" x14ac:dyDescent="0.25">
      <c r="B11" s="311" t="s">
        <v>565</v>
      </c>
      <c r="C11" s="306" t="s">
        <v>566</v>
      </c>
      <c r="D11" s="306" t="e" vm="7">
        <v>#VALUE!</v>
      </c>
      <c r="E11" s="306">
        <v>6</v>
      </c>
      <c r="F11" s="306">
        <v>6</v>
      </c>
      <c r="G11" s="306">
        <v>5</v>
      </c>
      <c r="H11" s="306">
        <v>3</v>
      </c>
      <c r="I11" s="306" t="s">
        <v>569</v>
      </c>
      <c r="J11" s="306">
        <f t="shared" si="0"/>
        <v>4</v>
      </c>
      <c r="K11" s="317">
        <f t="shared" si="1"/>
        <v>4.8</v>
      </c>
    </row>
    <row r="12" spans="2:11" s="307" customFormat="1" ht="39.950000000000003" customHeight="1" thickBot="1" x14ac:dyDescent="0.3">
      <c r="B12" s="312" t="s">
        <v>572</v>
      </c>
      <c r="C12" s="313" t="s">
        <v>574</v>
      </c>
      <c r="D12" s="313" t="e" vm="8">
        <v>#VALUE!</v>
      </c>
      <c r="E12" s="313">
        <v>6</v>
      </c>
      <c r="F12" s="313">
        <v>5</v>
      </c>
      <c r="G12" s="313">
        <v>4</v>
      </c>
      <c r="H12" s="313">
        <v>3</v>
      </c>
      <c r="I12" s="313" t="s">
        <v>569</v>
      </c>
      <c r="J12" s="313">
        <f t="shared" si="0"/>
        <v>4</v>
      </c>
      <c r="K12" s="318">
        <f t="shared" si="1"/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2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2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9">
        <v>#VALUE!</v>
      </c>
      <c r="E5" s="323">
        <v>90</v>
      </c>
      <c r="G5" s="311" t="s">
        <v>585</v>
      </c>
      <c r="H5" s="306" t="s">
        <v>586</v>
      </c>
      <c r="I5" s="306" t="e" vm="10">
        <v>#VALUE!</v>
      </c>
      <c r="J5" s="324">
        <v>315</v>
      </c>
      <c r="L5" s="309" t="s">
        <v>588</v>
      </c>
      <c r="M5" s="310" t="s">
        <v>589</v>
      </c>
      <c r="N5" s="310" t="e" vm="11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2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3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4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2026-06-11T01:19:53Z</dcterms:modified>
</cp:coreProperties>
</file>