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6515" windowHeight="7935"/>
  </bookViews>
  <sheets>
    <sheet name="Hoja1" sheetId="1" r:id="rId1"/>
    <sheet name="Hoja2" sheetId="2" r:id="rId2"/>
    <sheet name="Hoja3" sheetId="3" r:id="rId3"/>
  </sheets>
  <definedNames>
    <definedName name="curvacarga">Hoja1!$E$2:$G$26</definedName>
    <definedName name="FACTOR">Hoja1!#REF!</definedName>
    <definedName name="HORAS">Hoja1!$E$3:$E$26</definedName>
    <definedName name="KW">Hoja1!#REF!</definedName>
    <definedName name="PU">Hoja1!$F$3:$F$26</definedName>
  </definedName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D3" i="1" l="1"/>
  <c r="C5" i="1" s="1"/>
  <c r="B18" i="1" s="1"/>
  <c r="B19" i="1" s="1"/>
  <c r="G3" i="1" s="1"/>
  <c r="C15" i="1"/>
  <c r="B15" i="1" s="1"/>
  <c r="G4" i="1" l="1"/>
  <c r="G6" i="1"/>
  <c r="G8" i="1"/>
  <c r="G10" i="1"/>
  <c r="G12" i="1"/>
  <c r="G14" i="1"/>
  <c r="G16" i="1"/>
  <c r="G18" i="1"/>
  <c r="G20" i="1"/>
  <c r="G22" i="1"/>
  <c r="G24" i="1"/>
  <c r="G26" i="1"/>
  <c r="G5" i="1"/>
  <c r="G7" i="1"/>
  <c r="G9" i="1"/>
  <c r="G11" i="1"/>
  <c r="G13" i="1"/>
  <c r="G15" i="1"/>
  <c r="G17" i="1"/>
  <c r="G19" i="1"/>
  <c r="G21" i="1"/>
  <c r="G23" i="1"/>
  <c r="G25" i="1"/>
</calcChain>
</file>

<file path=xl/sharedStrings.xml><?xml version="1.0" encoding="utf-8"?>
<sst xmlns="http://schemas.openxmlformats.org/spreadsheetml/2006/main" count="15" uniqueCount="15">
  <si>
    <t>HORA</t>
  </si>
  <si>
    <t>P.U</t>
  </si>
  <si>
    <t xml:space="preserve">Censo 2005 </t>
  </si>
  <si>
    <t xml:space="preserve">Usaquén </t>
  </si>
  <si>
    <t>Los Cedros</t>
  </si>
  <si>
    <t>Censo 2010</t>
  </si>
  <si>
    <t>VA</t>
  </si>
  <si>
    <t>CENSO ESTRATO 4</t>
  </si>
  <si>
    <t>MVA</t>
  </si>
  <si>
    <t>Censo 2013</t>
  </si>
  <si>
    <t>Carga Instalada por persona 2013-Estrato 4</t>
  </si>
  <si>
    <t>Carga Instalada por persona 2013-Los Cedros</t>
  </si>
  <si>
    <t>kVA</t>
  </si>
  <si>
    <t>KVA 2013</t>
  </si>
  <si>
    <t xml:space="preserve">Proyección Población Usaquén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</si>
</sst>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8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Border="1"/>
    <xf numFmtId="3" fontId="2" fillId="0" borderId="0" xfId="0" applyNumberFormat="1" applyFont="1" applyBorder="1"/>
    <xf numFmtId="9" fontId="2" fillId="0" borderId="0" xfId="1" applyFont="1" applyBorder="1"/>
    <xf numFmtId="4" fontId="2" fillId="0" borderId="0" xfId="0" applyNumberFormat="1" applyFont="1" applyBorder="1"/>
    <xf numFmtId="3" fontId="4" fillId="2" borderId="0" xfId="0" applyNumberFormat="1" applyFont="1" applyFill="1" applyBorder="1" applyAlignment="1"/>
    <xf numFmtId="0" fontId="2" fillId="0" borderId="3" xfId="0" applyFont="1" applyBorder="1"/>
    <xf numFmtId="3" fontId="2" fillId="0" borderId="3" xfId="0" applyNumberFormat="1" applyFont="1" applyBorder="1"/>
    <xf numFmtId="3" fontId="2" fillId="2" borderId="3" xfId="0" applyNumberFormat="1" applyFont="1" applyFill="1" applyBorder="1"/>
    <xf numFmtId="0" fontId="2" fillId="4" borderId="3" xfId="0" applyFont="1" applyFill="1" applyBorder="1"/>
    <xf numFmtId="0" fontId="5" fillId="3" borderId="3" xfId="0" applyFont="1" applyFill="1" applyBorder="1" applyAlignment="1">
      <alignment horizontal="center"/>
    </xf>
    <xf numFmtId="2" fontId="2" fillId="0" borderId="3" xfId="0" applyNumberFormat="1" applyFont="1" applyBorder="1"/>
    <xf numFmtId="0" fontId="3" fillId="4" borderId="3" xfId="0" applyFont="1" applyFill="1" applyBorder="1" applyAlignment="1">
      <alignment wrapText="1"/>
    </xf>
    <xf numFmtId="0" fontId="5" fillId="5" borderId="3" xfId="0" applyFont="1" applyFill="1" applyBorder="1" applyAlignment="1">
      <alignment horizontal="center"/>
    </xf>
    <xf numFmtId="9" fontId="2" fillId="0" borderId="0" xfId="1" applyFont="1"/>
    <xf numFmtId="164" fontId="2" fillId="2" borderId="0" xfId="1" applyNumberFormat="1" applyFont="1" applyFill="1"/>
    <xf numFmtId="1" fontId="2" fillId="2" borderId="0" xfId="0" applyNumberFormat="1" applyFont="1" applyFill="1"/>
    <xf numFmtId="0" fontId="6" fillId="0" borderId="1" xfId="0" applyFont="1" applyFill="1" applyBorder="1"/>
    <xf numFmtId="3" fontId="6" fillId="0" borderId="1" xfId="0" applyNumberFormat="1" applyFont="1" applyFill="1" applyBorder="1" applyAlignment="1"/>
    <xf numFmtId="0" fontId="6" fillId="0" borderId="2" xfId="0" applyFont="1" applyFill="1" applyBorder="1"/>
    <xf numFmtId="3" fontId="6" fillId="0" borderId="2" xfId="0" applyNumberFormat="1" applyFont="1" applyFill="1" applyBorder="1" applyAlignment="1"/>
    <xf numFmtId="3" fontId="6" fillId="0" borderId="4" xfId="0" applyNumberFormat="1" applyFont="1" applyFill="1" applyBorder="1" applyAlignment="1"/>
    <xf numFmtId="3" fontId="6" fillId="0" borderId="5" xfId="0" applyNumberFormat="1" applyFont="1" applyFill="1" applyBorder="1" applyAlignment="1"/>
    <xf numFmtId="0" fontId="2" fillId="0" borderId="3" xfId="0" applyFont="1" applyBorder="1" applyAlignment="1">
      <alignment horizontal="left"/>
    </xf>
    <xf numFmtId="0" fontId="3" fillId="4" borderId="6" xfId="0" applyFont="1" applyFill="1" applyBorder="1" applyAlignment="1">
      <alignment wrapText="1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2" fontId="2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curva carga EV´s</c:v>
          </c:tx>
          <c:marker>
            <c:symbol val="none"/>
          </c:marker>
          <c:xVal>
            <c:numRef>
              <c:f>Hoja1!$E$3:$E$26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Hoja1!$I$3:$I$26</c:f>
              <c:numCache>
                <c:formatCode>General</c:formatCode>
                <c:ptCount val="24"/>
                <c:pt idx="0">
                  <c:v>2.6527112738355316</c:v>
                </c:pt>
                <c:pt idx="1">
                  <c:v>1.9099521171615825</c:v>
                </c:pt>
                <c:pt idx="2">
                  <c:v>1.4855183133478977</c:v>
                </c:pt>
                <c:pt idx="3">
                  <c:v>1.9099521171615825</c:v>
                </c:pt>
                <c:pt idx="4">
                  <c:v>3.7137957833697444</c:v>
                </c:pt>
                <c:pt idx="5">
                  <c:v>4.244338038136851</c:v>
                </c:pt>
                <c:pt idx="6">
                  <c:v>4.7748802929039567</c:v>
                </c:pt>
                <c:pt idx="7">
                  <c:v>3.3954704305094805</c:v>
                </c:pt>
                <c:pt idx="8">
                  <c:v>2.3874401464519783</c:v>
                </c:pt>
                <c:pt idx="9">
                  <c:v>2.2282774700218462</c:v>
                </c:pt>
                <c:pt idx="10">
                  <c:v>2.5996570483588206</c:v>
                </c:pt>
                <c:pt idx="11">
                  <c:v>2.6261841610971763</c:v>
                </c:pt>
                <c:pt idx="12">
                  <c:v>3.1832535286026378</c:v>
                </c:pt>
                <c:pt idx="13">
                  <c:v>2.971036626695795</c:v>
                </c:pt>
                <c:pt idx="14">
                  <c:v>2.1009473288777407</c:v>
                </c:pt>
                <c:pt idx="15">
                  <c:v>2.9179824012190849</c:v>
                </c:pt>
                <c:pt idx="16">
                  <c:v>1.7507894407314506</c:v>
                </c:pt>
                <c:pt idx="17">
                  <c:v>1.9099521171615823</c:v>
                </c:pt>
                <c:pt idx="18">
                  <c:v>2.0372822583056882</c:v>
                </c:pt>
                <c:pt idx="19">
                  <c:v>3.6076873324163228</c:v>
                </c:pt>
                <c:pt idx="20">
                  <c:v>4.2443380381368501</c:v>
                </c:pt>
                <c:pt idx="21">
                  <c:v>5.7298563514847469</c:v>
                </c:pt>
                <c:pt idx="22">
                  <c:v>5.1993140967176412</c:v>
                </c:pt>
                <c:pt idx="23">
                  <c:v>4.4565549400436932</c:v>
                </c:pt>
              </c:numCache>
            </c:numRef>
          </c:yVal>
          <c:smooth val="1"/>
        </c:ser>
        <c:ser>
          <c:idx val="1"/>
          <c:order val="1"/>
          <c:tx>
            <c:v>curva de carga cedros</c:v>
          </c:tx>
          <c:marker>
            <c:symbol val="none"/>
          </c:marker>
          <c:xVal>
            <c:numRef>
              <c:f>Hoja1!$E$3:$E$26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Hoja1!$G$3:$G$26</c:f>
              <c:numCache>
                <c:formatCode>0.00</c:formatCode>
                <c:ptCount val="24"/>
                <c:pt idx="0">
                  <c:v>53.054225476710627</c:v>
                </c:pt>
                <c:pt idx="1">
                  <c:v>47.748802929039563</c:v>
                </c:pt>
                <c:pt idx="2">
                  <c:v>42.443380381368506</c:v>
                </c:pt>
                <c:pt idx="3">
                  <c:v>47.748802929039563</c:v>
                </c:pt>
                <c:pt idx="4">
                  <c:v>53.054225476710627</c:v>
                </c:pt>
                <c:pt idx="5">
                  <c:v>84.886760762737012</c:v>
                </c:pt>
                <c:pt idx="6">
                  <c:v>95.497605858079126</c:v>
                </c:pt>
                <c:pt idx="7">
                  <c:v>84.886760762737012</c:v>
                </c:pt>
                <c:pt idx="8">
                  <c:v>79.581338215065941</c:v>
                </c:pt>
                <c:pt idx="9">
                  <c:v>74.27591566739487</c:v>
                </c:pt>
                <c:pt idx="10">
                  <c:v>74.27591566739487</c:v>
                </c:pt>
                <c:pt idx="11">
                  <c:v>79.581338215065941</c:v>
                </c:pt>
                <c:pt idx="12">
                  <c:v>79.581338215065941</c:v>
                </c:pt>
                <c:pt idx="13">
                  <c:v>74.27591566739487</c:v>
                </c:pt>
                <c:pt idx="14">
                  <c:v>63.665070572052748</c:v>
                </c:pt>
                <c:pt idx="15">
                  <c:v>58.359648024381691</c:v>
                </c:pt>
                <c:pt idx="16">
                  <c:v>58.359648024381691</c:v>
                </c:pt>
                <c:pt idx="17">
                  <c:v>63.665070572052748</c:v>
                </c:pt>
                <c:pt idx="18">
                  <c:v>84.886760762737012</c:v>
                </c:pt>
                <c:pt idx="19">
                  <c:v>106.10845095342125</c:v>
                </c:pt>
                <c:pt idx="20">
                  <c:v>106.10845095342125</c:v>
                </c:pt>
                <c:pt idx="21">
                  <c:v>95.497605858079126</c:v>
                </c:pt>
                <c:pt idx="22">
                  <c:v>74.27591566739487</c:v>
                </c:pt>
                <c:pt idx="23">
                  <c:v>63.665070572052748</c:v>
                </c:pt>
              </c:numCache>
            </c:numRef>
          </c:yVal>
          <c:smooth val="1"/>
        </c:ser>
        <c:ser>
          <c:idx val="2"/>
          <c:order val="2"/>
          <c:tx>
            <c:v>curva total</c:v>
          </c:tx>
          <c:marker>
            <c:symbol val="none"/>
          </c:marker>
          <c:xVal>
            <c:numRef>
              <c:f>Hoja1!$E$3:$E$26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Hoja1!$J$3:$J$26</c:f>
              <c:numCache>
                <c:formatCode>0.00</c:formatCode>
                <c:ptCount val="24"/>
                <c:pt idx="0">
                  <c:v>55.706936750546156</c:v>
                </c:pt>
                <c:pt idx="1">
                  <c:v>49.658755046201144</c:v>
                </c:pt>
                <c:pt idx="2">
                  <c:v>43.928898694716402</c:v>
                </c:pt>
                <c:pt idx="3">
                  <c:v>49.658755046201144</c:v>
                </c:pt>
                <c:pt idx="4">
                  <c:v>56.768021260080374</c:v>
                </c:pt>
                <c:pt idx="5">
                  <c:v>89.131098800873858</c:v>
                </c:pt>
                <c:pt idx="6">
                  <c:v>100.27248615098308</c:v>
                </c:pt>
                <c:pt idx="7">
                  <c:v>88.282231193246488</c:v>
                </c:pt>
                <c:pt idx="8">
                  <c:v>81.96877836151792</c:v>
                </c:pt>
                <c:pt idx="9">
                  <c:v>76.504193137416721</c:v>
                </c:pt>
                <c:pt idx="10">
                  <c:v>76.875572715753691</c:v>
                </c:pt>
                <c:pt idx="11">
                  <c:v>82.207522376163112</c:v>
                </c:pt>
                <c:pt idx="12">
                  <c:v>82.764591743668575</c:v>
                </c:pt>
                <c:pt idx="13">
                  <c:v>77.246952294090661</c:v>
                </c:pt>
                <c:pt idx="14">
                  <c:v>65.766017900930493</c:v>
                </c:pt>
                <c:pt idx="15">
                  <c:v>61.277630425600776</c:v>
                </c:pt>
                <c:pt idx="16">
                  <c:v>60.110437465113144</c:v>
                </c:pt>
                <c:pt idx="17">
                  <c:v>65.575022689214336</c:v>
                </c:pt>
                <c:pt idx="18">
                  <c:v>86.924043021042706</c:v>
                </c:pt>
                <c:pt idx="19">
                  <c:v>109.71613828583757</c:v>
                </c:pt>
                <c:pt idx="20">
                  <c:v>110.3527889915581</c:v>
                </c:pt>
                <c:pt idx="21">
                  <c:v>101.22746220956387</c:v>
                </c:pt>
                <c:pt idx="22">
                  <c:v>79.475229764112512</c:v>
                </c:pt>
                <c:pt idx="23">
                  <c:v>68.121625512096443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0816"/>
        <c:axId val="87419904"/>
      </c:scatterChart>
      <c:valAx>
        <c:axId val="11085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19904"/>
        <c:crosses val="autoZero"/>
        <c:crossBetween val="midCat"/>
      </c:valAx>
      <c:valAx>
        <c:axId val="8741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5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326572</xdr:colOff>
      <xdr:row>4</xdr:row>
      <xdr:rowOff>77560</xdr:rowOff>
    </xdr:from>
    <xdr:to>
      <xdr:col>17</xdr:col>
      <xdr:colOff>326572</xdr:colOff>
      <xdr:row>17</xdr:row>
      <xdr:rowOff>330652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zoomScale="70" zoomScaleNormal="70" workbookViewId="0">
      <selection activeCell="L27" sqref="L27"/>
    </sheetView>
  </sheetViews>
  <sheetFormatPr baseColWidth="10" defaultRowHeight="14.25" x14ac:dyDescent="0.2"/>
  <cols>
    <col min="1" max="1" width="26.7109375" style="1" customWidth="1"/>
    <col min="2" max="2" width="28.42578125" style="1" customWidth="1"/>
    <col min="3" max="3" width="20" style="1" customWidth="1"/>
    <col min="4" max="4" width="5.5703125" style="1" customWidth="1"/>
    <col min="5" max="16384" width="11.42578125" style="1"/>
  </cols>
  <sheetData>
    <row r="1" spans="1:10" x14ac:dyDescent="0.2">
      <c r="A1" s="2"/>
      <c r="B1" s="2"/>
      <c r="C1" s="2"/>
    </row>
    <row r="2" spans="1:10" x14ac:dyDescent="0.2">
      <c r="A2" s="7"/>
      <c r="B2" s="11" t="s">
        <v>3</v>
      </c>
      <c r="C2" s="11" t="s">
        <v>4</v>
      </c>
      <c r="E2" s="14" t="s">
        <v>0</v>
      </c>
      <c r="F2" s="14" t="s">
        <v>1</v>
      </c>
      <c r="G2" s="14" t="s">
        <v>13</v>
      </c>
    </row>
    <row r="3" spans="1:10" x14ac:dyDescent="0.2">
      <c r="A3" s="10" t="s">
        <v>2</v>
      </c>
      <c r="B3" s="8">
        <v>444924</v>
      </c>
      <c r="C3" s="8">
        <v>97388</v>
      </c>
      <c r="D3" s="15">
        <f>C3/B3</f>
        <v>0.21888682112001151</v>
      </c>
      <c r="E3" s="7">
        <v>1</v>
      </c>
      <c r="F3" s="7">
        <v>0.5</v>
      </c>
      <c r="G3" s="12">
        <f t="shared" ref="G3:G26" si="0">$B$19*F3</f>
        <v>53.054225476710627</v>
      </c>
      <c r="H3" s="1">
        <v>0.05</v>
      </c>
      <c r="I3" s="1">
        <f>H3*G3</f>
        <v>2.6527112738355316</v>
      </c>
      <c r="J3" s="28">
        <f>I3+G3</f>
        <v>55.706936750546156</v>
      </c>
    </row>
    <row r="4" spans="1:10" x14ac:dyDescent="0.2">
      <c r="A4" s="10" t="s">
        <v>5</v>
      </c>
      <c r="B4" s="9">
        <v>469635</v>
      </c>
      <c r="C4" s="9">
        <v>102797</v>
      </c>
      <c r="E4" s="7">
        <v>2</v>
      </c>
      <c r="F4" s="7">
        <v>0.45</v>
      </c>
      <c r="G4" s="12">
        <f t="shared" si="0"/>
        <v>47.748802929039563</v>
      </c>
      <c r="H4" s="1">
        <v>0.04</v>
      </c>
      <c r="I4" s="1">
        <f t="shared" ref="I4:I26" si="1">H4*G4</f>
        <v>1.9099521171615825</v>
      </c>
      <c r="J4" s="28">
        <f t="shared" ref="J4:J26" si="2">I4+G4</f>
        <v>49.658755046201144</v>
      </c>
    </row>
    <row r="5" spans="1:10" x14ac:dyDescent="0.2">
      <c r="A5" s="10" t="s">
        <v>9</v>
      </c>
      <c r="B5" s="8">
        <v>484764</v>
      </c>
      <c r="C5" s="8">
        <f>B5*D3</f>
        <v>106108.45095342126</v>
      </c>
      <c r="E5" s="7">
        <v>3</v>
      </c>
      <c r="F5" s="7">
        <v>0.4</v>
      </c>
      <c r="G5" s="12">
        <f t="shared" si="0"/>
        <v>42.443380381368506</v>
      </c>
      <c r="H5" s="1">
        <v>3.5000000000000003E-2</v>
      </c>
      <c r="I5" s="1">
        <f t="shared" si="1"/>
        <v>1.4855183133478977</v>
      </c>
      <c r="J5" s="28">
        <f t="shared" si="2"/>
        <v>43.928898694716402</v>
      </c>
    </row>
    <row r="6" spans="1:10" x14ac:dyDescent="0.2">
      <c r="E6" s="7">
        <v>4</v>
      </c>
      <c r="F6" s="7">
        <v>0.45</v>
      </c>
      <c r="G6" s="12">
        <f t="shared" si="0"/>
        <v>47.748802929039563</v>
      </c>
      <c r="H6" s="1">
        <v>0.04</v>
      </c>
      <c r="I6" s="1">
        <f t="shared" si="1"/>
        <v>1.9099521171615825</v>
      </c>
      <c r="J6" s="28">
        <f t="shared" si="2"/>
        <v>49.658755046201144</v>
      </c>
    </row>
    <row r="7" spans="1:10" x14ac:dyDescent="0.2">
      <c r="A7" s="2" t="s">
        <v>7</v>
      </c>
      <c r="B7" s="3">
        <v>2005</v>
      </c>
      <c r="C7" s="3">
        <v>2010</v>
      </c>
      <c r="E7" s="7">
        <v>5</v>
      </c>
      <c r="F7" s="7">
        <v>0.5</v>
      </c>
      <c r="G7" s="12">
        <f t="shared" si="0"/>
        <v>53.054225476710627</v>
      </c>
      <c r="H7" s="1">
        <v>7.0000000000000007E-2</v>
      </c>
      <c r="I7" s="1">
        <f t="shared" si="1"/>
        <v>3.7137957833697444</v>
      </c>
      <c r="J7" s="28">
        <f t="shared" si="2"/>
        <v>56.768021260080374</v>
      </c>
    </row>
    <row r="8" spans="1:10" x14ac:dyDescent="0.2">
      <c r="A8" s="2"/>
      <c r="B8" s="3">
        <v>637169.26422455197</v>
      </c>
      <c r="C8" s="3">
        <v>693738</v>
      </c>
      <c r="E8" s="7">
        <v>6</v>
      </c>
      <c r="F8" s="7">
        <v>0.8</v>
      </c>
      <c r="G8" s="12">
        <f t="shared" si="0"/>
        <v>84.886760762737012</v>
      </c>
      <c r="H8" s="1">
        <v>0.05</v>
      </c>
      <c r="I8" s="1">
        <f t="shared" si="1"/>
        <v>4.244338038136851</v>
      </c>
      <c r="J8" s="28">
        <f t="shared" si="2"/>
        <v>89.131098800873858</v>
      </c>
    </row>
    <row r="9" spans="1:10" x14ac:dyDescent="0.2">
      <c r="A9" s="2"/>
      <c r="B9" s="5"/>
      <c r="C9" s="5"/>
      <c r="E9" s="7">
        <v>7</v>
      </c>
      <c r="F9" s="7">
        <v>0.9</v>
      </c>
      <c r="G9" s="12">
        <f t="shared" si="0"/>
        <v>95.497605858079126</v>
      </c>
      <c r="H9" s="1">
        <v>0.05</v>
      </c>
      <c r="I9" s="1">
        <f t="shared" si="1"/>
        <v>4.7748802929039567</v>
      </c>
      <c r="J9" s="28">
        <f t="shared" si="2"/>
        <v>100.27248615098308</v>
      </c>
    </row>
    <row r="10" spans="1:10" x14ac:dyDescent="0.2">
      <c r="A10" s="2">
        <v>5.72</v>
      </c>
      <c r="B10" s="3">
        <v>2005</v>
      </c>
      <c r="C10" s="3"/>
      <c r="E10" s="7">
        <v>8</v>
      </c>
      <c r="F10" s="7">
        <v>0.8</v>
      </c>
      <c r="G10" s="12">
        <f t="shared" si="0"/>
        <v>84.886760762737012</v>
      </c>
      <c r="H10" s="1">
        <v>0.04</v>
      </c>
      <c r="I10" s="1">
        <f t="shared" si="1"/>
        <v>3.3954704305094805</v>
      </c>
      <c r="J10" s="28">
        <f t="shared" si="2"/>
        <v>88.282231193246488</v>
      </c>
    </row>
    <row r="11" spans="1:10" x14ac:dyDescent="0.2">
      <c r="A11" s="2">
        <v>3.5</v>
      </c>
      <c r="B11" s="3">
        <v>2010</v>
      </c>
      <c r="C11" s="3"/>
      <c r="E11" s="7">
        <v>9</v>
      </c>
      <c r="F11" s="7">
        <v>0.75</v>
      </c>
      <c r="G11" s="12">
        <f t="shared" si="0"/>
        <v>79.581338215065941</v>
      </c>
      <c r="H11" s="1">
        <v>0.03</v>
      </c>
      <c r="I11" s="1">
        <f t="shared" si="1"/>
        <v>2.3874401464519783</v>
      </c>
      <c r="J11" s="28">
        <f t="shared" si="2"/>
        <v>81.96877836151792</v>
      </c>
    </row>
    <row r="12" spans="1:10" x14ac:dyDescent="0.2">
      <c r="A12" s="2"/>
      <c r="B12" s="3">
        <v>2005</v>
      </c>
      <c r="C12" s="3">
        <v>2010</v>
      </c>
      <c r="E12" s="7">
        <v>10</v>
      </c>
      <c r="F12" s="7">
        <v>0.7</v>
      </c>
      <c r="G12" s="12">
        <f t="shared" si="0"/>
        <v>74.27591566739487</v>
      </c>
      <c r="H12" s="1">
        <v>0.03</v>
      </c>
      <c r="I12" s="1">
        <f t="shared" si="1"/>
        <v>2.2282774700218462</v>
      </c>
      <c r="J12" s="28">
        <f t="shared" si="2"/>
        <v>76.504193137416721</v>
      </c>
    </row>
    <row r="13" spans="1:10" x14ac:dyDescent="0.2">
      <c r="A13" s="2"/>
      <c r="B13" s="3">
        <v>6763325</v>
      </c>
      <c r="C13" s="6">
        <v>7363782</v>
      </c>
      <c r="E13" s="7">
        <v>11</v>
      </c>
      <c r="F13" s="7">
        <v>0.7</v>
      </c>
      <c r="G13" s="12">
        <f t="shared" si="0"/>
        <v>74.27591566739487</v>
      </c>
      <c r="H13" s="1">
        <v>3.5000000000000003E-2</v>
      </c>
      <c r="I13" s="1">
        <f t="shared" si="1"/>
        <v>2.5996570483588206</v>
      </c>
      <c r="J13" s="28">
        <f t="shared" si="2"/>
        <v>76.875572715753691</v>
      </c>
    </row>
    <row r="14" spans="1:10" x14ac:dyDescent="0.2">
      <c r="A14" s="2"/>
      <c r="B14" s="5"/>
      <c r="C14" s="5"/>
      <c r="E14" s="7">
        <v>12</v>
      </c>
      <c r="F14" s="7">
        <v>0.75</v>
      </c>
      <c r="G14" s="12">
        <f t="shared" si="0"/>
        <v>79.581338215065941</v>
      </c>
      <c r="H14" s="1">
        <v>3.3000000000000002E-2</v>
      </c>
      <c r="I14" s="1">
        <f t="shared" si="1"/>
        <v>2.6261841610971763</v>
      </c>
      <c r="J14" s="28">
        <f t="shared" si="2"/>
        <v>82.207522376163112</v>
      </c>
    </row>
    <row r="15" spans="1:10" x14ac:dyDescent="0.2">
      <c r="A15" s="2"/>
      <c r="B15" s="3">
        <f>B13*C15</f>
        <v>637169.26422455197</v>
      </c>
      <c r="C15" s="4">
        <f>C8/C13</f>
        <v>9.4209470079369542E-2</v>
      </c>
      <c r="E15" s="7">
        <v>13</v>
      </c>
      <c r="F15" s="7">
        <v>0.75</v>
      </c>
      <c r="G15" s="12">
        <f t="shared" si="0"/>
        <v>79.581338215065941</v>
      </c>
      <c r="H15" s="1">
        <v>0.04</v>
      </c>
      <c r="I15" s="1">
        <f t="shared" si="1"/>
        <v>3.1832535286026378</v>
      </c>
      <c r="J15" s="28">
        <f t="shared" si="2"/>
        <v>82.764591743668575</v>
      </c>
    </row>
    <row r="16" spans="1:10" x14ac:dyDescent="0.2">
      <c r="A16" s="2"/>
      <c r="B16" s="2"/>
      <c r="C16" s="2"/>
      <c r="E16" s="7">
        <v>14</v>
      </c>
      <c r="F16" s="7">
        <v>0.7</v>
      </c>
      <c r="G16" s="12">
        <f t="shared" si="0"/>
        <v>74.27591566739487</v>
      </c>
      <c r="H16" s="1">
        <v>0.04</v>
      </c>
      <c r="I16" s="1">
        <f t="shared" si="1"/>
        <v>2.971036626695795</v>
      </c>
      <c r="J16" s="28">
        <f t="shared" si="2"/>
        <v>77.246952294090661</v>
      </c>
    </row>
    <row r="17" spans="1:13" ht="28.5" x14ac:dyDescent="0.2">
      <c r="A17" s="13" t="s">
        <v>10</v>
      </c>
      <c r="B17" s="7">
        <v>1000</v>
      </c>
      <c r="C17" s="7" t="s">
        <v>6</v>
      </c>
      <c r="E17" s="7">
        <v>15</v>
      </c>
      <c r="F17" s="7">
        <v>0.6</v>
      </c>
      <c r="G17" s="12">
        <f t="shared" si="0"/>
        <v>63.665070572052748</v>
      </c>
      <c r="H17" s="1">
        <v>3.3000000000000002E-2</v>
      </c>
      <c r="I17" s="1">
        <f t="shared" si="1"/>
        <v>2.1009473288777407</v>
      </c>
      <c r="J17" s="28">
        <f t="shared" si="2"/>
        <v>65.766017900930493</v>
      </c>
    </row>
    <row r="18" spans="1:13" ht="42.75" x14ac:dyDescent="0.2">
      <c r="A18" s="25" t="s">
        <v>11</v>
      </c>
      <c r="B18" s="8">
        <f>1000*C5</f>
        <v>106108450.95342125</v>
      </c>
      <c r="C18" s="7" t="s">
        <v>8</v>
      </c>
      <c r="E18" s="7">
        <v>16</v>
      </c>
      <c r="F18" s="7">
        <v>0.55000000000000004</v>
      </c>
      <c r="G18" s="12">
        <f t="shared" si="0"/>
        <v>58.359648024381691</v>
      </c>
      <c r="H18" s="1">
        <v>0.05</v>
      </c>
      <c r="I18" s="1">
        <f t="shared" si="1"/>
        <v>2.9179824012190849</v>
      </c>
      <c r="J18" s="28">
        <f t="shared" si="2"/>
        <v>61.277630425600776</v>
      </c>
    </row>
    <row r="19" spans="1:13" x14ac:dyDescent="0.2">
      <c r="A19" s="2"/>
      <c r="B19" s="12">
        <f>B18/1000000</f>
        <v>106.10845095342125</v>
      </c>
      <c r="C19" s="7" t="s">
        <v>12</v>
      </c>
      <c r="E19" s="7">
        <v>17</v>
      </c>
      <c r="F19" s="7">
        <v>0.55000000000000004</v>
      </c>
      <c r="G19" s="12">
        <f t="shared" si="0"/>
        <v>58.359648024381691</v>
      </c>
      <c r="H19" s="1">
        <v>0.03</v>
      </c>
      <c r="I19" s="1">
        <f t="shared" si="1"/>
        <v>1.7507894407314506</v>
      </c>
      <c r="J19" s="28">
        <f t="shared" si="2"/>
        <v>60.110437465113144</v>
      </c>
    </row>
    <row r="20" spans="1:13" x14ac:dyDescent="0.2">
      <c r="A20" s="2"/>
      <c r="E20" s="7">
        <v>18</v>
      </c>
      <c r="F20" s="7">
        <v>0.6</v>
      </c>
      <c r="G20" s="12">
        <f t="shared" si="0"/>
        <v>63.665070572052748</v>
      </c>
      <c r="H20" s="1">
        <v>0.03</v>
      </c>
      <c r="I20" s="1">
        <f t="shared" si="1"/>
        <v>1.9099521171615823</v>
      </c>
      <c r="J20" s="28">
        <f t="shared" si="2"/>
        <v>65.575022689214336</v>
      </c>
      <c r="L20" s="16"/>
      <c r="M20" s="17"/>
    </row>
    <row r="21" spans="1:13" x14ac:dyDescent="0.2">
      <c r="A21" s="2"/>
      <c r="B21" s="2"/>
      <c r="C21" s="2"/>
      <c r="E21" s="7">
        <v>19</v>
      </c>
      <c r="F21" s="7">
        <v>0.8</v>
      </c>
      <c r="G21" s="12">
        <f t="shared" si="0"/>
        <v>84.886760762737012</v>
      </c>
      <c r="H21" s="1">
        <v>2.4E-2</v>
      </c>
      <c r="I21" s="1">
        <f t="shared" si="1"/>
        <v>2.0372822583056882</v>
      </c>
      <c r="J21" s="28">
        <f t="shared" si="2"/>
        <v>86.924043021042706</v>
      </c>
    </row>
    <row r="22" spans="1:13" x14ac:dyDescent="0.2">
      <c r="A22" s="2"/>
      <c r="B22" s="2"/>
      <c r="C22" s="2"/>
      <c r="E22" s="7">
        <v>20</v>
      </c>
      <c r="F22" s="7">
        <v>1</v>
      </c>
      <c r="G22" s="12">
        <f t="shared" si="0"/>
        <v>106.10845095342125</v>
      </c>
      <c r="H22" s="1">
        <v>3.4000000000000002E-2</v>
      </c>
      <c r="I22" s="1">
        <f t="shared" si="1"/>
        <v>3.6076873324163228</v>
      </c>
      <c r="J22" s="28">
        <f t="shared" si="2"/>
        <v>109.71613828583757</v>
      </c>
    </row>
    <row r="23" spans="1:13" x14ac:dyDescent="0.2">
      <c r="A23" s="26" t="s">
        <v>14</v>
      </c>
      <c r="B23" s="27"/>
      <c r="E23" s="7">
        <v>21</v>
      </c>
      <c r="F23" s="7">
        <v>1</v>
      </c>
      <c r="G23" s="12">
        <f t="shared" si="0"/>
        <v>106.10845095342125</v>
      </c>
      <c r="H23" s="1">
        <v>0.04</v>
      </c>
      <c r="I23" s="1">
        <f t="shared" si="1"/>
        <v>4.2443380381368501</v>
      </c>
      <c r="J23" s="28">
        <f t="shared" si="2"/>
        <v>110.3527889915581</v>
      </c>
    </row>
    <row r="24" spans="1:13" x14ac:dyDescent="0.2">
      <c r="A24" s="24">
        <v>2005</v>
      </c>
      <c r="B24" s="24">
        <v>444924</v>
      </c>
      <c r="E24" s="7">
        <v>22</v>
      </c>
      <c r="F24" s="7">
        <v>0.9</v>
      </c>
      <c r="G24" s="12">
        <f t="shared" si="0"/>
        <v>95.497605858079126</v>
      </c>
      <c r="H24" s="1">
        <v>0.06</v>
      </c>
      <c r="I24" s="1">
        <f t="shared" si="1"/>
        <v>5.7298563514847469</v>
      </c>
      <c r="J24" s="28">
        <f t="shared" si="2"/>
        <v>101.22746220956387</v>
      </c>
    </row>
    <row r="25" spans="1:13" x14ac:dyDescent="0.2">
      <c r="A25" s="24">
        <v>2006</v>
      </c>
      <c r="B25" s="24">
        <v>449781</v>
      </c>
      <c r="E25" s="7">
        <v>23</v>
      </c>
      <c r="F25" s="7">
        <v>0.7</v>
      </c>
      <c r="G25" s="12">
        <f t="shared" si="0"/>
        <v>74.27591566739487</v>
      </c>
      <c r="H25" s="1">
        <v>7.0000000000000007E-2</v>
      </c>
      <c r="I25" s="1">
        <f t="shared" si="1"/>
        <v>5.1993140967176412</v>
      </c>
      <c r="J25" s="28">
        <f t="shared" si="2"/>
        <v>79.475229764112512</v>
      </c>
    </row>
    <row r="26" spans="1:13" x14ac:dyDescent="0.2">
      <c r="A26" s="24">
        <v>2007</v>
      </c>
      <c r="B26" s="24">
        <v>454703</v>
      </c>
      <c r="E26" s="7">
        <v>24</v>
      </c>
      <c r="F26" s="7">
        <v>0.6</v>
      </c>
      <c r="G26" s="12">
        <f t="shared" si="0"/>
        <v>63.665070572052748</v>
      </c>
      <c r="H26" s="1">
        <v>7.0000000000000007E-2</v>
      </c>
      <c r="I26" s="1">
        <f t="shared" si="1"/>
        <v>4.4565549400436932</v>
      </c>
      <c r="J26" s="28">
        <f t="shared" si="2"/>
        <v>68.121625512096443</v>
      </c>
    </row>
    <row r="27" spans="1:13" x14ac:dyDescent="0.2">
      <c r="A27" s="24">
        <v>2008</v>
      </c>
      <c r="B27" s="24">
        <v>459669</v>
      </c>
    </row>
    <row r="28" spans="1:13" x14ac:dyDescent="0.2">
      <c r="A28" s="24">
        <v>2009</v>
      </c>
      <c r="B28" s="24">
        <v>464656</v>
      </c>
    </row>
    <row r="29" spans="1:13" x14ac:dyDescent="0.2">
      <c r="A29" s="24">
        <v>2010</v>
      </c>
      <c r="B29" s="24">
        <v>469635</v>
      </c>
      <c r="C29" s="22"/>
      <c r="D29" s="19"/>
      <c r="E29" s="19"/>
    </row>
    <row r="30" spans="1:13" x14ac:dyDescent="0.2">
      <c r="A30" s="24">
        <v>2011</v>
      </c>
      <c r="B30" s="24">
        <v>474773</v>
      </c>
      <c r="C30" s="23"/>
      <c r="D30" s="21"/>
      <c r="E30" s="21"/>
    </row>
    <row r="31" spans="1:13" x14ac:dyDescent="0.2">
      <c r="A31" s="24">
        <v>2012</v>
      </c>
      <c r="B31" s="24">
        <v>479830</v>
      </c>
      <c r="C31" s="23"/>
      <c r="D31" s="21"/>
      <c r="E31" s="21"/>
    </row>
    <row r="32" spans="1:13" x14ac:dyDescent="0.2">
      <c r="A32" s="24">
        <v>2013</v>
      </c>
      <c r="B32" s="24">
        <v>484764</v>
      </c>
      <c r="C32" s="23"/>
      <c r="D32" s="21"/>
      <c r="E32" s="21"/>
    </row>
    <row r="33" spans="1:5" x14ac:dyDescent="0.2">
      <c r="A33" s="24">
        <v>2014</v>
      </c>
      <c r="B33" s="24">
        <v>489526</v>
      </c>
      <c r="C33" s="23"/>
      <c r="D33" s="21"/>
      <c r="E33" s="21"/>
    </row>
    <row r="34" spans="1:5" x14ac:dyDescent="0.2">
      <c r="A34" s="24">
        <v>2015</v>
      </c>
      <c r="B34" s="24">
        <v>494066</v>
      </c>
      <c r="C34" s="23"/>
      <c r="D34" s="21"/>
      <c r="E34" s="21"/>
    </row>
    <row r="35" spans="1:5" x14ac:dyDescent="0.2">
      <c r="A35" s="18"/>
      <c r="C35" s="21"/>
      <c r="D35" s="21"/>
      <c r="E35" s="21"/>
    </row>
    <row r="36" spans="1:5" x14ac:dyDescent="0.2">
      <c r="A36" s="20"/>
      <c r="C36" s="21"/>
      <c r="D36" s="21"/>
      <c r="E36" s="21"/>
    </row>
    <row r="37" spans="1:5" x14ac:dyDescent="0.2">
      <c r="A37" s="20"/>
      <c r="C37" s="21"/>
      <c r="D37" s="21"/>
      <c r="E37" s="21"/>
    </row>
    <row r="38" spans="1:5" x14ac:dyDescent="0.2">
      <c r="A38" s="20"/>
      <c r="C38" s="21"/>
      <c r="D38" s="21"/>
      <c r="E38" s="21"/>
    </row>
    <row r="39" spans="1:5" x14ac:dyDescent="0.2">
      <c r="A39" s="20"/>
      <c r="C39" s="21"/>
      <c r="D39" s="21"/>
      <c r="E39" s="21"/>
    </row>
  </sheetData>
  <mergeCells count="1">
    <mergeCell ref="A23:B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curvacarga</vt:lpstr>
      <vt:lpstr>HORAS</vt:lpstr>
      <vt:lpstr>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mn</cp:lastModifiedBy>
  <dcterms:created xsi:type="dcterms:W3CDTF">2013-06-14T17:34:11Z</dcterms:created>
  <dcterms:modified xsi:type="dcterms:W3CDTF">2013-06-19T04:53:48Z</dcterms:modified>
</cp:coreProperties>
</file>