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workbookProtection workbookPassword="DB77" lockStructure="1"/>
  <bookViews>
    <workbookView xWindow="360" yWindow="105" windowWidth="11295" windowHeight="6750" activeTab="5"/>
  </bookViews>
  <sheets>
    <sheet name="Welcome!" sheetId="1" r:id="rId1"/>
    <sheet name="Theory" sheetId="3" r:id="rId2"/>
    <sheet name="Instructions" sheetId="2" r:id="rId3"/>
    <sheet name="Work" sheetId="4" r:id="rId4"/>
    <sheet name="DataPlot" sheetId="7" r:id="rId5"/>
    <sheet name="LogisticPlot" sheetId="8" r:id="rId6"/>
    <sheet name="ExpoChart" sheetId="11" r:id="rId7"/>
    <sheet name="LinearChart" sheetId="12" r:id="rId8"/>
    <sheet name="Example" sheetId="10" r:id="rId9"/>
  </sheets>
  <definedNames>
    <definedName name="Current_Max">Work!$C$10</definedName>
    <definedName name="data">Work!$C$15:$C$45</definedName>
    <definedName name="errors">Work!$G$15:$G$114</definedName>
    <definedName name="gompertz">Work!#REF!</definedName>
    <definedName name="gompertz_errors">Work!$I$15:$I$30</definedName>
    <definedName name="horizon">Work!$A$15:$A$60</definedName>
    <definedName name="limit">Work!$G$9</definedName>
    <definedName name="param_a">Work!$G$6</definedName>
    <definedName name="param_b">Work!$G$7</definedName>
    <definedName name="past">Work!$A$15:$A$45</definedName>
    <definedName name="solver_adj" localSheetId="3" hidden="1">Work!$G$9</definedName>
    <definedName name="solver_cvg" localSheetId="3" hidden="1">0.001</definedName>
    <definedName name="solver_drv" localSheetId="3" hidden="1">1</definedName>
    <definedName name="solver_est" localSheetId="3" hidden="1">1</definedName>
    <definedName name="solver_itr" localSheetId="3" hidden="1">100</definedName>
    <definedName name="solver_lhs1" localSheetId="3" hidden="1">Work!$G$9</definedName>
    <definedName name="solver_lin" localSheetId="3" hidden="1">2</definedName>
    <definedName name="solver_neg" localSheetId="3" hidden="1">2</definedName>
    <definedName name="solver_num" localSheetId="3" hidden="1">1</definedName>
    <definedName name="solver_nwt" localSheetId="3" hidden="1">1</definedName>
    <definedName name="solver_opt" localSheetId="3" hidden="1">Work!$G$10</definedName>
    <definedName name="solver_pre" localSheetId="3" hidden="1">0.000001</definedName>
    <definedName name="solver_rel1" localSheetId="3" hidden="1">3</definedName>
    <definedName name="solver_rhs1" localSheetId="3" hidden="1">Work!$C$10</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2</definedName>
    <definedName name="solver_val" localSheetId="3" hidden="1">0</definedName>
    <definedName name="title">Work!$D$2</definedName>
    <definedName name="transform">Work!$E$15:$E$45</definedName>
    <definedName name="x_axis">Work!$B$14</definedName>
    <definedName name="y_axis">Work!$C$14</definedName>
  </definedNames>
  <calcPr calcId="144525"/>
</workbook>
</file>

<file path=xl/calcChain.xml><?xml version="1.0" encoding="utf-8"?>
<calcChain xmlns="http://schemas.openxmlformats.org/spreadsheetml/2006/main">
  <c r="C10" i="4" l="1"/>
  <c r="E15" i="4"/>
  <c r="I15" i="4"/>
  <c r="J15" i="4" s="1"/>
  <c r="L15" i="4"/>
  <c r="M15" i="4" s="1"/>
  <c r="E16" i="4"/>
  <c r="I16" i="4"/>
  <c r="J16" i="4" s="1"/>
  <c r="L16" i="4"/>
  <c r="M16" i="4" s="1"/>
  <c r="E17" i="4"/>
  <c r="I17" i="4"/>
  <c r="J17" i="4" s="1"/>
  <c r="L17" i="4"/>
  <c r="M17" i="4" s="1"/>
  <c r="E18" i="4"/>
  <c r="I18" i="4"/>
  <c r="J18" i="4" s="1"/>
  <c r="L18" i="4"/>
  <c r="M18" i="4" s="1"/>
  <c r="E19" i="4"/>
  <c r="I19" i="4"/>
  <c r="J19" i="4" s="1"/>
  <c r="L19" i="4"/>
  <c r="M19" i="4" s="1"/>
  <c r="E20" i="4"/>
  <c r="I20" i="4"/>
  <c r="J20" i="4" s="1"/>
  <c r="L20" i="4"/>
  <c r="M20" i="4" s="1"/>
  <c r="E21" i="4"/>
  <c r="I21" i="4"/>
  <c r="J21" i="4" s="1"/>
  <c r="L21" i="4"/>
  <c r="M21" i="4" s="1"/>
  <c r="E22" i="4"/>
  <c r="I22" i="4"/>
  <c r="J22" i="4" s="1"/>
  <c r="L22" i="4"/>
  <c r="M22" i="4" s="1"/>
  <c r="E23" i="4"/>
  <c r="I23" i="4"/>
  <c r="J23" i="4" s="1"/>
  <c r="L23" i="4"/>
  <c r="M23" i="4" s="1"/>
  <c r="E24" i="4"/>
  <c r="I24" i="4"/>
  <c r="J24" i="4"/>
  <c r="L24" i="4"/>
  <c r="M24" i="4" s="1"/>
  <c r="E25" i="4"/>
  <c r="I25" i="4"/>
  <c r="J25" i="4" s="1"/>
  <c r="L25" i="4"/>
  <c r="M25" i="4" s="1"/>
  <c r="E26" i="4"/>
  <c r="I26" i="4"/>
  <c r="J26" i="4" s="1"/>
  <c r="L26" i="4"/>
  <c r="M26" i="4" s="1"/>
  <c r="E27" i="4"/>
  <c r="I27" i="4"/>
  <c r="J27" i="4" s="1"/>
  <c r="L27" i="4"/>
  <c r="M27" i="4" s="1"/>
  <c r="E28" i="4"/>
  <c r="I28" i="4"/>
  <c r="J28" i="4"/>
  <c r="L28" i="4"/>
  <c r="M28" i="4" s="1"/>
  <c r="E29" i="4"/>
  <c r="I29" i="4"/>
  <c r="J29" i="4" s="1"/>
  <c r="L29" i="4"/>
  <c r="M29" i="4" s="1"/>
  <c r="E30" i="4"/>
  <c r="I30" i="4"/>
  <c r="J30" i="4" s="1"/>
  <c r="L30" i="4"/>
  <c r="M30" i="4" s="1"/>
  <c r="E31" i="4"/>
  <c r="I31" i="4"/>
  <c r="J31" i="4" s="1"/>
  <c r="L31" i="4"/>
  <c r="M31" i="4" s="1"/>
  <c r="E32" i="4"/>
  <c r="I32" i="4"/>
  <c r="J32" i="4" s="1"/>
  <c r="L32" i="4"/>
  <c r="M32" i="4" s="1"/>
  <c r="E33" i="4"/>
  <c r="I33" i="4"/>
  <c r="J33" i="4" s="1"/>
  <c r="L33" i="4"/>
  <c r="M33" i="4" s="1"/>
  <c r="E34" i="4"/>
  <c r="I34" i="4"/>
  <c r="J34" i="4" s="1"/>
  <c r="L34" i="4"/>
  <c r="M34" i="4" s="1"/>
  <c r="E35" i="4"/>
  <c r="I35" i="4"/>
  <c r="J35" i="4" s="1"/>
  <c r="L35" i="4"/>
  <c r="M35" i="4" s="1"/>
  <c r="E36" i="4"/>
  <c r="I36" i="4"/>
  <c r="J36" i="4" s="1"/>
  <c r="L36" i="4"/>
  <c r="M36" i="4" s="1"/>
  <c r="E37" i="4"/>
  <c r="I37" i="4"/>
  <c r="J37" i="4" s="1"/>
  <c r="L37" i="4"/>
  <c r="M37" i="4" s="1"/>
  <c r="E38" i="4"/>
  <c r="I38" i="4"/>
  <c r="J38" i="4" s="1"/>
  <c r="L38" i="4"/>
  <c r="M38" i="4" s="1"/>
  <c r="E39" i="4"/>
  <c r="I39" i="4"/>
  <c r="J39" i="4" s="1"/>
  <c r="L39" i="4"/>
  <c r="M39" i="4" s="1"/>
  <c r="E40" i="4"/>
  <c r="I40" i="4"/>
  <c r="J40" i="4" s="1"/>
  <c r="L40" i="4"/>
  <c r="M40" i="4" s="1"/>
  <c r="E41" i="4"/>
  <c r="I41" i="4"/>
  <c r="J41" i="4" s="1"/>
  <c r="L41" i="4"/>
  <c r="M41" i="4" s="1"/>
  <c r="E42" i="4"/>
  <c r="I42" i="4"/>
  <c r="J42" i="4"/>
  <c r="L42" i="4"/>
  <c r="M42" i="4" s="1"/>
  <c r="E43" i="4"/>
  <c r="I43" i="4"/>
  <c r="J43" i="4" s="1"/>
  <c r="L43" i="4"/>
  <c r="M43" i="4" s="1"/>
  <c r="E44" i="4"/>
  <c r="I44" i="4"/>
  <c r="J44" i="4"/>
  <c r="L44" i="4"/>
  <c r="M44" i="4" s="1"/>
  <c r="E45" i="4"/>
  <c r="I45" i="4"/>
  <c r="J45" i="4" s="1"/>
  <c r="L45" i="4"/>
  <c r="M45" i="4" s="1"/>
  <c r="I46" i="4"/>
  <c r="L46" i="4"/>
  <c r="I47" i="4"/>
  <c r="L47" i="4"/>
  <c r="I48" i="4"/>
  <c r="L48" i="4"/>
  <c r="I49" i="4"/>
  <c r="L49" i="4"/>
  <c r="I50" i="4"/>
  <c r="L50" i="4"/>
  <c r="I51" i="4"/>
  <c r="L51" i="4"/>
  <c r="I52" i="4"/>
  <c r="L52" i="4"/>
  <c r="I53" i="4"/>
  <c r="L53" i="4"/>
  <c r="I54" i="4"/>
  <c r="L54" i="4"/>
  <c r="I55" i="4"/>
  <c r="L55" i="4"/>
  <c r="I56" i="4"/>
  <c r="L56" i="4"/>
  <c r="I57" i="4"/>
  <c r="L57" i="4"/>
  <c r="I58" i="4"/>
  <c r="L58" i="4"/>
  <c r="I59" i="4"/>
  <c r="L59" i="4"/>
  <c r="I60" i="4"/>
  <c r="L60" i="4"/>
  <c r="E6" i="4" l="1"/>
  <c r="G6" i="4" s="1"/>
  <c r="F55" i="4" s="1"/>
  <c r="M10" i="4"/>
  <c r="J10" i="4"/>
  <c r="E7" i="4"/>
  <c r="G7" i="4" s="1"/>
  <c r="F52" i="4" l="1"/>
  <c r="F37" i="4"/>
  <c r="G37" i="4" s="1"/>
  <c r="F21" i="4"/>
  <c r="G21" i="4" s="1"/>
  <c r="F51" i="4"/>
  <c r="F48" i="4"/>
  <c r="F33" i="4"/>
  <c r="G33" i="4" s="1"/>
  <c r="F17" i="4"/>
  <c r="G17" i="4" s="1"/>
  <c r="F16" i="4"/>
  <c r="G16" i="4" s="1"/>
  <c r="F60" i="4"/>
  <c r="F45" i="4"/>
  <c r="G45" i="4" s="1"/>
  <c r="F29" i="4"/>
  <c r="G29" i="4" s="1"/>
  <c r="F59" i="4"/>
  <c r="F56" i="4"/>
  <c r="F41" i="4"/>
  <c r="G41" i="4" s="1"/>
  <c r="F25" i="4"/>
  <c r="G25" i="4" s="1"/>
  <c r="F47" i="4"/>
  <c r="F42" i="4"/>
  <c r="G42" i="4" s="1"/>
  <c r="F38" i="4"/>
  <c r="G38" i="4" s="1"/>
  <c r="F34" i="4"/>
  <c r="G34" i="4" s="1"/>
  <c r="F30" i="4"/>
  <c r="G30" i="4" s="1"/>
  <c r="F26" i="4"/>
  <c r="G26" i="4" s="1"/>
  <c r="F22" i="4"/>
  <c r="G22" i="4" s="1"/>
  <c r="F18" i="4"/>
  <c r="G18" i="4" s="1"/>
  <c r="F58" i="4"/>
  <c r="F54" i="4"/>
  <c r="F50" i="4"/>
  <c r="F46" i="4"/>
  <c r="F43" i="4"/>
  <c r="G43" i="4" s="1"/>
  <c r="F39" i="4"/>
  <c r="G39" i="4" s="1"/>
  <c r="F35" i="4"/>
  <c r="G35" i="4" s="1"/>
  <c r="F31" i="4"/>
  <c r="G31" i="4" s="1"/>
  <c r="F27" i="4"/>
  <c r="G27" i="4" s="1"/>
  <c r="F23" i="4"/>
  <c r="G23" i="4" s="1"/>
  <c r="F19" i="4"/>
  <c r="G19" i="4" s="1"/>
  <c r="F15" i="4"/>
  <c r="G15" i="4" s="1"/>
  <c r="F57" i="4"/>
  <c r="F53" i="4"/>
  <c r="F49" i="4"/>
  <c r="F44" i="4"/>
  <c r="G44" i="4" s="1"/>
  <c r="F40" i="4"/>
  <c r="G40" i="4" s="1"/>
  <c r="F36" i="4"/>
  <c r="G36" i="4" s="1"/>
  <c r="F32" i="4"/>
  <c r="G32" i="4" s="1"/>
  <c r="F28" i="4"/>
  <c r="G28" i="4" s="1"/>
  <c r="F24" i="4"/>
  <c r="G24" i="4" s="1"/>
  <c r="F20" i="4"/>
  <c r="G20" i="4" s="1"/>
  <c r="G10" i="4" l="1"/>
</calcChain>
</file>

<file path=xl/comments1.xml><?xml version="1.0" encoding="utf-8"?>
<comments xmlns="http://schemas.openxmlformats.org/spreadsheetml/2006/main">
  <authors>
    <author>Stephen R. Lawrence</author>
  </authors>
  <commentList>
    <comment ref="C2" authorId="0">
      <text>
        <r>
          <rPr>
            <b/>
            <sz val="8"/>
            <color indexed="81"/>
            <rFont val="Tahoma"/>
            <family val="2"/>
          </rPr>
          <t xml:space="preserve">Title: </t>
        </r>
        <r>
          <rPr>
            <sz val="8"/>
            <color indexed="81"/>
            <rFont val="Tahoma"/>
            <family val="2"/>
          </rPr>
          <t>Type in the title of the data you are analyzing.</t>
        </r>
      </text>
    </comment>
    <comment ref="F9" authorId="0">
      <text>
        <r>
          <rPr>
            <b/>
            <sz val="8"/>
            <color indexed="81"/>
            <rFont val="Tahoma"/>
            <family val="2"/>
          </rPr>
          <t xml:space="preserve">Adjust Scale Parameter L: </t>
        </r>
        <r>
          <rPr>
            <sz val="8"/>
            <color indexed="81"/>
            <rFont val="Tahoma"/>
            <family val="2"/>
          </rPr>
          <t xml:space="preserve"> For adoption or penetration studies, set L=1.0 (fractional adoption) or L=100 (percentage adoption), and do not change.  If the saturation level itself is to be forecast (for example, the total number of adopters), then L must be found by trial and error.  To do this, try different values of L in a systematic fashion until that value for L is found which minimizes standard deviation of errors (SDE).  Alternatively, you can use Solver (an Excel add-in) to automatically find the value for L which minimizes SDE.</t>
        </r>
        <r>
          <rPr>
            <sz val="8"/>
            <color indexed="81"/>
            <rFont val="Tahoma"/>
            <family val="2"/>
          </rPr>
          <t xml:space="preserve">
</t>
        </r>
      </text>
    </comment>
    <comment ref="A14" authorId="0">
      <text>
        <r>
          <rPr>
            <b/>
            <sz val="8"/>
            <color indexed="81"/>
            <rFont val="Tahoma"/>
            <family val="2"/>
          </rPr>
          <t xml:space="preserve">Redefine Past Range: </t>
        </r>
        <r>
          <rPr>
            <sz val="8"/>
            <color indexed="81"/>
            <rFont val="Tahoma"/>
            <family val="2"/>
          </rPr>
          <t xml:space="preserve">Open menu item Insert/Name/Define which opens the Define Name window.  Select name </t>
        </r>
        <r>
          <rPr>
            <b/>
            <sz val="8"/>
            <color indexed="81"/>
            <rFont val="Tahoma"/>
            <family val="2"/>
          </rPr>
          <t>"past"</t>
        </r>
        <r>
          <rPr>
            <sz val="8"/>
            <color indexed="81"/>
            <rFont val="Tahoma"/>
            <family val="2"/>
          </rPr>
          <t xml:space="preserve">.   At the bottom of the window, change the "Refers To" range to correspond to the periods for which you have data.  Note that the last row number will be the number of periods plus 13.   For example, if you have data for 10 periods (periods 1 thru 10), change the "Refers To" range to A14 through A23. 
</t>
        </r>
        <r>
          <rPr>
            <b/>
            <sz val="8"/>
            <color indexed="81"/>
            <rFont val="Tahoma"/>
            <family val="2"/>
          </rPr>
          <t>Redefine Horizon Range:</t>
        </r>
        <r>
          <rPr>
            <sz val="8"/>
            <color indexed="81"/>
            <rFont val="Tahoma"/>
            <family val="2"/>
          </rPr>
          <t xml:space="preserve"> Open menu item Insert/Name/Define which opens the Define Name window.  Select name</t>
        </r>
        <r>
          <rPr>
            <b/>
            <sz val="8"/>
            <color indexed="81"/>
            <rFont val="Tahoma"/>
            <family val="2"/>
          </rPr>
          <t xml:space="preserve"> "horizon"</t>
        </r>
        <r>
          <rPr>
            <sz val="8"/>
            <color indexed="81"/>
            <rFont val="Tahoma"/>
            <family val="2"/>
          </rPr>
          <t>.   At the bottom of the window, change the "Refers To" range to correspond to the total past and future periods for which you want to forecast.  Note that the last row number will be the number of periods plus 13.   For example, if you have historical data for 10 periods (periods 1 thru 10), and want to forecast 10 periods into the future (periods 11 to 20), then change the "Refers To" range to A14 through A33 -- a total of 20 periods.</t>
        </r>
      </text>
    </comment>
    <comment ref="B14" authorId="0">
      <text>
        <r>
          <rPr>
            <b/>
            <sz val="8"/>
            <color indexed="81"/>
            <rFont val="Tahoma"/>
            <family val="2"/>
          </rPr>
          <t xml:space="preserve">Time Labels: </t>
        </r>
        <r>
          <rPr>
            <sz val="8"/>
            <color indexed="81"/>
            <rFont val="Tahoma"/>
            <family val="2"/>
          </rPr>
          <t>Type or copy in the time labels for your data.  Include time labels into the future for periods you wish to forecast.  Include a header name at the top.  Be sure to remove any old data left over from previous analysis.</t>
        </r>
      </text>
    </comment>
    <comment ref="C14" authorId="0">
      <text>
        <r>
          <rPr>
            <b/>
            <sz val="8"/>
            <color indexed="81"/>
            <rFont val="Tahoma"/>
            <family val="2"/>
          </rPr>
          <t xml:space="preserve">Historical Data: </t>
        </r>
        <r>
          <rPr>
            <sz val="8"/>
            <color indexed="81"/>
            <rFont val="Tahoma"/>
            <family val="2"/>
          </rPr>
          <t>Type or copy in the historical data for analysis.  Include a header name at the top.  Be sure to remove any old data left over from previous analysis.</t>
        </r>
      </text>
    </comment>
    <comment ref="E14" authorId="0">
      <text>
        <r>
          <rPr>
            <b/>
            <sz val="8"/>
            <color indexed="81"/>
            <rFont val="Tahoma"/>
            <family val="2"/>
          </rPr>
          <t xml:space="preserve">Redefine Transform Range:  </t>
        </r>
        <r>
          <rPr>
            <sz val="8"/>
            <color indexed="81"/>
            <rFont val="Tahoma"/>
            <family val="2"/>
          </rPr>
          <t>Open menu item Insert/Name/Define and select name</t>
        </r>
        <r>
          <rPr>
            <b/>
            <sz val="8"/>
            <color indexed="81"/>
            <rFont val="Tahoma"/>
            <family val="2"/>
          </rPr>
          <t xml:space="preserve"> "transform"</t>
        </r>
        <r>
          <rPr>
            <sz val="8"/>
            <color indexed="81"/>
            <rFont val="Tahoma"/>
            <family val="2"/>
          </rPr>
          <t xml:space="preserve">.  Change the "Refers To" range to correspond to the last row for which you have data.   For example, if you have data for 10 periods (periods 1 thru 10), change the "Refers To" range to E14 through E24. </t>
        </r>
      </text>
    </comment>
    <comment ref="F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G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 ref="I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J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 ref="L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M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List>
</comments>
</file>

<file path=xl/sharedStrings.xml><?xml version="1.0" encoding="utf-8"?>
<sst xmlns="http://schemas.openxmlformats.org/spreadsheetml/2006/main" count="70" uniqueCount="48">
  <si>
    <t>Tools for Managers</t>
  </si>
  <si>
    <t>S-Curve Forecasting</t>
  </si>
  <si>
    <t>Professor Stephen R. Lawrence</t>
  </si>
  <si>
    <t>University of Colorado</t>
  </si>
  <si>
    <t>S-Curve Forecasting Instructions</t>
  </si>
  <si>
    <t>S-Curve Forecasting Theory</t>
  </si>
  <si>
    <t>Logistic Function</t>
  </si>
  <si>
    <t>Exponential Function</t>
  </si>
  <si>
    <t xml:space="preserve">a = </t>
  </si>
  <si>
    <t xml:space="preserve">b = </t>
  </si>
  <si>
    <t>t</t>
  </si>
  <si>
    <t>Label</t>
  </si>
  <si>
    <t>y</t>
  </si>
  <si>
    <t>Y</t>
  </si>
  <si>
    <t>y '</t>
  </si>
  <si>
    <t>e</t>
  </si>
  <si>
    <t>Period</t>
  </si>
  <si>
    <t>Year</t>
  </si>
  <si>
    <t>Transform</t>
  </si>
  <si>
    <t>Forecast</t>
  </si>
  <si>
    <t>Errors</t>
  </si>
  <si>
    <t>Throughout this workbook, cells in which you are to enter data are shaded in light green.</t>
  </si>
  <si>
    <t>Cells which show calculated results are shaded in light yellow with red type.</t>
  </si>
  <si>
    <t>Many cells are commented with informational notes.  You should see a red triangle in the</t>
  </si>
  <si>
    <t>upper right corner of many cells.   If you do not, turn on commenting by selecting menu</t>
  </si>
  <si>
    <r>
      <t xml:space="preserve">item </t>
    </r>
    <r>
      <rPr>
        <b/>
        <sz val="10"/>
        <rFont val="Arial"/>
        <family val="2"/>
      </rPr>
      <t>VIEW | COMMENTS.</t>
    </r>
  </si>
  <si>
    <t xml:space="preserve">SD Errors = </t>
  </si>
  <si>
    <t>Linear Function</t>
  </si>
  <si>
    <t>(2)</t>
  </si>
  <si>
    <t>(3)</t>
  </si>
  <si>
    <t>(4)</t>
  </si>
  <si>
    <t>(5)</t>
  </si>
  <si>
    <t>(6a)</t>
  </si>
  <si>
    <t>(6b)</t>
  </si>
  <si>
    <t>(6c)</t>
  </si>
  <si>
    <t>(7a)</t>
  </si>
  <si>
    <t>(7b)</t>
  </si>
  <si>
    <t>(7c)</t>
  </si>
  <si>
    <r>
      <t>(1)</t>
    </r>
    <r>
      <rPr>
        <sz val="14"/>
        <rFont val="Arial"/>
        <family val="2"/>
      </rPr>
      <t xml:space="preserve"> Data Title:  </t>
    </r>
  </si>
  <si>
    <r>
      <t xml:space="preserve"> </t>
    </r>
    <r>
      <rPr>
        <b/>
        <sz val="10"/>
        <color indexed="10"/>
        <rFont val="Arial"/>
        <family val="2"/>
      </rPr>
      <t>(8)</t>
    </r>
    <r>
      <rPr>
        <b/>
        <i/>
        <sz val="10"/>
        <rFont val="Arial"/>
        <family val="2"/>
      </rPr>
      <t xml:space="preserve">      L = </t>
    </r>
  </si>
  <si>
    <t>Current Max:</t>
  </si>
  <si>
    <t>Subscribers</t>
  </si>
  <si>
    <t>Cell Phone Subscribers (000)</t>
  </si>
  <si>
    <t>Number of Internet Hosts</t>
  </si>
  <si>
    <t>Leeds School of Business</t>
  </si>
  <si>
    <t>Boulder, CO  80305-0419</t>
  </si>
  <si>
    <t>303.492.4351</t>
  </si>
  <si>
    <t>Stephen.Lawrence@colorado.edu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</si>
</sst>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
    <numFmt numFmtId="166" formatCode="0.0000"/>
    <numFmt numFmtId="167" formatCode="#,##0.0"/>
    <numFmt numFmtId="168" formatCode="_(* #,##0_);_(* \(#,##0\);_(* &quot;-&quot;??_);_(@_)"/>
  </numFmts>
  <fonts count="37" x14ac:knownFonts="1">
    <font>
      <sz val="10"/>
      <name val="Arial"/>
    </font>
    <font>
      <b/>
      <sz val="10"/>
      <name val="Arial"/>
      <family val="2"/>
    </font>
    <font>
      <i/>
      <sz val="10"/>
      <name val="Arial"/>
      <family val="2"/>
    </font>
    <font>
      <b/>
      <i/>
      <sz val="10"/>
      <name val="Arial"/>
      <family val="2"/>
    </font>
    <font>
      <sz val="10"/>
      <name val="Arial"/>
      <family val="2"/>
    </font>
    <font>
      <sz val="10"/>
      <color indexed="10"/>
      <name val="Arial"/>
      <family val="2"/>
    </font>
    <font>
      <sz val="10"/>
      <name val="Symbol"/>
      <family val="1"/>
      <charset val="2"/>
    </font>
    <font>
      <b/>
      <sz val="10"/>
      <color indexed="10"/>
      <name val="Arial"/>
      <family val="2"/>
    </font>
    <font>
      <b/>
      <sz val="24"/>
      <color indexed="12"/>
      <name val="Arial"/>
      <family val="2"/>
    </font>
    <font>
      <sz val="10"/>
      <color indexed="8"/>
      <name val="Arial"/>
      <family val="2"/>
    </font>
    <font>
      <b/>
      <sz val="18"/>
      <name val="Arial"/>
      <family val="2"/>
    </font>
    <font>
      <b/>
      <i/>
      <sz val="10"/>
      <name val="Arial"/>
      <family val="2"/>
    </font>
    <font>
      <b/>
      <sz val="10"/>
      <name val="Arial"/>
      <family val="2"/>
    </font>
    <font>
      <b/>
      <u/>
      <sz val="12"/>
      <color indexed="17"/>
      <name val="Arial"/>
      <family val="2"/>
    </font>
    <font>
      <b/>
      <sz val="12"/>
      <color indexed="17"/>
      <name val="Arial"/>
      <family val="2"/>
    </font>
    <font>
      <b/>
      <sz val="10"/>
      <color indexed="17"/>
      <name val="Arial"/>
      <family val="2"/>
    </font>
    <font>
      <b/>
      <i/>
      <sz val="12"/>
      <name val="Arial"/>
      <family val="2"/>
    </font>
    <font>
      <b/>
      <i/>
      <sz val="24"/>
      <color indexed="10"/>
      <name val="Arial"/>
      <family val="2"/>
    </font>
    <font>
      <b/>
      <i/>
      <sz val="12"/>
      <color indexed="10"/>
      <name val="Arial"/>
      <family val="2"/>
    </font>
    <font>
      <b/>
      <sz val="10"/>
      <color indexed="18"/>
      <name val="Arial"/>
      <family val="2"/>
    </font>
    <font>
      <b/>
      <i/>
      <sz val="10"/>
      <color indexed="16"/>
      <name val="Arial"/>
      <family val="2"/>
    </font>
    <font>
      <b/>
      <i/>
      <sz val="10"/>
      <color indexed="33"/>
      <name val="Arial"/>
      <family val="2"/>
    </font>
    <font>
      <b/>
      <sz val="10"/>
      <color indexed="21"/>
      <name val="Arial"/>
      <family val="2"/>
    </font>
    <font>
      <sz val="10"/>
      <name val="Arial"/>
      <family val="2"/>
    </font>
    <font>
      <b/>
      <sz val="10"/>
      <color indexed="17"/>
      <name val="Arial"/>
      <family val="2"/>
    </font>
    <font>
      <sz val="10"/>
      <color indexed="17"/>
      <name val="Arial"/>
      <family val="2"/>
    </font>
    <font>
      <b/>
      <sz val="10"/>
      <color indexed="10"/>
      <name val="Arial"/>
      <family val="2"/>
    </font>
    <font>
      <b/>
      <sz val="10"/>
      <color indexed="56"/>
      <name val="Arial"/>
      <family val="2"/>
    </font>
    <font>
      <sz val="14"/>
      <name val="Arial"/>
      <family val="2"/>
    </font>
    <font>
      <b/>
      <sz val="18"/>
      <color indexed="17"/>
      <name val="Arial"/>
      <family val="2"/>
    </font>
    <font>
      <b/>
      <sz val="10"/>
      <color indexed="8"/>
      <name val="Arial"/>
      <family val="2"/>
    </font>
    <font>
      <b/>
      <sz val="14"/>
      <color indexed="10"/>
      <name val="Arial"/>
      <family val="2"/>
    </font>
    <font>
      <sz val="8"/>
      <color indexed="81"/>
      <name val="Tahoma"/>
      <family val="2"/>
    </font>
    <font>
      <b/>
      <sz val="8"/>
      <color indexed="81"/>
      <name val="Tahoma"/>
      <family val="2"/>
    </font>
    <font>
      <i/>
      <sz val="10"/>
      <name val="Arial"/>
      <family val="2"/>
    </font>
    <font>
      <u/>
      <sz val="10"/>
      <color indexed="12"/>
      <name val="Arial"/>
      <family val="2"/>
    </font>
    <font>
      <sz val="8"/>
      <name val="Arial"/>
      <family val="2"/>
    </font>
  </fonts>
  <fills count="7">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6">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35" fillId="0" borderId="0" applyNumberFormat="0" applyFill="0" applyBorder="0" applyAlignment="0" applyProtection="0">
      <alignment vertical="top"/>
      <protection locked="0"/>
    </xf>
    <xf numFmtId="164" fontId="4" fillId="0" borderId="0" applyFont="0" applyFill="0" applyBorder="0" applyAlignment="0" applyProtection="0"/>
  </cellStyleXfs>
  <cellXfs count="112">
    <xf numFmtId="0" fontId="0" fillId="0" borderId="0" xfId="0"/>
    <xf numFmtId="0" fontId="0" fillId="0" borderId="0" xfId="0" applyAlignment="1">
      <alignment horizontal="center"/>
    </xf>
    <xf numFmtId="0" fontId="0" fillId="0" borderId="0" xfId="0" applyBorder="1"/>
    <xf numFmtId="0" fontId="0" fillId="0" borderId="0" xfId="0"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6" fillId="0" borderId="0" xfId="0" applyFont="1" applyAlignment="1" applyProtection="1">
      <alignment horizontal="right"/>
      <protection locked="0"/>
    </xf>
    <xf numFmtId="4" fontId="0" fillId="0" borderId="0" xfId="0" applyNumberFormat="1" applyFill="1" applyBorder="1" applyAlignment="1" applyProtection="1">
      <alignment horizontal="center"/>
      <protection locked="0"/>
    </xf>
    <xf numFmtId="166" fontId="7" fillId="0" borderId="0" xfId="0" applyNumberFormat="1" applyFont="1" applyFill="1" applyBorder="1" applyAlignment="1" applyProtection="1">
      <alignment horizontal="center"/>
      <protection locked="0"/>
    </xf>
    <xf numFmtId="0" fontId="2"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2" fillId="0" borderId="0" xfId="0" applyFont="1" applyAlignment="1" applyProtection="1">
      <alignment horizontal="center"/>
      <protection locked="0"/>
    </xf>
    <xf numFmtId="0" fontId="1" fillId="0" borderId="0" xfId="0" applyFont="1" applyBorder="1" applyAlignment="1" applyProtection="1">
      <alignment horizontal="center"/>
      <protection locked="0"/>
    </xf>
    <xf numFmtId="0" fontId="1" fillId="0" borderId="1" xfId="0" applyFont="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6" fontId="0" fillId="0" borderId="0" xfId="0" applyNumberFormat="1" applyBorder="1" applyAlignment="1" applyProtection="1">
      <alignment horizontal="center"/>
      <protection locked="0"/>
    </xf>
    <xf numFmtId="0" fontId="2" fillId="0" borderId="0" xfId="0" applyFont="1" applyAlignment="1" applyProtection="1">
      <alignment horizontal="right"/>
    </xf>
    <xf numFmtId="0" fontId="0" fillId="0" borderId="0" xfId="0" applyProtection="1"/>
    <xf numFmtId="0" fontId="6" fillId="0" borderId="0" xfId="0" applyFont="1" applyAlignment="1" applyProtection="1">
      <alignment horizontal="right"/>
    </xf>
    <xf numFmtId="166" fontId="7" fillId="0" borderId="0" xfId="0" applyNumberFormat="1" applyFont="1" applyAlignment="1" applyProtection="1">
      <alignment horizontal="center"/>
    </xf>
    <xf numFmtId="0" fontId="0" fillId="0" borderId="0" xfId="0" applyAlignment="1" applyProtection="1">
      <alignment horizontal="right"/>
    </xf>
    <xf numFmtId="166" fontId="7" fillId="0" borderId="0" xfId="0" applyNumberFormat="1" applyFont="1" applyFill="1" applyAlignment="1" applyProtection="1">
      <alignment horizontal="center"/>
    </xf>
    <xf numFmtId="0" fontId="2" fillId="0" borderId="0" xfId="0" applyFont="1" applyBorder="1" applyAlignment="1" applyProtection="1">
      <alignment horizontal="right"/>
    </xf>
    <xf numFmtId="4" fontId="7" fillId="0" borderId="0" xfId="0" applyNumberFormat="1" applyFont="1" applyFill="1" applyBorder="1" applyAlignment="1" applyProtection="1">
      <alignment horizontal="center"/>
    </xf>
    <xf numFmtId="0" fontId="1" fillId="0" borderId="1" xfId="0" applyFont="1" applyBorder="1" applyAlignment="1">
      <alignment horizontal="right"/>
    </xf>
    <xf numFmtId="0" fontId="10" fillId="0" borderId="0" xfId="0" applyFont="1"/>
    <xf numFmtId="165" fontId="0" fillId="0" borderId="0" xfId="0" applyNumberFormat="1"/>
    <xf numFmtId="0" fontId="13" fillId="2" borderId="0" xfId="0" applyFont="1" applyFill="1" applyAlignment="1">
      <alignment horizontal="centerContinuous"/>
    </xf>
    <xf numFmtId="0" fontId="14" fillId="2" borderId="0" xfId="0" applyFont="1" applyFill="1" applyAlignment="1">
      <alignment horizontal="centerContinuous"/>
    </xf>
    <xf numFmtId="0" fontId="15" fillId="2" borderId="0" xfId="0" applyFont="1" applyFill="1"/>
    <xf numFmtId="0" fontId="16" fillId="2" borderId="0" xfId="0" applyFont="1" applyFill="1" applyAlignment="1">
      <alignment horizontal="centerContinuous"/>
    </xf>
    <xf numFmtId="0" fontId="0" fillId="2" borderId="0" xfId="0" applyFill="1"/>
    <xf numFmtId="0" fontId="17" fillId="2" borderId="0" xfId="0" applyFont="1" applyFill="1" applyAlignment="1">
      <alignment horizontal="centerContinuous"/>
    </xf>
    <xf numFmtId="0" fontId="18" fillId="2" borderId="0" xfId="0" applyFont="1" applyFill="1" applyAlignment="1">
      <alignment horizontal="centerContinuous"/>
    </xf>
    <xf numFmtId="0" fontId="5" fillId="2" borderId="0" xfId="0" applyFont="1" applyFill="1"/>
    <xf numFmtId="0" fontId="19" fillId="2" borderId="0" xfId="0" applyFont="1" applyFill="1" applyAlignment="1">
      <alignment horizontal="centerContinuous"/>
    </xf>
    <xf numFmtId="0" fontId="1" fillId="2" borderId="0" xfId="0" applyFont="1" applyFill="1" applyAlignment="1">
      <alignment horizontal="centerContinuous"/>
    </xf>
    <xf numFmtId="0" fontId="4" fillId="2" borderId="0" xfId="0" applyFont="1" applyFill="1"/>
    <xf numFmtId="0" fontId="20" fillId="2" borderId="0" xfId="0" applyFont="1" applyFill="1" applyAlignment="1">
      <alignment horizontal="centerContinuous"/>
    </xf>
    <xf numFmtId="0" fontId="21" fillId="2" borderId="0" xfId="0" applyFont="1" applyFill="1" applyAlignment="1">
      <alignment horizontal="centerContinuous"/>
    </xf>
    <xf numFmtId="0" fontId="3" fillId="2" borderId="0" xfId="0" applyFont="1" applyFill="1" applyAlignment="1">
      <alignment horizontal="centerContinuous"/>
    </xf>
    <xf numFmtId="0" fontId="2" fillId="2" borderId="0" xfId="0" applyFont="1" applyFill="1"/>
    <xf numFmtId="0" fontId="22" fillId="2" borderId="0" xfId="0" applyFont="1" applyFill="1" applyAlignment="1">
      <alignment horizontal="centerContinuous"/>
    </xf>
    <xf numFmtId="0" fontId="11" fillId="2" borderId="0" xfId="0" applyFont="1" applyFill="1" applyAlignment="1">
      <alignment horizontal="centerContinuous"/>
    </xf>
    <xf numFmtId="0" fontId="23" fillId="2" borderId="0" xfId="0" applyFont="1" applyFill="1"/>
    <xf numFmtId="0" fontId="24" fillId="3" borderId="1" xfId="0" applyFont="1" applyFill="1" applyBorder="1" applyAlignment="1" applyProtection="1">
      <alignment horizontal="center"/>
      <protection locked="0"/>
    </xf>
    <xf numFmtId="0" fontId="25" fillId="3" borderId="0" xfId="0" applyFont="1" applyFill="1" applyAlignment="1" applyProtection="1">
      <alignment horizontal="center"/>
      <protection locked="0"/>
    </xf>
    <xf numFmtId="165" fontId="0" fillId="0" borderId="0" xfId="0" applyNumberFormat="1" applyProtection="1">
      <protection locked="0"/>
    </xf>
    <xf numFmtId="167" fontId="0" fillId="0" borderId="0" xfId="0" applyNumberFormat="1" applyFill="1" applyProtection="1">
      <protection locked="0"/>
    </xf>
    <xf numFmtId="167" fontId="0" fillId="0" borderId="0" xfId="0" applyNumberFormat="1" applyProtection="1">
      <protection locked="0"/>
    </xf>
    <xf numFmtId="167" fontId="25" fillId="3" borderId="0" xfId="0" applyNumberFormat="1" applyFont="1" applyFill="1" applyAlignment="1" applyProtection="1">
      <alignment horizontal="center"/>
      <protection locked="0"/>
    </xf>
    <xf numFmtId="167" fontId="0" fillId="0" borderId="0" xfId="0" applyNumberFormat="1" applyAlignment="1" applyProtection="1">
      <alignment horizontal="center"/>
      <protection locked="0"/>
    </xf>
    <xf numFmtId="167" fontId="0" fillId="0" borderId="0" xfId="0" applyNumberFormat="1" applyAlignment="1">
      <alignment horizontal="center"/>
    </xf>
    <xf numFmtId="167" fontId="0" fillId="0" borderId="0" xfId="0" applyNumberFormat="1" applyBorder="1" applyProtection="1">
      <protection locked="0"/>
    </xf>
    <xf numFmtId="167" fontId="0" fillId="0" borderId="0" xfId="0" applyNumberFormat="1" applyBorder="1"/>
    <xf numFmtId="0" fontId="0" fillId="0" borderId="0" xfId="0" applyFill="1"/>
    <xf numFmtId="0" fontId="15" fillId="0" borderId="0" xfId="0" applyFont="1" applyFill="1"/>
    <xf numFmtId="0" fontId="0" fillId="0" borderId="0" xfId="0" applyFill="1" applyBorder="1"/>
    <xf numFmtId="166" fontId="5" fillId="2" borderId="0" xfId="0" applyNumberFormat="1" applyFont="1" applyFill="1" applyAlignment="1" applyProtection="1">
      <alignment horizontal="center"/>
    </xf>
    <xf numFmtId="167" fontId="5" fillId="2" borderId="0" xfId="0" applyNumberFormat="1" applyFont="1" applyFill="1" applyAlignment="1" applyProtection="1">
      <alignment horizontal="right"/>
    </xf>
    <xf numFmtId="167" fontId="5" fillId="2" borderId="0" xfId="0" applyNumberFormat="1" applyFont="1" applyFill="1" applyAlignment="1" applyProtection="1">
      <alignment horizontal="right"/>
      <protection locked="0"/>
    </xf>
    <xf numFmtId="167" fontId="5" fillId="2" borderId="0" xfId="0" applyNumberFormat="1" applyFont="1" applyFill="1" applyBorder="1" applyAlignment="1" applyProtection="1">
      <alignment horizontal="right"/>
      <protection locked="0"/>
    </xf>
    <xf numFmtId="3" fontId="5" fillId="2" borderId="0" xfId="0" applyNumberFormat="1" applyFont="1" applyFill="1" applyBorder="1" applyProtection="1">
      <protection locked="0"/>
    </xf>
    <xf numFmtId="0" fontId="5" fillId="2" borderId="0" xfId="0" applyFont="1" applyFill="1" applyProtection="1">
      <protection locked="0"/>
    </xf>
    <xf numFmtId="167" fontId="5" fillId="2" borderId="0" xfId="0" applyNumberFormat="1" applyFont="1" applyFill="1" applyBorder="1" applyProtection="1">
      <protection locked="0"/>
    </xf>
    <xf numFmtId="0" fontId="0" fillId="4" borderId="0" xfId="0" applyFill="1" applyAlignment="1" applyProtection="1">
      <alignment horizontal="center"/>
      <protection locked="0"/>
    </xf>
    <xf numFmtId="0" fontId="9" fillId="4" borderId="0" xfId="0" applyFont="1" applyFill="1" applyAlignment="1" applyProtection="1">
      <alignment horizontal="center"/>
      <protection locked="0"/>
    </xf>
    <xf numFmtId="166" fontId="7" fillId="0" borderId="0" xfId="0" quotePrefix="1" applyNumberFormat="1" applyFont="1" applyFill="1" applyAlignment="1" applyProtection="1">
      <alignment horizontal="center"/>
      <protection locked="0"/>
    </xf>
    <xf numFmtId="0" fontId="26" fillId="0" borderId="0" xfId="0" quotePrefix="1" applyFont="1" applyAlignment="1" applyProtection="1">
      <alignment horizontal="center"/>
      <protection locked="0"/>
    </xf>
    <xf numFmtId="166" fontId="27" fillId="0" borderId="0" xfId="0" applyNumberFormat="1" applyFont="1" applyAlignment="1" applyProtection="1">
      <alignment horizontal="center"/>
    </xf>
    <xf numFmtId="4" fontId="27" fillId="0" borderId="0" xfId="0" applyNumberFormat="1" applyFont="1" applyFill="1" applyAlignment="1" applyProtection="1">
      <alignment horizontal="center"/>
    </xf>
    <xf numFmtId="4" fontId="27" fillId="0" borderId="0" xfId="0" applyNumberFormat="1" applyFont="1" applyFill="1" applyBorder="1" applyAlignment="1" applyProtection="1">
      <alignment horizontal="center"/>
    </xf>
    <xf numFmtId="167" fontId="24" fillId="0" borderId="0" xfId="0" applyNumberFormat="1" applyFont="1" applyFill="1" applyAlignment="1" applyProtection="1">
      <alignment horizontal="center"/>
    </xf>
    <xf numFmtId="167" fontId="24" fillId="0" borderId="0" xfId="0" applyNumberFormat="1" applyFont="1" applyAlignment="1" applyProtection="1">
      <alignment horizontal="center"/>
      <protection locked="0"/>
    </xf>
    <xf numFmtId="166" fontId="7" fillId="0" borderId="0" xfId="0" quotePrefix="1" applyNumberFormat="1" applyFont="1" applyAlignment="1" applyProtection="1">
      <alignment horizontal="center"/>
      <protection locked="0"/>
    </xf>
    <xf numFmtId="0" fontId="26" fillId="0" borderId="0" xfId="0" quotePrefix="1" applyFont="1" applyBorder="1" applyAlignment="1" applyProtection="1">
      <alignment horizontal="center"/>
      <protection locked="0"/>
    </xf>
    <xf numFmtId="0" fontId="12" fillId="0" borderId="0" xfId="0" applyFont="1" applyAlignment="1" applyProtection="1">
      <alignment horizontal="right"/>
    </xf>
    <xf numFmtId="0" fontId="11" fillId="0" borderId="0" xfId="0" applyFont="1" applyAlignment="1" applyProtection="1">
      <alignment horizontal="right"/>
    </xf>
    <xf numFmtId="0" fontId="25" fillId="3" borderId="0" xfId="0" applyFont="1" applyFill="1"/>
    <xf numFmtId="0" fontId="23" fillId="5" borderId="0" xfId="0" applyFont="1" applyFill="1"/>
    <xf numFmtId="0" fontId="1" fillId="5" borderId="2" xfId="0" applyFont="1" applyFill="1" applyBorder="1" applyAlignment="1" applyProtection="1">
      <alignment horizontal="centerContinuous"/>
      <protection locked="0"/>
    </xf>
    <xf numFmtId="0" fontId="0" fillId="5" borderId="3" xfId="0" applyFill="1" applyBorder="1" applyAlignment="1" applyProtection="1">
      <alignment horizontal="centerContinuous"/>
      <protection locked="0"/>
    </xf>
    <xf numFmtId="0" fontId="0" fillId="5" borderId="4" xfId="0" applyFill="1" applyBorder="1" applyAlignment="1" applyProtection="1">
      <alignment horizontal="centerContinuous"/>
      <protection locked="0"/>
    </xf>
    <xf numFmtId="167" fontId="12" fillId="0" borderId="0" xfId="0" applyNumberFormat="1" applyFont="1" applyFill="1" applyAlignment="1" applyProtection="1">
      <alignment horizontal="center"/>
    </xf>
    <xf numFmtId="167" fontId="30" fillId="0" borderId="0" xfId="0" applyNumberFormat="1" applyFont="1" applyAlignment="1" applyProtection="1">
      <alignment horizontal="center"/>
      <protection locked="0"/>
    </xf>
    <xf numFmtId="0" fontId="31" fillId="0" borderId="0" xfId="0" applyFont="1" applyAlignment="1">
      <alignment horizontal="right"/>
    </xf>
    <xf numFmtId="0" fontId="26" fillId="0" borderId="0" xfId="0" applyFont="1" applyAlignment="1">
      <alignment horizontal="center"/>
    </xf>
    <xf numFmtId="0" fontId="8" fillId="6" borderId="0" xfId="0" applyFont="1" applyFill="1" applyAlignment="1">
      <alignment horizontal="centerContinuous"/>
    </xf>
    <xf numFmtId="0" fontId="23" fillId="6" borderId="0" xfId="0" applyFont="1" applyFill="1" applyAlignment="1">
      <alignment horizontal="centerContinuous"/>
    </xf>
    <xf numFmtId="0" fontId="23" fillId="6" borderId="0" xfId="0" applyFont="1" applyFill="1"/>
    <xf numFmtId="0" fontId="23" fillId="6" borderId="0" xfId="0" applyFont="1" applyFill="1" applyBorder="1" applyAlignment="1">
      <alignment horizontal="centerContinuous"/>
    </xf>
    <xf numFmtId="0" fontId="0" fillId="6" borderId="0" xfId="0" applyFill="1"/>
    <xf numFmtId="0" fontId="0" fillId="6" borderId="0" xfId="0" applyFill="1" applyAlignment="1">
      <alignment horizontal="centerContinuous"/>
    </xf>
    <xf numFmtId="0" fontId="12" fillId="6" borderId="0" xfId="0" applyFont="1" applyFill="1" applyBorder="1" applyAlignment="1">
      <alignment horizontal="centerContinuous"/>
    </xf>
    <xf numFmtId="0" fontId="0" fillId="6" borderId="0" xfId="0" applyFill="1" applyBorder="1" applyAlignment="1">
      <alignment horizontal="centerContinuous"/>
    </xf>
    <xf numFmtId="166" fontId="12" fillId="0" borderId="0" xfId="0" applyNumberFormat="1" applyFont="1" applyFill="1" applyAlignment="1" applyProtection="1">
      <alignment horizontal="right"/>
    </xf>
    <xf numFmtId="168" fontId="0" fillId="0" borderId="0" xfId="2" applyNumberFormat="1" applyFont="1"/>
    <xf numFmtId="4" fontId="12" fillId="0" borderId="0" xfId="0" applyNumberFormat="1" applyFont="1" applyProtection="1"/>
    <xf numFmtId="17" fontId="0" fillId="3" borderId="0" xfId="0" applyNumberFormat="1" applyFill="1"/>
    <xf numFmtId="168" fontId="0" fillId="3" borderId="0" xfId="2" applyNumberFormat="1" applyFont="1" applyFill="1"/>
    <xf numFmtId="3" fontId="24" fillId="3" borderId="5" xfId="0" applyNumberFormat="1" applyFont="1" applyFill="1" applyBorder="1" applyAlignment="1" applyProtection="1">
      <alignment horizontal="center"/>
      <protection locked="0"/>
    </xf>
    <xf numFmtId="0" fontId="0" fillId="6" borderId="0" xfId="0" applyFill="1" applyAlignment="1">
      <alignment horizontal="center"/>
    </xf>
    <xf numFmtId="0" fontId="12" fillId="6" borderId="0" xfId="0" applyFont="1" applyFill="1" applyAlignment="1">
      <alignment horizontal="center"/>
    </xf>
    <xf numFmtId="0" fontId="34" fillId="6" borderId="0" xfId="0" applyFont="1" applyFill="1" applyAlignment="1">
      <alignment horizontal="center"/>
    </xf>
    <xf numFmtId="0" fontId="35" fillId="2" borderId="0" xfId="1" applyFill="1" applyAlignment="1" applyProtection="1">
      <alignment horizontal="centerContinuous"/>
    </xf>
    <xf numFmtId="0" fontId="12" fillId="5" borderId="2" xfId="0" applyFont="1" applyFill="1" applyBorder="1" applyAlignment="1" applyProtection="1">
      <alignment horizontal="center"/>
      <protection locked="0"/>
    </xf>
    <xf numFmtId="0" fontId="12" fillId="5" borderId="4" xfId="0" applyFont="1" applyFill="1" applyBorder="1" applyAlignment="1" applyProtection="1">
      <alignment horizontal="center"/>
      <protection locked="0"/>
    </xf>
    <xf numFmtId="0" fontId="12" fillId="5" borderId="2" xfId="0" applyFont="1" applyFill="1" applyBorder="1" applyAlignment="1">
      <alignment horizontal="center"/>
    </xf>
    <xf numFmtId="0" fontId="12" fillId="5" borderId="4" xfId="0" applyFont="1" applyFill="1" applyBorder="1" applyAlignment="1">
      <alignment horizontal="center"/>
    </xf>
    <xf numFmtId="0" fontId="29" fillId="3" borderId="2" xfId="0" applyFont="1" applyFill="1" applyBorder="1" applyAlignment="1" applyProtection="1">
      <alignment horizontal="center"/>
      <protection locked="0"/>
    </xf>
    <xf numFmtId="0" fontId="29" fillId="3" borderId="3" xfId="0" applyFont="1" applyFill="1" applyBorder="1" applyAlignment="1" applyProtection="1">
      <alignment horizontal="center"/>
      <protection locked="0"/>
    </xf>
    <xf numFmtId="0" fontId="29" fillId="3" borderId="4" xfId="0" applyFont="1" applyFill="1" applyBorder="1" applyAlignment="1" applyProtection="1">
      <alignment horizontal="center"/>
      <protection locked="0"/>
    </xf>
  </cellXfs>
  <cellStyles count="3">
    <cellStyle name="Hipervínculo" xfId="1" builtinId="8"/>
    <cellStyle name="Millares" xfId="2"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Work!$D$2</c:f>
          <c:strCache>
            <c:ptCount val="1"/>
            <c:pt idx="0">
              <c:v>Number of Internet Hosts</c:v>
            </c:pt>
          </c:strCache>
        </c:strRef>
      </c:tx>
      <c:layout>
        <c:manualLayout>
          <c:xMode val="edge"/>
          <c:yMode val="edge"/>
          <c:x val="0.29782833505687695"/>
          <c:y val="2.0512820512820513E-2"/>
        </c:manualLayout>
      </c:layout>
      <c:overlay val="0"/>
      <c:spPr>
        <a:noFill/>
        <a:ln w="25400">
          <a:noFill/>
        </a:ln>
      </c:spPr>
      <c:txPr>
        <a:bodyPr/>
        <a:lstStyle/>
        <a:p>
          <a:pPr>
            <a:defRPr sz="2400" b="1" i="0" u="none" strike="noStrike" baseline="0">
              <a:solidFill>
                <a:srgbClr val="000000"/>
              </a:solidFill>
              <a:latin typeface="Arial"/>
              <a:ea typeface="Arial"/>
              <a:cs typeface="Arial"/>
            </a:defRPr>
          </a:pPr>
          <a:endParaRPr lang="es-ES"/>
        </a:p>
      </c:txPr>
    </c:title>
    <c:autoTitleDeleted val="0"/>
    <c:plotArea>
      <c:layout>
        <c:manualLayout>
          <c:layoutTarget val="inner"/>
          <c:xMode val="edge"/>
          <c:yMode val="edge"/>
          <c:x val="0.13857290589451912"/>
          <c:y val="0.16923076923076924"/>
          <c:w val="0.72388831437435364"/>
          <c:h val="0.70598290598290603"/>
        </c:manualLayout>
      </c:layout>
      <c:scatterChart>
        <c:scatterStyle val="lineMarker"/>
        <c:varyColors val="0"/>
        <c:ser>
          <c:idx val="0"/>
          <c:order val="0"/>
          <c:spPr>
            <a:ln w="25400">
              <a:solidFill>
                <a:srgbClr val="008000"/>
              </a:solidFill>
              <a:prstDash val="solid"/>
            </a:ln>
          </c:spPr>
          <c:marker>
            <c:symbol val="diamond"/>
            <c:size val="5"/>
            <c:spPr>
              <a:solidFill>
                <a:srgbClr val="008000"/>
              </a:solidFill>
              <a:ln>
                <a:solidFill>
                  <a:srgbClr val="008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Work!$C$15:$C$114</c:f>
              <c:numCache>
                <c:formatCode>_(* #,##0_);_(* \(#,##0\);_(* "-"??_);_(@_)</c:formatCode>
                <c:ptCount val="100"/>
                <c:pt idx="0">
                  <c:v>213</c:v>
                </c:pt>
                <c:pt idx="1">
                  <c:v>235</c:v>
                </c:pt>
                <c:pt idx="2">
                  <c:v>562</c:v>
                </c:pt>
                <c:pt idx="3">
                  <c:v>1024</c:v>
                </c:pt>
                <c:pt idx="4">
                  <c:v>1962</c:v>
                </c:pt>
                <c:pt idx="5">
                  <c:v>2308</c:v>
                </c:pt>
                <c:pt idx="6">
                  <c:v>5089</c:v>
                </c:pt>
                <c:pt idx="7">
                  <c:v>28717</c:v>
                </c:pt>
                <c:pt idx="8">
                  <c:v>33000</c:v>
                </c:pt>
                <c:pt idx="9">
                  <c:v>56000</c:v>
                </c:pt>
                <c:pt idx="10">
                  <c:v>80000</c:v>
                </c:pt>
                <c:pt idx="11">
                  <c:v>130000</c:v>
                </c:pt>
                <c:pt idx="12">
                  <c:v>313000</c:v>
                </c:pt>
                <c:pt idx="13">
                  <c:v>376000</c:v>
                </c:pt>
                <c:pt idx="14">
                  <c:v>535000</c:v>
                </c:pt>
                <c:pt idx="15">
                  <c:v>617000</c:v>
                </c:pt>
                <c:pt idx="16">
                  <c:v>727000</c:v>
                </c:pt>
                <c:pt idx="17">
                  <c:v>890000</c:v>
                </c:pt>
                <c:pt idx="18">
                  <c:v>992000</c:v>
                </c:pt>
                <c:pt idx="19">
                  <c:v>1136000</c:v>
                </c:pt>
                <c:pt idx="20">
                  <c:v>1313000</c:v>
                </c:pt>
                <c:pt idx="21">
                  <c:v>1776000</c:v>
                </c:pt>
                <c:pt idx="22">
                  <c:v>2217000</c:v>
                </c:pt>
                <c:pt idx="23">
                  <c:v>3212000</c:v>
                </c:pt>
                <c:pt idx="24">
                  <c:v>5846000</c:v>
                </c:pt>
                <c:pt idx="25">
                  <c:v>8200000</c:v>
                </c:pt>
                <c:pt idx="26">
                  <c:v>14325000</c:v>
                </c:pt>
                <c:pt idx="27">
                  <c:v>16729000</c:v>
                </c:pt>
                <c:pt idx="28">
                  <c:v>21819000</c:v>
                </c:pt>
                <c:pt idx="29">
                  <c:v>26053000</c:v>
                </c:pt>
                <c:pt idx="30">
                  <c:v>29670000</c:v>
                </c:pt>
              </c:numCache>
            </c:numRef>
          </c:yVal>
          <c:smooth val="0"/>
        </c:ser>
        <c:dLbls>
          <c:showLegendKey val="0"/>
          <c:showVal val="0"/>
          <c:showCatName val="0"/>
          <c:showSerName val="0"/>
          <c:showPercent val="0"/>
          <c:showBubbleSize val="0"/>
        </c:dLbls>
        <c:axId val="250756480"/>
        <c:axId val="254261120"/>
      </c:scatterChart>
      <c:valAx>
        <c:axId val="250756480"/>
        <c:scaling>
          <c:orientation val="minMax"/>
          <c:max val="45000"/>
          <c:min val="30000"/>
        </c:scaling>
        <c:delete val="0"/>
        <c:axPos val="b"/>
        <c:title>
          <c:tx>
            <c:strRef>
              <c:f>Work!$B$14</c:f>
              <c:strCache>
                <c:ptCount val="1"/>
                <c:pt idx="0">
                  <c:v>Year</c:v>
                </c:pt>
              </c:strCache>
            </c:strRef>
          </c:tx>
          <c:layout>
            <c:manualLayout>
              <c:xMode val="edge"/>
              <c:yMode val="edge"/>
              <c:x val="0.47569803516028958"/>
              <c:y val="0.93675213675213675"/>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s-ES"/>
            </a:p>
          </c:txPr>
        </c:title>
        <c:numFmt formatCode="mmm\-yy"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ES"/>
          </a:p>
        </c:txPr>
        <c:crossAx val="254261120"/>
        <c:crosses val="autoZero"/>
        <c:crossBetween val="midCat"/>
      </c:valAx>
      <c:valAx>
        <c:axId val="254261120"/>
        <c:scaling>
          <c:orientation val="minMax"/>
        </c:scaling>
        <c:delete val="0"/>
        <c:axPos val="l"/>
        <c:title>
          <c:tx>
            <c:strRef>
              <c:f>Work!$C$14</c:f>
              <c:strCache>
                <c:ptCount val="1"/>
                <c:pt idx="0">
                  <c:v>Subscribers</c:v>
                </c:pt>
              </c:strCache>
            </c:strRef>
          </c:tx>
          <c:layout>
            <c:manualLayout>
              <c:xMode val="edge"/>
              <c:yMode val="edge"/>
              <c:x val="6.2047569803516025E-3"/>
              <c:y val="0.41880341880341881"/>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s-ES"/>
            </a:p>
          </c:tx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ES"/>
          </a:p>
        </c:txPr>
        <c:crossAx val="250756480"/>
        <c:crosses val="autoZero"/>
        <c:crossBetween val="midCat"/>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s-E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[0]!title</c:f>
          <c:strCache>
            <c:ptCount val="1"/>
            <c:pt idx="0">
              <c:v>Number of Internet Hosts</c:v>
            </c:pt>
          </c:strCache>
        </c:strRef>
      </c:tx>
      <c:layout>
        <c:manualLayout>
          <c:xMode val="edge"/>
          <c:yMode val="edge"/>
          <c:x val="0.29782833505687695"/>
          <c:y val="2.0512820512820513E-2"/>
        </c:manualLayout>
      </c:layout>
      <c:overlay val="0"/>
      <c:spPr>
        <a:noFill/>
        <a:ln w="25400">
          <a:noFill/>
        </a:ln>
      </c:spPr>
      <c:txPr>
        <a:bodyPr/>
        <a:lstStyle/>
        <a:p>
          <a:pPr>
            <a:defRPr sz="2400" b="1" i="0" u="none" strike="noStrike" baseline="0">
              <a:solidFill>
                <a:srgbClr val="000000"/>
              </a:solidFill>
              <a:latin typeface="Arial"/>
              <a:ea typeface="Arial"/>
              <a:cs typeface="Arial"/>
            </a:defRPr>
          </a:pPr>
          <a:endParaRPr lang="es-ES"/>
        </a:p>
      </c:txPr>
    </c:title>
    <c:autoTitleDeleted val="0"/>
    <c:plotArea>
      <c:layout>
        <c:manualLayout>
          <c:layoutTarget val="inner"/>
          <c:xMode val="edge"/>
          <c:yMode val="edge"/>
          <c:x val="0.13857290589451912"/>
          <c:y val="0.16923076923076924"/>
          <c:w val="0.7228541882109617"/>
          <c:h val="0.70598290598290603"/>
        </c:manualLayout>
      </c:layout>
      <c:scatterChart>
        <c:scatterStyle val="lineMarker"/>
        <c:varyColors val="0"/>
        <c:ser>
          <c:idx val="0"/>
          <c:order val="0"/>
          <c:spPr>
            <a:ln w="12700">
              <a:solidFill>
                <a:srgbClr val="008000"/>
              </a:solidFill>
              <a:prstDash val="solid"/>
            </a:ln>
          </c:spPr>
          <c:marker>
            <c:symbol val="diamond"/>
            <c:size val="5"/>
            <c:spPr>
              <a:solidFill>
                <a:srgbClr val="008000"/>
              </a:solidFill>
              <a:ln>
                <a:solidFill>
                  <a:srgbClr val="008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Work!$C$15:$C$114</c:f>
              <c:numCache>
                <c:formatCode>_(* #,##0_);_(* \(#,##0\);_(* "-"??_);_(@_)</c:formatCode>
                <c:ptCount val="100"/>
                <c:pt idx="0">
                  <c:v>213</c:v>
                </c:pt>
                <c:pt idx="1">
                  <c:v>235</c:v>
                </c:pt>
                <c:pt idx="2">
                  <c:v>562</c:v>
                </c:pt>
                <c:pt idx="3">
                  <c:v>1024</c:v>
                </c:pt>
                <c:pt idx="4">
                  <c:v>1962</c:v>
                </c:pt>
                <c:pt idx="5">
                  <c:v>2308</c:v>
                </c:pt>
                <c:pt idx="6">
                  <c:v>5089</c:v>
                </c:pt>
                <c:pt idx="7">
                  <c:v>28717</c:v>
                </c:pt>
                <c:pt idx="8">
                  <c:v>33000</c:v>
                </c:pt>
                <c:pt idx="9">
                  <c:v>56000</c:v>
                </c:pt>
                <c:pt idx="10">
                  <c:v>80000</c:v>
                </c:pt>
                <c:pt idx="11">
                  <c:v>130000</c:v>
                </c:pt>
                <c:pt idx="12">
                  <c:v>313000</c:v>
                </c:pt>
                <c:pt idx="13">
                  <c:v>376000</c:v>
                </c:pt>
                <c:pt idx="14">
                  <c:v>535000</c:v>
                </c:pt>
                <c:pt idx="15">
                  <c:v>617000</c:v>
                </c:pt>
                <c:pt idx="16">
                  <c:v>727000</c:v>
                </c:pt>
                <c:pt idx="17">
                  <c:v>890000</c:v>
                </c:pt>
                <c:pt idx="18">
                  <c:v>992000</c:v>
                </c:pt>
                <c:pt idx="19">
                  <c:v>1136000</c:v>
                </c:pt>
                <c:pt idx="20">
                  <c:v>1313000</c:v>
                </c:pt>
                <c:pt idx="21">
                  <c:v>1776000</c:v>
                </c:pt>
                <c:pt idx="22">
                  <c:v>2217000</c:v>
                </c:pt>
                <c:pt idx="23">
                  <c:v>3212000</c:v>
                </c:pt>
                <c:pt idx="24">
                  <c:v>5846000</c:v>
                </c:pt>
                <c:pt idx="25">
                  <c:v>8200000</c:v>
                </c:pt>
                <c:pt idx="26">
                  <c:v>14325000</c:v>
                </c:pt>
                <c:pt idx="27">
                  <c:v>16729000</c:v>
                </c:pt>
                <c:pt idx="28">
                  <c:v>21819000</c:v>
                </c:pt>
                <c:pt idx="29">
                  <c:v>26053000</c:v>
                </c:pt>
                <c:pt idx="30">
                  <c:v>29670000</c:v>
                </c:pt>
              </c:numCache>
            </c:numRef>
          </c:yVal>
          <c:smooth val="0"/>
        </c:ser>
        <c:ser>
          <c:idx val="1"/>
          <c:order val="1"/>
          <c:spPr>
            <a:ln w="25400">
              <a:solidFill>
                <a:srgbClr val="FF0000"/>
              </a:solidFill>
              <a:prstDash val="solid"/>
            </a:ln>
          </c:spPr>
          <c:marker>
            <c:symbol val="square"/>
            <c:size val="5"/>
            <c:spPr>
              <a:solidFill>
                <a:srgbClr val="FF0000"/>
              </a:solidFill>
              <a:ln>
                <a:solidFill>
                  <a:srgbClr val="FF0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Work!$F$15:$F$114</c:f>
              <c:numCache>
                <c:formatCode>#,##0.0</c:formatCode>
                <c:ptCount val="100"/>
                <c:pt idx="0">
                  <c:v>533.52737103596701</c:v>
                </c:pt>
                <c:pt idx="1">
                  <c:v>813.06735691980953</c:v>
                </c:pt>
                <c:pt idx="2">
                  <c:v>1239.0659386448735</c:v>
                </c:pt>
                <c:pt idx="3">
                  <c:v>1888.2494827248756</c:v>
                </c:pt>
                <c:pt idx="4">
                  <c:v>2877.5299585106136</c:v>
                </c:pt>
                <c:pt idx="5">
                  <c:v>4385.0395215264198</c:v>
                </c:pt>
                <c:pt idx="6">
                  <c:v>6682.1585413508383</c:v>
                </c:pt>
                <c:pt idx="7">
                  <c:v>10182.260427876336</c:v>
                </c:pt>
                <c:pt idx="8">
                  <c:v>15514.846883458937</c:v>
                </c:pt>
                <c:pt idx="9">
                  <c:v>23638.179355650966</c:v>
                </c:pt>
                <c:pt idx="10">
                  <c:v>36010.118943120426</c:v>
                </c:pt>
                <c:pt idx="11">
                  <c:v>54846.613512100557</c:v>
                </c:pt>
                <c:pt idx="12">
                  <c:v>83511.307760201758</c:v>
                </c:pt>
                <c:pt idx="13">
                  <c:v>127099.3443585276</c:v>
                </c:pt>
                <c:pt idx="14">
                  <c:v>193304.19299089973</c:v>
                </c:pt>
                <c:pt idx="15">
                  <c:v>293686.42907279846</c:v>
                </c:pt>
                <c:pt idx="16">
                  <c:v>445488.9732300613</c:v>
                </c:pt>
                <c:pt idx="17">
                  <c:v>674138.89458888106</c:v>
                </c:pt>
                <c:pt idx="18">
                  <c:v>1016480.4600939447</c:v>
                </c:pt>
                <c:pt idx="19">
                  <c:v>1524471.5096578395</c:v>
                </c:pt>
                <c:pt idx="20">
                  <c:v>2268328.5685166204</c:v>
                </c:pt>
                <c:pt idx="21">
                  <c:v>3336669.5004331437</c:v>
                </c:pt>
                <c:pt idx="22">
                  <c:v>4829112.3779425314</c:v>
                </c:pt>
                <c:pt idx="23">
                  <c:v>6835280.7785998788</c:v>
                </c:pt>
                <c:pt idx="24">
                  <c:v>9396872.4758987296</c:v>
                </c:pt>
                <c:pt idx="25">
                  <c:v>12461244.280209381</c:v>
                </c:pt>
                <c:pt idx="26">
                  <c:v>15853710.662069075</c:v>
                </c:pt>
                <c:pt idx="27">
                  <c:v>19301799.467278615</c:v>
                </c:pt>
                <c:pt idx="28">
                  <c:v>22515070.21655881</c:v>
                </c:pt>
                <c:pt idx="29">
                  <c:v>25276207.023906205</c:v>
                </c:pt>
                <c:pt idx="30">
                  <c:v>27488220.3745084</c:v>
                </c:pt>
                <c:pt idx="31">
                  <c:v>29162905.368672401</c:v>
                </c:pt>
                <c:pt idx="32">
                  <c:v>30377306.806437351</c:v>
                </c:pt>
                <c:pt idx="33">
                  <c:v>31230680.865152244</c:v>
                </c:pt>
                <c:pt idx="34">
                  <c:v>31817195.104882814</c:v>
                </c:pt>
                <c:pt idx="35">
                  <c:v>32214176.952196922</c:v>
                </c:pt>
                <c:pt idx="36">
                  <c:v>32480097.922890387</c:v>
                </c:pt>
                <c:pt idx="37">
                  <c:v>32656989.926050909</c:v>
                </c:pt>
                <c:pt idx="38">
                  <c:v>32774114.584676307</c:v>
                </c:pt>
                <c:pt idx="39">
                  <c:v>32851427.657358587</c:v>
                </c:pt>
                <c:pt idx="40">
                  <c:v>32902357.869854391</c:v>
                </c:pt>
                <c:pt idx="41">
                  <c:v>32935863.423115954</c:v>
                </c:pt>
                <c:pt idx="42">
                  <c:v>32957886.379786283</c:v>
                </c:pt>
                <c:pt idx="43">
                  <c:v>32972353.530946229</c:v>
                </c:pt>
                <c:pt idx="44">
                  <c:v>32981853.566407643</c:v>
                </c:pt>
                <c:pt idx="45">
                  <c:v>32988090.325286303</c:v>
                </c:pt>
              </c:numCache>
            </c:numRef>
          </c:yVal>
          <c:smooth val="0"/>
        </c:ser>
        <c:dLbls>
          <c:showLegendKey val="0"/>
          <c:showVal val="0"/>
          <c:showCatName val="0"/>
          <c:showSerName val="0"/>
          <c:showPercent val="0"/>
          <c:showBubbleSize val="0"/>
        </c:dLbls>
        <c:axId val="253882368"/>
        <c:axId val="253883520"/>
      </c:scatterChart>
      <c:valAx>
        <c:axId val="253882368"/>
        <c:scaling>
          <c:orientation val="minMax"/>
          <c:max val="40000"/>
          <c:min val="30000"/>
        </c:scaling>
        <c:delete val="0"/>
        <c:axPos val="b"/>
        <c:title>
          <c:tx>
            <c:strRef>
              <c:f>[0]!x_axis</c:f>
              <c:strCache>
                <c:ptCount val="1"/>
                <c:pt idx="0">
                  <c:v>Year</c:v>
                </c:pt>
              </c:strCache>
            </c:strRef>
          </c:tx>
          <c:layout>
            <c:manualLayout>
              <c:xMode val="edge"/>
              <c:yMode val="edge"/>
              <c:x val="0.47466390899689764"/>
              <c:y val="0.93675213675213675"/>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s-ES"/>
            </a:p>
          </c:txPr>
        </c:title>
        <c:numFmt formatCode="mmm\-yy"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ES"/>
          </a:p>
        </c:txPr>
        <c:crossAx val="253883520"/>
        <c:crosses val="autoZero"/>
        <c:crossBetween val="midCat"/>
      </c:valAx>
      <c:valAx>
        <c:axId val="253883520"/>
        <c:scaling>
          <c:orientation val="minMax"/>
        </c:scaling>
        <c:delete val="0"/>
        <c:axPos val="l"/>
        <c:title>
          <c:tx>
            <c:strRef>
              <c:f>[0]!y_axis</c:f>
              <c:strCache>
                <c:ptCount val="1"/>
                <c:pt idx="0">
                  <c:v>Subscribers</c:v>
                </c:pt>
              </c:strCache>
            </c:strRef>
          </c:tx>
          <c:layout>
            <c:manualLayout>
              <c:xMode val="edge"/>
              <c:yMode val="edge"/>
              <c:x val="6.2047569803516025E-3"/>
              <c:y val="0.41880341880341881"/>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s-ES"/>
            </a:p>
          </c:tx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ES"/>
          </a:p>
        </c:txPr>
        <c:crossAx val="253882368"/>
        <c:crosses val="autoZero"/>
        <c:crossBetween val="midCat"/>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s-E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[0]!title</c:f>
          <c:strCache>
            <c:ptCount val="1"/>
            <c:pt idx="0">
              <c:v>Number of Internet Hosts</c:v>
            </c:pt>
          </c:strCache>
        </c:strRef>
      </c:tx>
      <c:layout>
        <c:manualLayout>
          <c:xMode val="edge"/>
          <c:yMode val="edge"/>
          <c:x val="0.30403309203722856"/>
          <c:y val="2.0512820512820513E-2"/>
        </c:manualLayout>
      </c:layout>
      <c:overlay val="0"/>
      <c:spPr>
        <a:noFill/>
        <a:ln w="25400">
          <a:noFill/>
        </a:ln>
      </c:spPr>
      <c:txPr>
        <a:bodyPr/>
        <a:lstStyle/>
        <a:p>
          <a:pPr>
            <a:defRPr sz="2300" b="1" i="0" u="none" strike="noStrike" baseline="0">
              <a:solidFill>
                <a:srgbClr val="000000"/>
              </a:solidFill>
              <a:latin typeface="Arial"/>
              <a:ea typeface="Arial"/>
              <a:cs typeface="Arial"/>
            </a:defRPr>
          </a:pPr>
          <a:endParaRPr lang="es-ES"/>
        </a:p>
      </c:txPr>
    </c:title>
    <c:autoTitleDeleted val="0"/>
    <c:plotArea>
      <c:layout>
        <c:manualLayout>
          <c:layoutTarget val="inner"/>
          <c:xMode val="edge"/>
          <c:yMode val="edge"/>
          <c:x val="0.10341261633919338"/>
          <c:y val="0.15213675213675212"/>
          <c:w val="0.86246122026887284"/>
          <c:h val="0.73333333333333328"/>
        </c:manualLayout>
      </c:layout>
      <c:scatterChart>
        <c:scatterStyle val="smoothMarker"/>
        <c:varyColors val="0"/>
        <c:ser>
          <c:idx val="0"/>
          <c:order val="0"/>
          <c:spPr>
            <a:ln w="25400">
              <a:solidFill>
                <a:srgbClr val="008000"/>
              </a:solidFill>
              <a:prstDash val="solid"/>
            </a:ln>
          </c:spPr>
          <c:marker>
            <c:symbol val="diamond"/>
            <c:size val="5"/>
            <c:spPr>
              <a:solidFill>
                <a:srgbClr val="008000"/>
              </a:solidFill>
              <a:ln>
                <a:solidFill>
                  <a:srgbClr val="008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Work!$C$15:$C$114</c:f>
              <c:numCache>
                <c:formatCode>_(* #,##0_);_(* \(#,##0\);_(* "-"??_);_(@_)</c:formatCode>
                <c:ptCount val="100"/>
                <c:pt idx="0">
                  <c:v>213</c:v>
                </c:pt>
                <c:pt idx="1">
                  <c:v>235</c:v>
                </c:pt>
                <c:pt idx="2">
                  <c:v>562</c:v>
                </c:pt>
                <c:pt idx="3">
                  <c:v>1024</c:v>
                </c:pt>
                <c:pt idx="4">
                  <c:v>1962</c:v>
                </c:pt>
                <c:pt idx="5">
                  <c:v>2308</c:v>
                </c:pt>
                <c:pt idx="6">
                  <c:v>5089</c:v>
                </c:pt>
                <c:pt idx="7">
                  <c:v>28717</c:v>
                </c:pt>
                <c:pt idx="8">
                  <c:v>33000</c:v>
                </c:pt>
                <c:pt idx="9">
                  <c:v>56000</c:v>
                </c:pt>
                <c:pt idx="10">
                  <c:v>80000</c:v>
                </c:pt>
                <c:pt idx="11">
                  <c:v>130000</c:v>
                </c:pt>
                <c:pt idx="12">
                  <c:v>313000</c:v>
                </c:pt>
                <c:pt idx="13">
                  <c:v>376000</c:v>
                </c:pt>
                <c:pt idx="14">
                  <c:v>535000</c:v>
                </c:pt>
                <c:pt idx="15">
                  <c:v>617000</c:v>
                </c:pt>
                <c:pt idx="16">
                  <c:v>727000</c:v>
                </c:pt>
                <c:pt idx="17">
                  <c:v>890000</c:v>
                </c:pt>
                <c:pt idx="18">
                  <c:v>992000</c:v>
                </c:pt>
                <c:pt idx="19">
                  <c:v>1136000</c:v>
                </c:pt>
                <c:pt idx="20">
                  <c:v>1313000</c:v>
                </c:pt>
                <c:pt idx="21">
                  <c:v>1776000</c:v>
                </c:pt>
                <c:pt idx="22">
                  <c:v>2217000</c:v>
                </c:pt>
                <c:pt idx="23">
                  <c:v>3212000</c:v>
                </c:pt>
                <c:pt idx="24">
                  <c:v>5846000</c:v>
                </c:pt>
                <c:pt idx="25">
                  <c:v>8200000</c:v>
                </c:pt>
                <c:pt idx="26">
                  <c:v>14325000</c:v>
                </c:pt>
                <c:pt idx="27">
                  <c:v>16729000</c:v>
                </c:pt>
                <c:pt idx="28">
                  <c:v>21819000</c:v>
                </c:pt>
                <c:pt idx="29">
                  <c:v>26053000</c:v>
                </c:pt>
                <c:pt idx="30">
                  <c:v>29670000</c:v>
                </c:pt>
              </c:numCache>
            </c:numRef>
          </c:yVal>
          <c:smooth val="1"/>
        </c:ser>
        <c:ser>
          <c:idx val="1"/>
          <c:order val="1"/>
          <c:spPr>
            <a:ln w="25400">
              <a:solidFill>
                <a:srgbClr val="FF0000"/>
              </a:solidFill>
              <a:prstDash val="solid"/>
            </a:ln>
          </c:spPr>
          <c:marker>
            <c:symbol val="square"/>
            <c:size val="5"/>
            <c:spPr>
              <a:solidFill>
                <a:srgbClr val="FF0000"/>
              </a:solidFill>
              <a:ln>
                <a:solidFill>
                  <a:srgbClr val="FF0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Work!$I$15:$I$114</c:f>
              <c:numCache>
                <c:formatCode>#,##0.0</c:formatCode>
                <c:ptCount val="100"/>
                <c:pt idx="0">
                  <c:v>737.78916944308241</c:v>
                </c:pt>
                <c:pt idx="1">
                  <c:v>1083.5577805369203</c:v>
                </c:pt>
                <c:pt idx="2">
                  <c:v>1591.3725931330223</c:v>
                </c:pt>
                <c:pt idx="3">
                  <c:v>2337.1773759217917</c:v>
                </c:pt>
                <c:pt idx="4">
                  <c:v>3432.5073273799126</c:v>
                </c:pt>
                <c:pt idx="5">
                  <c:v>5041.1691786421979</c:v>
                </c:pt>
                <c:pt idx="6">
                  <c:v>7403.7385106153606</c:v>
                </c:pt>
                <c:pt idx="7">
                  <c:v>10873.537862169716</c:v>
                </c:pt>
                <c:pt idx="8">
                  <c:v>15969.476159985476</c:v>
                </c:pt>
                <c:pt idx="9">
                  <c:v>23453.651613390957</c:v>
                </c:pt>
                <c:pt idx="10">
                  <c:v>34445.323596814625</c:v>
                </c:pt>
                <c:pt idx="11">
                  <c:v>50588.298029115758</c:v>
                </c:pt>
                <c:pt idx="12">
                  <c:v>74296.758754192764</c:v>
                </c:pt>
                <c:pt idx="13">
                  <c:v>109116.30903656247</c:v>
                </c:pt>
                <c:pt idx="14">
                  <c:v>160254.21697269793</c:v>
                </c:pt>
                <c:pt idx="15">
                  <c:v>235358.16308566008</c:v>
                </c:pt>
                <c:pt idx="16">
                  <c:v>345659.95190312766</c:v>
                </c:pt>
                <c:pt idx="17">
                  <c:v>507655.22972826217</c:v>
                </c:pt>
                <c:pt idx="18">
                  <c:v>745570.41060596961</c:v>
                </c:pt>
                <c:pt idx="19">
                  <c:v>1094985.7395711322</c:v>
                </c:pt>
                <c:pt idx="20">
                  <c:v>1608156.3227403904</c:v>
                </c:pt>
                <c:pt idx="21">
                  <c:v>2361826.8849627273</c:v>
                </c:pt>
                <c:pt idx="22">
                  <c:v>3468708.9530121814</c:v>
                </c:pt>
                <c:pt idx="23">
                  <c:v>5094336.8785035759</c:v>
                </c:pt>
                <c:pt idx="24">
                  <c:v>7481823.5208650148</c:v>
                </c:pt>
                <c:pt idx="25">
                  <c:v>10988217.805849543</c:v>
                </c:pt>
                <c:pt idx="26">
                  <c:v>16137901.437005481</c:v>
                </c:pt>
                <c:pt idx="27">
                  <c:v>23701010.244979266</c:v>
                </c:pt>
                <c:pt idx="28">
                  <c:v>34808608.097240128</c:v>
                </c:pt>
                <c:pt idx="29">
                  <c:v>51121837.640820406</c:v>
                </c:pt>
                <c:pt idx="30">
                  <c:v>75080344.392788678</c:v>
                </c:pt>
                <c:pt idx="31">
                  <c:v>110267126.03223416</c:v>
                </c:pt>
                <c:pt idx="32">
                  <c:v>161944370.15097713</c:v>
                </c:pt>
                <c:pt idx="33">
                  <c:v>237840415.06559363</c:v>
                </c:pt>
                <c:pt idx="34">
                  <c:v>349305523.77854633</c:v>
                </c:pt>
                <c:pt idx="35">
                  <c:v>513009317.22875798</c:v>
                </c:pt>
                <c:pt idx="36">
                  <c:v>753433718.18639529</c:v>
                </c:pt>
                <c:pt idx="37">
                  <c:v>1106534225.8628957</c:v>
                </c:pt>
                <c:pt idx="38">
                  <c:v>1625117065.3117545</c:v>
                </c:pt>
                <c:pt idx="39">
                  <c:v>2386736364.9849911</c:v>
                </c:pt>
                <c:pt idx="40">
                  <c:v>3505292386.3358541</c:v>
                </c:pt>
                <c:pt idx="41">
                  <c:v>5148065322.1544285</c:v>
                </c:pt>
                <c:pt idx="42">
                  <c:v>7560732070.3059978</c:v>
                </c:pt>
                <c:pt idx="43">
                  <c:v>11104107244.511539</c:v>
                </c:pt>
                <c:pt idx="44">
                  <c:v>16308103044.924246</c:v>
                </c:pt>
                <c:pt idx="45">
                  <c:v>23950977693.890831</c:v>
                </c:pt>
              </c:numCache>
            </c:numRef>
          </c:yVal>
          <c:smooth val="1"/>
        </c:ser>
        <c:dLbls>
          <c:showLegendKey val="0"/>
          <c:showVal val="0"/>
          <c:showCatName val="0"/>
          <c:showSerName val="0"/>
          <c:showPercent val="0"/>
          <c:showBubbleSize val="0"/>
        </c:dLbls>
        <c:axId val="254326656"/>
        <c:axId val="254333312"/>
      </c:scatterChart>
      <c:valAx>
        <c:axId val="254326656"/>
        <c:scaling>
          <c:orientation val="minMax"/>
          <c:max val="40000"/>
          <c:min val="30000"/>
        </c:scaling>
        <c:delete val="0"/>
        <c:axPos val="b"/>
        <c:title>
          <c:tx>
            <c:strRef>
              <c:f>[0]!x_axis</c:f>
              <c:strCache>
                <c:ptCount val="1"/>
                <c:pt idx="0">
                  <c:v>Year</c:v>
                </c:pt>
              </c:strCache>
            </c:strRef>
          </c:tx>
          <c:layout>
            <c:manualLayout>
              <c:xMode val="edge"/>
              <c:yMode val="edge"/>
              <c:x val="0.51085832471561532"/>
              <c:y val="0.93846153846153846"/>
            </c:manualLayout>
          </c:layout>
          <c:overlay val="0"/>
          <c:spPr>
            <a:noFill/>
            <a:ln w="25400">
              <a:noFill/>
            </a:ln>
          </c:spPr>
          <c:txPr>
            <a:bodyPr/>
            <a:lstStyle/>
            <a:p>
              <a:pPr>
                <a:defRPr sz="1350" b="1" i="0" u="none" strike="noStrike" baseline="0">
                  <a:solidFill>
                    <a:srgbClr val="000000"/>
                  </a:solidFill>
                  <a:latin typeface="Arial"/>
                  <a:ea typeface="Arial"/>
                  <a:cs typeface="Arial"/>
                </a:defRPr>
              </a:pPr>
              <a:endParaRPr lang="es-ES"/>
            </a:p>
          </c:txPr>
        </c:title>
        <c:numFmt formatCode="mmm\-yy" sourceLinked="1"/>
        <c:majorTickMark val="out"/>
        <c:minorTickMark val="none"/>
        <c:tickLblPos val="nextTo"/>
        <c:spPr>
          <a:ln w="3175">
            <a:solidFill>
              <a:srgbClr val="000000"/>
            </a:solidFill>
            <a:prstDash val="solid"/>
          </a:ln>
        </c:spPr>
        <c:txPr>
          <a:bodyPr rot="0" vert="horz"/>
          <a:lstStyle/>
          <a:p>
            <a:pPr>
              <a:defRPr sz="950" b="1" i="0" u="none" strike="noStrike" baseline="0">
                <a:solidFill>
                  <a:srgbClr val="000000"/>
                </a:solidFill>
                <a:latin typeface="Arial"/>
                <a:ea typeface="Arial"/>
                <a:cs typeface="Arial"/>
              </a:defRPr>
            </a:pPr>
            <a:endParaRPr lang="es-ES"/>
          </a:p>
        </c:txPr>
        <c:crossAx val="254333312"/>
        <c:crosses val="autoZero"/>
        <c:crossBetween val="midCat"/>
      </c:valAx>
      <c:valAx>
        <c:axId val="254333312"/>
        <c:scaling>
          <c:orientation val="minMax"/>
        </c:scaling>
        <c:delete val="0"/>
        <c:axPos val="l"/>
        <c:majorGridlines>
          <c:spPr>
            <a:ln w="3175">
              <a:solidFill>
                <a:srgbClr val="000000"/>
              </a:solidFill>
              <a:prstDash val="solid"/>
            </a:ln>
          </c:spPr>
        </c:majorGridlines>
        <c:title>
          <c:tx>
            <c:strRef>
              <c:f>[0]!y_axis</c:f>
              <c:strCache>
                <c:ptCount val="1"/>
                <c:pt idx="0">
                  <c:v>Subscribers</c:v>
                </c:pt>
              </c:strCache>
            </c:strRef>
          </c:tx>
          <c:layout>
            <c:manualLayout>
              <c:xMode val="edge"/>
              <c:yMode val="edge"/>
              <c:x val="8.2730093071354711E-3"/>
              <c:y val="0.42393162393162392"/>
            </c:manualLayout>
          </c:layout>
          <c:overlay val="0"/>
          <c:spPr>
            <a:noFill/>
            <a:ln w="25400">
              <a:noFill/>
            </a:ln>
          </c:spPr>
          <c:txPr>
            <a:bodyPr/>
            <a:lstStyle/>
            <a:p>
              <a:pPr>
                <a:defRPr sz="1350" b="1" i="0" u="none" strike="noStrike" baseline="0">
                  <a:solidFill>
                    <a:srgbClr val="000000"/>
                  </a:solidFill>
                  <a:latin typeface="Arial"/>
                  <a:ea typeface="Arial"/>
                  <a:cs typeface="Arial"/>
                </a:defRPr>
              </a:pPr>
              <a:endParaRPr lang="es-ES"/>
            </a:p>
          </c:txPr>
        </c:title>
        <c:numFmt formatCode="0.0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
          </a:p>
        </c:txPr>
        <c:crossAx val="254326656"/>
        <c:crosses val="autoZero"/>
        <c:crossBetween val="midCat"/>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[0]!title</c:f>
          <c:strCache>
            <c:ptCount val="1"/>
            <c:pt idx="0">
              <c:v>Number of Internet Hosts</c:v>
            </c:pt>
          </c:strCache>
        </c:strRef>
      </c:tx>
      <c:layout>
        <c:manualLayout>
          <c:xMode val="edge"/>
          <c:yMode val="edge"/>
          <c:x val="0.30403309203722856"/>
          <c:y val="2.0512820512820513E-2"/>
        </c:manualLayout>
      </c:layout>
      <c:overlay val="0"/>
      <c:spPr>
        <a:noFill/>
        <a:ln w="25400">
          <a:noFill/>
        </a:ln>
      </c:spPr>
      <c:txPr>
        <a:bodyPr/>
        <a:lstStyle/>
        <a:p>
          <a:pPr>
            <a:defRPr sz="2300" b="1" i="0" u="none" strike="noStrike" baseline="0">
              <a:solidFill>
                <a:srgbClr val="000000"/>
              </a:solidFill>
              <a:latin typeface="Arial"/>
              <a:ea typeface="Arial"/>
              <a:cs typeface="Arial"/>
            </a:defRPr>
          </a:pPr>
          <a:endParaRPr lang="es-ES"/>
        </a:p>
      </c:txPr>
    </c:title>
    <c:autoTitleDeleted val="0"/>
    <c:plotArea>
      <c:layout>
        <c:manualLayout>
          <c:layoutTarget val="inner"/>
          <c:xMode val="edge"/>
          <c:yMode val="edge"/>
          <c:x val="0.11892450879007239"/>
          <c:y val="0.15213675213675212"/>
          <c:w val="0.84694932781799381"/>
          <c:h val="0.73333333333333328"/>
        </c:manualLayout>
      </c:layout>
      <c:scatterChart>
        <c:scatterStyle val="smoothMarker"/>
        <c:varyColors val="0"/>
        <c:ser>
          <c:idx val="0"/>
          <c:order val="0"/>
          <c:spPr>
            <a:ln w="25400">
              <a:solidFill>
                <a:srgbClr val="008000"/>
              </a:solidFill>
              <a:prstDash val="solid"/>
            </a:ln>
          </c:spPr>
          <c:marker>
            <c:symbol val="diamond"/>
            <c:size val="7"/>
            <c:spPr>
              <a:solidFill>
                <a:srgbClr val="008000"/>
              </a:solidFill>
              <a:ln>
                <a:solidFill>
                  <a:srgbClr val="008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Work!$C$15:$C$114</c:f>
              <c:numCache>
                <c:formatCode>_(* #,##0_);_(* \(#,##0\);_(* "-"??_);_(@_)</c:formatCode>
                <c:ptCount val="100"/>
                <c:pt idx="0">
                  <c:v>213</c:v>
                </c:pt>
                <c:pt idx="1">
                  <c:v>235</c:v>
                </c:pt>
                <c:pt idx="2">
                  <c:v>562</c:v>
                </c:pt>
                <c:pt idx="3">
                  <c:v>1024</c:v>
                </c:pt>
                <c:pt idx="4">
                  <c:v>1962</c:v>
                </c:pt>
                <c:pt idx="5">
                  <c:v>2308</c:v>
                </c:pt>
                <c:pt idx="6">
                  <c:v>5089</c:v>
                </c:pt>
                <c:pt idx="7">
                  <c:v>28717</c:v>
                </c:pt>
                <c:pt idx="8">
                  <c:v>33000</c:v>
                </c:pt>
                <c:pt idx="9">
                  <c:v>56000</c:v>
                </c:pt>
                <c:pt idx="10">
                  <c:v>80000</c:v>
                </c:pt>
                <c:pt idx="11">
                  <c:v>130000</c:v>
                </c:pt>
                <c:pt idx="12">
                  <c:v>313000</c:v>
                </c:pt>
                <c:pt idx="13">
                  <c:v>376000</c:v>
                </c:pt>
                <c:pt idx="14">
                  <c:v>535000</c:v>
                </c:pt>
                <c:pt idx="15">
                  <c:v>617000</c:v>
                </c:pt>
                <c:pt idx="16">
                  <c:v>727000</c:v>
                </c:pt>
                <c:pt idx="17">
                  <c:v>890000</c:v>
                </c:pt>
                <c:pt idx="18">
                  <c:v>992000</c:v>
                </c:pt>
                <c:pt idx="19">
                  <c:v>1136000</c:v>
                </c:pt>
                <c:pt idx="20">
                  <c:v>1313000</c:v>
                </c:pt>
                <c:pt idx="21">
                  <c:v>1776000</c:v>
                </c:pt>
                <c:pt idx="22">
                  <c:v>2217000</c:v>
                </c:pt>
                <c:pt idx="23">
                  <c:v>3212000</c:v>
                </c:pt>
                <c:pt idx="24">
                  <c:v>5846000</c:v>
                </c:pt>
                <c:pt idx="25">
                  <c:v>8200000</c:v>
                </c:pt>
                <c:pt idx="26">
                  <c:v>14325000</c:v>
                </c:pt>
                <c:pt idx="27">
                  <c:v>16729000</c:v>
                </c:pt>
                <c:pt idx="28">
                  <c:v>21819000</c:v>
                </c:pt>
                <c:pt idx="29">
                  <c:v>26053000</c:v>
                </c:pt>
                <c:pt idx="30">
                  <c:v>29670000</c:v>
                </c:pt>
              </c:numCache>
            </c:numRef>
          </c:yVal>
          <c:smooth val="1"/>
        </c:ser>
        <c:ser>
          <c:idx val="1"/>
          <c:order val="1"/>
          <c:spPr>
            <a:ln w="25400">
              <a:solidFill>
                <a:srgbClr val="FF0000"/>
              </a:solidFill>
              <a:prstDash val="solid"/>
            </a:ln>
          </c:spPr>
          <c:marker>
            <c:symbol val="square"/>
            <c:size val="5"/>
            <c:spPr>
              <a:solidFill>
                <a:srgbClr val="FF0000"/>
              </a:solidFill>
              <a:ln>
                <a:solidFill>
                  <a:srgbClr val="FF0000"/>
                </a:solidFill>
                <a:prstDash val="solid"/>
              </a:ln>
            </c:spPr>
          </c:marker>
          <c:xVal>
            <c:numRef>
              <c:f>Work!$B$15:$B$114</c:f>
              <c:numCache>
                <c:formatCode>mmm\-yy</c:formatCode>
                <c:ptCount val="100"/>
                <c:pt idx="0">
                  <c:v>29799</c:v>
                </c:pt>
                <c:pt idx="1">
                  <c:v>30072</c:v>
                </c:pt>
                <c:pt idx="2">
                  <c:v>30529</c:v>
                </c:pt>
                <c:pt idx="3">
                  <c:v>30956</c:v>
                </c:pt>
                <c:pt idx="4">
                  <c:v>31321</c:v>
                </c:pt>
                <c:pt idx="5">
                  <c:v>31444</c:v>
                </c:pt>
                <c:pt idx="6">
                  <c:v>31717</c:v>
                </c:pt>
                <c:pt idx="7">
                  <c:v>32112</c:v>
                </c:pt>
                <c:pt idx="8">
                  <c:v>32325</c:v>
                </c:pt>
                <c:pt idx="9">
                  <c:v>32417</c:v>
                </c:pt>
                <c:pt idx="10">
                  <c:v>32509</c:v>
                </c:pt>
                <c:pt idx="11">
                  <c:v>32690</c:v>
                </c:pt>
                <c:pt idx="12">
                  <c:v>33147</c:v>
                </c:pt>
                <c:pt idx="13">
                  <c:v>33239</c:v>
                </c:pt>
                <c:pt idx="14">
                  <c:v>33420</c:v>
                </c:pt>
                <c:pt idx="15">
                  <c:v>33512</c:v>
                </c:pt>
                <c:pt idx="16">
                  <c:v>33604</c:v>
                </c:pt>
                <c:pt idx="17">
                  <c:v>33695</c:v>
                </c:pt>
                <c:pt idx="18">
                  <c:v>33786</c:v>
                </c:pt>
                <c:pt idx="19">
                  <c:v>33878</c:v>
                </c:pt>
                <c:pt idx="20">
                  <c:v>33970</c:v>
                </c:pt>
                <c:pt idx="21">
                  <c:v>34151</c:v>
                </c:pt>
                <c:pt idx="22">
                  <c:v>34335</c:v>
                </c:pt>
                <c:pt idx="23">
                  <c:v>34516</c:v>
                </c:pt>
                <c:pt idx="24">
                  <c:v>34700</c:v>
                </c:pt>
                <c:pt idx="25">
                  <c:v>34881</c:v>
                </c:pt>
                <c:pt idx="26">
                  <c:v>35065</c:v>
                </c:pt>
                <c:pt idx="27">
                  <c:v>35247</c:v>
                </c:pt>
                <c:pt idx="28">
                  <c:v>35431</c:v>
                </c:pt>
                <c:pt idx="29">
                  <c:v>35612</c:v>
                </c:pt>
                <c:pt idx="30">
                  <c:v>35796</c:v>
                </c:pt>
                <c:pt idx="31">
                  <c:v>35977</c:v>
                </c:pt>
                <c:pt idx="32">
                  <c:v>36161</c:v>
                </c:pt>
                <c:pt idx="33">
                  <c:v>36342</c:v>
                </c:pt>
                <c:pt idx="34">
                  <c:v>36526</c:v>
                </c:pt>
                <c:pt idx="35">
                  <c:v>36708</c:v>
                </c:pt>
                <c:pt idx="36">
                  <c:v>36892</c:v>
                </c:pt>
                <c:pt idx="37">
                  <c:v>37073</c:v>
                </c:pt>
                <c:pt idx="38">
                  <c:v>37257</c:v>
                </c:pt>
                <c:pt idx="39">
                  <c:v>37438</c:v>
                </c:pt>
                <c:pt idx="40">
                  <c:v>37622</c:v>
                </c:pt>
                <c:pt idx="41">
                  <c:v>37803</c:v>
                </c:pt>
                <c:pt idx="42">
                  <c:v>37987</c:v>
                </c:pt>
                <c:pt idx="43">
                  <c:v>38169</c:v>
                </c:pt>
                <c:pt idx="44">
                  <c:v>38353</c:v>
                </c:pt>
                <c:pt idx="45">
                  <c:v>38534</c:v>
                </c:pt>
              </c:numCache>
            </c:numRef>
          </c:xVal>
          <c:yVal>
            <c:numRef>
              <c:f>Work!$L$15:$L$114</c:f>
              <c:numCache>
                <c:formatCode>#,##0.0</c:formatCode>
                <c:ptCount val="100"/>
                <c:pt idx="0">
                  <c:v>369061.20218894008</c:v>
                </c:pt>
                <c:pt idx="1">
                  <c:v>738122.40437788016</c:v>
                </c:pt>
                <c:pt idx="2">
                  <c:v>1107183.6065668203</c:v>
                </c:pt>
                <c:pt idx="3">
                  <c:v>1476244.8087557603</c:v>
                </c:pt>
                <c:pt idx="4">
                  <c:v>1845306.0109447003</c:v>
                </c:pt>
                <c:pt idx="5">
                  <c:v>2214367.2131336406</c:v>
                </c:pt>
                <c:pt idx="6">
                  <c:v>2583428.4153225804</c:v>
                </c:pt>
                <c:pt idx="7">
                  <c:v>2952489.6175115206</c:v>
                </c:pt>
                <c:pt idx="8">
                  <c:v>3321550.8197004609</c:v>
                </c:pt>
                <c:pt idx="9">
                  <c:v>3690612.0218894007</c:v>
                </c:pt>
                <c:pt idx="10">
                  <c:v>4059673.2240783409</c:v>
                </c:pt>
                <c:pt idx="11">
                  <c:v>4428734.4262672812</c:v>
                </c:pt>
                <c:pt idx="12">
                  <c:v>4797795.628456221</c:v>
                </c:pt>
                <c:pt idx="13">
                  <c:v>5166856.8306451607</c:v>
                </c:pt>
                <c:pt idx="14">
                  <c:v>5535918.0328341015</c:v>
                </c:pt>
                <c:pt idx="15">
                  <c:v>5904979.2350230413</c:v>
                </c:pt>
                <c:pt idx="16">
                  <c:v>6274040.437211981</c:v>
                </c:pt>
                <c:pt idx="17">
                  <c:v>6643101.6394009218</c:v>
                </c:pt>
                <c:pt idx="18">
                  <c:v>7012162.8415898615</c:v>
                </c:pt>
                <c:pt idx="19">
                  <c:v>7381224.0437788013</c:v>
                </c:pt>
                <c:pt idx="20">
                  <c:v>7750285.2459677421</c:v>
                </c:pt>
                <c:pt idx="21">
                  <c:v>8119346.4481566818</c:v>
                </c:pt>
                <c:pt idx="22">
                  <c:v>8488407.6503456216</c:v>
                </c:pt>
                <c:pt idx="23">
                  <c:v>8857468.8525345623</c:v>
                </c:pt>
                <c:pt idx="24">
                  <c:v>9226530.0547235012</c:v>
                </c:pt>
                <c:pt idx="25">
                  <c:v>9595591.2569124419</c:v>
                </c:pt>
                <c:pt idx="26">
                  <c:v>9964652.4591013826</c:v>
                </c:pt>
                <c:pt idx="27">
                  <c:v>10333713.661290321</c:v>
                </c:pt>
                <c:pt idx="28">
                  <c:v>10702774.863479262</c:v>
                </c:pt>
                <c:pt idx="29">
                  <c:v>11071836.065668203</c:v>
                </c:pt>
                <c:pt idx="30">
                  <c:v>11440897.267857142</c:v>
                </c:pt>
                <c:pt idx="31">
                  <c:v>11809958.470046083</c:v>
                </c:pt>
                <c:pt idx="32">
                  <c:v>12179019.672235023</c:v>
                </c:pt>
                <c:pt idx="33">
                  <c:v>12548080.874423962</c:v>
                </c:pt>
                <c:pt idx="34">
                  <c:v>12917142.076612903</c:v>
                </c:pt>
                <c:pt idx="35">
                  <c:v>13286203.278801844</c:v>
                </c:pt>
                <c:pt idx="36">
                  <c:v>13655264.480990782</c:v>
                </c:pt>
                <c:pt idx="37">
                  <c:v>14024325.683179723</c:v>
                </c:pt>
                <c:pt idx="38">
                  <c:v>14393386.885368664</c:v>
                </c:pt>
                <c:pt idx="39">
                  <c:v>14762448.087557603</c:v>
                </c:pt>
                <c:pt idx="40">
                  <c:v>15131509.289746543</c:v>
                </c:pt>
                <c:pt idx="41">
                  <c:v>15500570.491935484</c:v>
                </c:pt>
                <c:pt idx="42">
                  <c:v>15869631.694124423</c:v>
                </c:pt>
                <c:pt idx="43">
                  <c:v>16238692.896313364</c:v>
                </c:pt>
                <c:pt idx="44">
                  <c:v>16607754.098502304</c:v>
                </c:pt>
                <c:pt idx="45">
                  <c:v>16976815.300691243</c:v>
                </c:pt>
              </c:numCache>
            </c:numRef>
          </c:yVal>
          <c:smooth val="1"/>
        </c:ser>
        <c:dLbls>
          <c:showLegendKey val="0"/>
          <c:showVal val="0"/>
          <c:showCatName val="0"/>
          <c:showSerName val="0"/>
          <c:showPercent val="0"/>
          <c:showBubbleSize val="0"/>
        </c:dLbls>
        <c:axId val="254088320"/>
        <c:axId val="254090624"/>
      </c:scatterChart>
      <c:valAx>
        <c:axId val="254088320"/>
        <c:scaling>
          <c:orientation val="minMax"/>
          <c:max val="40000"/>
          <c:min val="30000"/>
        </c:scaling>
        <c:delete val="0"/>
        <c:axPos val="b"/>
        <c:title>
          <c:tx>
            <c:strRef>
              <c:f>[0]!x_axis</c:f>
              <c:strCache>
                <c:ptCount val="1"/>
                <c:pt idx="0">
                  <c:v>Year</c:v>
                </c:pt>
              </c:strCache>
            </c:strRef>
          </c:tx>
          <c:layout>
            <c:manualLayout>
              <c:xMode val="edge"/>
              <c:yMode val="edge"/>
              <c:x val="0.51809720785935887"/>
              <c:y val="0.93846153846153846"/>
            </c:manualLayout>
          </c:layout>
          <c:overlay val="0"/>
          <c:spPr>
            <a:noFill/>
            <a:ln w="25400">
              <a:noFill/>
            </a:ln>
          </c:spPr>
          <c:txPr>
            <a:bodyPr/>
            <a:lstStyle/>
            <a:p>
              <a:pPr>
                <a:defRPr sz="1350" b="1" i="0" u="none" strike="noStrike" baseline="0">
                  <a:solidFill>
                    <a:srgbClr val="000000"/>
                  </a:solidFill>
                  <a:latin typeface="Arial"/>
                  <a:ea typeface="Arial"/>
                  <a:cs typeface="Arial"/>
                </a:defRPr>
              </a:pPr>
              <a:endParaRPr lang="es-ES"/>
            </a:p>
          </c:txPr>
        </c:title>
        <c:numFmt formatCode="mmm\-yy" sourceLinked="1"/>
        <c:majorTickMark val="out"/>
        <c:minorTickMark val="none"/>
        <c:tickLblPos val="nextTo"/>
        <c:spPr>
          <a:ln w="3175">
            <a:solidFill>
              <a:srgbClr val="000000"/>
            </a:solidFill>
            <a:prstDash val="solid"/>
          </a:ln>
        </c:spPr>
        <c:txPr>
          <a:bodyPr rot="0" vert="horz"/>
          <a:lstStyle/>
          <a:p>
            <a:pPr>
              <a:defRPr sz="950" b="1" i="0" u="none" strike="noStrike" baseline="0">
                <a:solidFill>
                  <a:srgbClr val="000000"/>
                </a:solidFill>
                <a:latin typeface="Arial"/>
                <a:ea typeface="Arial"/>
                <a:cs typeface="Arial"/>
              </a:defRPr>
            </a:pPr>
            <a:endParaRPr lang="es-ES"/>
          </a:p>
        </c:txPr>
        <c:crossAx val="254090624"/>
        <c:crosses val="autoZero"/>
        <c:crossBetween val="midCat"/>
      </c:valAx>
      <c:valAx>
        <c:axId val="254090624"/>
        <c:scaling>
          <c:orientation val="minMax"/>
        </c:scaling>
        <c:delete val="0"/>
        <c:axPos val="l"/>
        <c:majorGridlines>
          <c:spPr>
            <a:ln w="3175">
              <a:solidFill>
                <a:srgbClr val="000000"/>
              </a:solidFill>
              <a:prstDash val="solid"/>
            </a:ln>
          </c:spPr>
        </c:majorGridlines>
        <c:title>
          <c:tx>
            <c:strRef>
              <c:f>[0]!y_axis</c:f>
              <c:strCache>
                <c:ptCount val="1"/>
                <c:pt idx="0">
                  <c:v>Subscribers</c:v>
                </c:pt>
              </c:strCache>
            </c:strRef>
          </c:tx>
          <c:layout>
            <c:manualLayout>
              <c:xMode val="edge"/>
              <c:yMode val="edge"/>
              <c:x val="8.2730093071354711E-3"/>
              <c:y val="0.42393162393162392"/>
            </c:manualLayout>
          </c:layout>
          <c:overlay val="0"/>
          <c:spPr>
            <a:noFill/>
            <a:ln w="25400">
              <a:noFill/>
            </a:ln>
          </c:spPr>
          <c:txPr>
            <a:bodyPr/>
            <a:lstStyle/>
            <a:p>
              <a:pPr>
                <a:defRPr sz="1350" b="1" i="0" u="none" strike="noStrike" baseline="0">
                  <a:solidFill>
                    <a:srgbClr val="000000"/>
                  </a:solidFill>
                  <a:latin typeface="Arial"/>
                  <a:ea typeface="Arial"/>
                  <a:cs typeface="Arial"/>
                </a:defRPr>
              </a:pPr>
              <a:endParaRPr lang="es-ES"/>
            </a:p>
          </c:txPr>
        </c:title>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
          </a:p>
        </c:txPr>
        <c:crossAx val="254088320"/>
        <c:crosses val="autoZero"/>
        <c:crossBetween val="midCat"/>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s-E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5" right="0.75" top="1" bottom="1" header="0.5" footer="0.5"/>
  <headerFooter alignWithMargins="0">
    <oddHeader>&amp;A</oddHeader>
    <oddFooter>Page &amp;P</oddFooter>
  </headerFooter>
  <drawing r:id="rId1"/>
</chartsheet>
</file>

<file path=xl/chartsheets/sheet2.xml><?xml version="1.0" encoding="utf-8"?>
<chartsheet xmlns="http://schemas.openxmlformats.org/spreadsheetml/2006/main" xmlns:r="http://schemas.openxmlformats.org/officeDocument/2006/relationships">
  <sheetPr/>
  <sheetViews>
    <sheetView tabSelected="1" workbookViewId="0"/>
  </sheetViews>
  <pageMargins left="0.75" right="0.75" top="1" bottom="1" header="0.5" footer="0.5"/>
  <headerFooter alignWithMargins="0">
    <oddHeader>&amp;A</oddHeader>
    <oddFooter>Page &amp;P</oddFooter>
  </headerFooter>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5" right="0.75" top="1" bottom="1" header="0.5" footer="0.5"/>
  <headerFooter alignWithMargins="0"/>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314325</xdr:colOff>
      <xdr:row>3</xdr:row>
      <xdr:rowOff>76200</xdr:rowOff>
    </xdr:from>
    <xdr:to>
      <xdr:col>10</xdr:col>
      <xdr:colOff>295275</xdr:colOff>
      <xdr:row>38</xdr:row>
      <xdr:rowOff>28575</xdr:rowOff>
    </xdr:to>
    <xdr:sp macro="" textlink="">
      <xdr:nvSpPr>
        <xdr:cNvPr id="2049" name="Text 1"/>
        <xdr:cNvSpPr txBox="1">
          <a:spLocks noChangeArrowheads="1"/>
        </xdr:cNvSpPr>
      </xdr:nvSpPr>
      <xdr:spPr bwMode="auto">
        <a:xfrm>
          <a:off x="314325" y="781050"/>
          <a:ext cx="5886450" cy="5619750"/>
        </a:xfrm>
        <a:prstGeom prst="rect">
          <a:avLst/>
        </a:prstGeom>
        <a:solidFill>
          <a:srgbClr val="FFFFC0"/>
        </a:solidFill>
        <a:ln w="9525">
          <a:solidFill>
            <a:srgbClr val="000000"/>
          </a:solidFill>
          <a:miter lim="800000"/>
          <a:headEnd/>
          <a:tailEnd/>
        </a:ln>
      </xdr:spPr>
      <xdr:txBody>
        <a:bodyPr vertOverflow="clip" wrap="square" lIns="27432" tIns="22860" rIns="0" bIns="0" anchor="t" upright="1"/>
        <a:lstStyle/>
        <a:p>
          <a:pPr algn="l" rtl="0">
            <a:defRPr sz="1000"/>
          </a:pPr>
          <a:endParaRPr lang="es-ES" sz="1000" b="1"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Introduction.</a:t>
          </a:r>
          <a:r>
            <a:rPr lang="es-ES" sz="1000" b="0" i="0" strike="noStrike">
              <a:solidFill>
                <a:srgbClr val="000000"/>
              </a:solidFill>
              <a:latin typeface="Arial"/>
              <a:cs typeface="Arial"/>
            </a:rPr>
            <a:t>  This worksheet is designed to assist in conducting "S-curve" or logistic curve estimating and forecasting.  S-curves, of which the classic logistic or Pearl curve is one example, are frequently used to estimate or forecast the rate of adoption of a technology, the rate at which the performance of a technology improves, or the market penetration of a technology or product over time.  Implicit in S-curve forecasting are assumptions of slow inititial growth, subsequent rapid growth, followed by declining growth as saturation levels are achieved.</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The Logistic Curve.</a:t>
          </a:r>
          <a:r>
            <a:rPr lang="es-ES" sz="1000" b="0" i="0" strike="noStrike">
              <a:solidFill>
                <a:srgbClr val="000000"/>
              </a:solidFill>
              <a:latin typeface="Arial"/>
              <a:cs typeface="Arial"/>
            </a:rPr>
            <a:t>  The logistic curve (or Pearl curve) is represented by the function</a:t>
          </a:r>
        </a:p>
        <a:p>
          <a:pPr algn="l" rtl="0">
            <a:defRPr sz="1000"/>
          </a:pPr>
          <a:endParaRPr lang="es-ES" sz="1000" b="0" i="0" strike="noStrike">
            <a:solidFill>
              <a:srgbClr val="000000"/>
            </a:solidFill>
            <a:latin typeface="Arial"/>
            <a:cs typeface="Arial"/>
          </a:endParaRPr>
        </a:p>
        <a:p>
          <a:pPr algn="l" rtl="0">
            <a:defRPr sz="1000"/>
          </a:pPr>
          <a:r>
            <a:rPr lang="es-ES" sz="1000" b="0" i="0" strike="noStrike">
              <a:solidFill>
                <a:srgbClr val="000000"/>
              </a:solidFill>
              <a:latin typeface="Arial"/>
              <a:cs typeface="Arial"/>
            </a:rPr>
            <a:t>                       </a:t>
          </a:r>
          <a:r>
            <a:rPr lang="es-ES" sz="1000" b="0" i="1" strike="noStrike">
              <a:solidFill>
                <a:srgbClr val="000000"/>
              </a:solidFill>
              <a:latin typeface="Arial"/>
              <a:cs typeface="Arial"/>
            </a:rPr>
            <a:t> y = L / [1+ a*exp(-bt)]</a:t>
          </a:r>
          <a:endParaRPr lang="es-ES" sz="1000" b="0" i="0" strike="noStrike">
            <a:solidFill>
              <a:srgbClr val="000000"/>
            </a:solidFill>
            <a:latin typeface="Arial"/>
            <a:cs typeface="Arial"/>
          </a:endParaRPr>
        </a:p>
        <a:p>
          <a:pPr algn="l" rtl="0">
            <a:defRPr sz="1000"/>
          </a:pPr>
          <a:r>
            <a:rPr lang="es-ES" sz="1000" b="0" i="0" strike="noStrike">
              <a:solidFill>
                <a:srgbClr val="000000"/>
              </a:solidFill>
              <a:latin typeface="Arial"/>
              <a:cs typeface="Arial"/>
            </a:rPr>
            <a:t>By defining</a:t>
          </a:r>
        </a:p>
        <a:p>
          <a:pPr algn="l" rtl="0">
            <a:defRPr sz="1000"/>
          </a:pPr>
          <a:r>
            <a:rPr lang="es-ES" sz="1000" b="0" i="0" strike="noStrike">
              <a:solidFill>
                <a:srgbClr val="000000"/>
              </a:solidFill>
              <a:latin typeface="Arial"/>
              <a:cs typeface="Arial"/>
            </a:rPr>
            <a:t>                        </a:t>
          </a:r>
          <a:r>
            <a:rPr lang="es-ES" sz="1000" b="0" i="1" strike="noStrike">
              <a:solidFill>
                <a:srgbClr val="000000"/>
              </a:solidFill>
              <a:latin typeface="Arial"/>
              <a:cs typeface="Arial"/>
            </a:rPr>
            <a:t>Y = ln(L/y - 1)</a:t>
          </a:r>
        </a:p>
        <a:p>
          <a:pPr algn="l" rtl="0">
            <a:defRPr sz="1000"/>
          </a:pPr>
          <a:r>
            <a:rPr lang="es-ES" sz="1000" b="0" i="1" strike="noStrike">
              <a:solidFill>
                <a:srgbClr val="000000"/>
              </a:solidFill>
              <a:latin typeface="Arial"/>
              <a:cs typeface="Arial"/>
            </a:rPr>
            <a:t>                        </a:t>
          </a:r>
          <a:r>
            <a:rPr lang="es-ES" sz="1000" b="0" i="0" strike="noStrike">
              <a:solidFill>
                <a:srgbClr val="000000"/>
              </a:solidFill>
              <a:latin typeface="Symbol"/>
            </a:rPr>
            <a:t>a</a:t>
          </a:r>
          <a:r>
            <a:rPr lang="es-ES" sz="1000" b="0" i="1" strike="noStrike">
              <a:solidFill>
                <a:srgbClr val="000000"/>
              </a:solidFill>
              <a:latin typeface="Arial"/>
              <a:cs typeface="Arial"/>
            </a:rPr>
            <a:t> = ln(a)                  </a:t>
          </a:r>
          <a:r>
            <a:rPr lang="es-ES" sz="1000" b="0" i="0" strike="noStrike">
              <a:solidFill>
                <a:srgbClr val="000000"/>
              </a:solidFill>
              <a:latin typeface="Arial"/>
              <a:cs typeface="Arial"/>
            </a:rPr>
            <a:t>so that   </a:t>
          </a:r>
          <a:r>
            <a:rPr lang="es-ES" sz="1000" b="0" i="1" strike="noStrike">
              <a:solidFill>
                <a:srgbClr val="000000"/>
              </a:solidFill>
              <a:latin typeface="Arial"/>
              <a:cs typeface="Arial"/>
            </a:rPr>
            <a:t> a = exp(</a:t>
          </a:r>
          <a:r>
            <a:rPr lang="es-ES" sz="1000" b="0" i="0" strike="noStrike">
              <a:solidFill>
                <a:srgbClr val="000000"/>
              </a:solidFill>
              <a:latin typeface="Symbol"/>
            </a:rPr>
            <a:t>a </a:t>
          </a:r>
          <a:r>
            <a:rPr lang="es-ES" sz="1000" b="0" i="1" strike="noStrike">
              <a:solidFill>
                <a:srgbClr val="000000"/>
              </a:solidFill>
              <a:latin typeface="Arial"/>
              <a:cs typeface="Arial"/>
            </a:rPr>
            <a:t>)</a:t>
          </a:r>
        </a:p>
        <a:p>
          <a:pPr algn="l" rtl="0">
            <a:defRPr sz="1000"/>
          </a:pPr>
          <a:r>
            <a:rPr lang="es-ES" sz="1000" b="0" i="1" strike="noStrike">
              <a:solidFill>
                <a:srgbClr val="000000"/>
              </a:solidFill>
              <a:latin typeface="Arial"/>
              <a:cs typeface="Arial"/>
            </a:rPr>
            <a:t>                        </a:t>
          </a:r>
          <a:r>
            <a:rPr lang="es-ES" sz="1000" b="0" i="0" strike="noStrike">
              <a:solidFill>
                <a:srgbClr val="000000"/>
              </a:solidFill>
              <a:latin typeface="Symbol"/>
            </a:rPr>
            <a:t>b</a:t>
          </a:r>
          <a:r>
            <a:rPr lang="es-ES" sz="1000" b="0" i="0" strike="noStrike">
              <a:solidFill>
                <a:srgbClr val="000000"/>
              </a:solidFill>
              <a:latin typeface="Arial"/>
              <a:cs typeface="Arial"/>
            </a:rPr>
            <a:t> </a:t>
          </a:r>
          <a:r>
            <a:rPr lang="es-ES" sz="1000" b="0" i="1" strike="noStrike">
              <a:solidFill>
                <a:srgbClr val="000000"/>
              </a:solidFill>
              <a:latin typeface="Arial"/>
              <a:cs typeface="Arial"/>
            </a:rPr>
            <a:t>= -b                      </a:t>
          </a:r>
          <a:r>
            <a:rPr lang="es-ES" sz="1000" b="0" i="0" strike="noStrike">
              <a:solidFill>
                <a:srgbClr val="000000"/>
              </a:solidFill>
              <a:latin typeface="Arial"/>
              <a:cs typeface="Arial"/>
            </a:rPr>
            <a:t>and     </a:t>
          </a:r>
          <a:r>
            <a:rPr lang="es-ES" sz="1000" b="0" i="1" strike="noStrike">
              <a:solidFill>
                <a:srgbClr val="000000"/>
              </a:solidFill>
              <a:latin typeface="Arial"/>
              <a:cs typeface="Arial"/>
            </a:rPr>
            <a:t>   b = -</a:t>
          </a:r>
          <a:r>
            <a:rPr lang="es-ES" sz="1000" b="0" i="0" strike="noStrike">
              <a:solidFill>
                <a:srgbClr val="000000"/>
              </a:solidFill>
              <a:latin typeface="Symbol"/>
            </a:rPr>
            <a:t>b</a:t>
          </a:r>
          <a:endParaRPr lang="es-ES" sz="1000" b="0" i="0" strike="noStrike">
            <a:solidFill>
              <a:srgbClr val="000000"/>
            </a:solidFill>
            <a:latin typeface="Arial"/>
            <a:cs typeface="Arial"/>
          </a:endParaRPr>
        </a:p>
        <a:p>
          <a:pPr algn="l" rtl="0">
            <a:defRPr sz="1000"/>
          </a:pPr>
          <a:endParaRPr lang="es-ES" sz="1000" b="0" i="0" strike="noStrike">
            <a:solidFill>
              <a:srgbClr val="000000"/>
            </a:solidFill>
            <a:latin typeface="Arial"/>
            <a:cs typeface="Arial"/>
          </a:endParaRPr>
        </a:p>
        <a:p>
          <a:pPr algn="l" rtl="0">
            <a:defRPr sz="1000"/>
          </a:pPr>
          <a:r>
            <a:rPr lang="es-ES" sz="1000" b="0" i="0" strike="noStrike">
              <a:solidFill>
                <a:srgbClr val="000000"/>
              </a:solidFill>
              <a:latin typeface="Arial"/>
              <a:cs typeface="Arial"/>
            </a:rPr>
            <a:t>the non-linear logistic function is transformed to the linear function</a:t>
          </a:r>
        </a:p>
        <a:p>
          <a:pPr algn="l" rtl="0">
            <a:defRPr sz="1000"/>
          </a:pPr>
          <a:endParaRPr lang="es-ES" sz="1000" b="0" i="0" strike="noStrike">
            <a:solidFill>
              <a:srgbClr val="000000"/>
            </a:solidFill>
            <a:latin typeface="Arial"/>
            <a:cs typeface="Arial"/>
          </a:endParaRPr>
        </a:p>
        <a:p>
          <a:pPr algn="l" rtl="0">
            <a:defRPr sz="1000"/>
          </a:pPr>
          <a:r>
            <a:rPr lang="es-ES" sz="1000" b="0" i="0" strike="noStrike">
              <a:solidFill>
                <a:srgbClr val="000000"/>
              </a:solidFill>
              <a:latin typeface="Arial"/>
              <a:cs typeface="Arial"/>
            </a:rPr>
            <a:t>                       </a:t>
          </a:r>
          <a:r>
            <a:rPr lang="es-ES" sz="1000" b="0" i="1" strike="noStrike">
              <a:solidFill>
                <a:srgbClr val="000000"/>
              </a:solidFill>
              <a:latin typeface="Arial"/>
              <a:cs typeface="Arial"/>
            </a:rPr>
            <a:t> Y = </a:t>
          </a:r>
          <a:r>
            <a:rPr lang="es-ES" sz="1000" b="0" i="0" strike="noStrike">
              <a:solidFill>
                <a:srgbClr val="000000"/>
              </a:solidFill>
              <a:latin typeface="Symbol"/>
            </a:rPr>
            <a:t>a</a:t>
          </a:r>
          <a:r>
            <a:rPr lang="es-ES" sz="1000" b="0" i="1" strike="noStrike">
              <a:solidFill>
                <a:srgbClr val="000000"/>
              </a:solidFill>
              <a:latin typeface="Arial"/>
              <a:cs typeface="Arial"/>
            </a:rPr>
            <a:t> + </a:t>
          </a:r>
          <a:r>
            <a:rPr lang="es-ES" sz="1000" b="0" i="0" strike="noStrike">
              <a:solidFill>
                <a:srgbClr val="000000"/>
              </a:solidFill>
              <a:latin typeface="Symbol"/>
            </a:rPr>
            <a:t>b</a:t>
          </a:r>
          <a:r>
            <a:rPr lang="es-ES" sz="1000" b="0" i="1" strike="noStrike">
              <a:solidFill>
                <a:srgbClr val="000000"/>
              </a:solidFill>
              <a:latin typeface="Arial"/>
              <a:cs typeface="Arial"/>
            </a:rPr>
            <a:t> t</a:t>
          </a:r>
          <a:endParaRPr lang="es-ES" sz="1000" b="0" i="0" strike="noStrike">
            <a:solidFill>
              <a:srgbClr val="000000"/>
            </a:solidFill>
            <a:latin typeface="Arial"/>
            <a:cs typeface="Arial"/>
          </a:endParaRPr>
        </a:p>
        <a:p>
          <a:pPr algn="l" rtl="0">
            <a:defRPr sz="1000"/>
          </a:pPr>
          <a:endParaRPr lang="es-ES" sz="1000" b="0" i="0" strike="noStrike">
            <a:solidFill>
              <a:srgbClr val="000000"/>
            </a:solidFill>
            <a:latin typeface="Arial"/>
            <a:cs typeface="Arial"/>
          </a:endParaRPr>
        </a:p>
        <a:p>
          <a:pPr algn="l" rtl="0">
            <a:defRPr sz="1000"/>
          </a:pPr>
          <a:r>
            <a:rPr lang="es-ES" sz="1000" b="0" i="0" strike="noStrike">
              <a:solidFill>
                <a:srgbClr val="000000"/>
              </a:solidFill>
              <a:latin typeface="Arial"/>
              <a:cs typeface="Arial"/>
            </a:rPr>
            <a:t>Given a data set of </a:t>
          </a:r>
          <a:r>
            <a:rPr lang="es-ES" sz="1000" b="0" i="1" strike="noStrike">
              <a:solidFill>
                <a:srgbClr val="000000"/>
              </a:solidFill>
              <a:latin typeface="Arial"/>
              <a:cs typeface="Arial"/>
            </a:rPr>
            <a:t>y</a:t>
          </a:r>
          <a:r>
            <a:rPr lang="es-ES" sz="1000" b="0" i="0" strike="noStrike">
              <a:solidFill>
                <a:srgbClr val="000000"/>
              </a:solidFill>
              <a:latin typeface="Arial"/>
              <a:cs typeface="Arial"/>
            </a:rPr>
            <a:t>'s and </a:t>
          </a:r>
          <a:r>
            <a:rPr lang="es-ES" sz="1000" b="0" i="1" strike="noStrike">
              <a:solidFill>
                <a:srgbClr val="000000"/>
              </a:solidFill>
              <a:latin typeface="Arial"/>
              <a:cs typeface="Arial"/>
            </a:rPr>
            <a:t>t</a:t>
          </a:r>
          <a:r>
            <a:rPr lang="es-ES" sz="1000" b="0" i="0" strike="noStrike">
              <a:solidFill>
                <a:srgbClr val="000000"/>
              </a:solidFill>
              <a:latin typeface="Arial"/>
              <a:cs typeface="Arial"/>
            </a:rPr>
            <a:t>'s, the</a:t>
          </a:r>
          <a:r>
            <a:rPr lang="es-ES" sz="1000" b="0" i="1" strike="noStrike">
              <a:solidFill>
                <a:srgbClr val="000000"/>
              </a:solidFill>
              <a:latin typeface="Arial"/>
              <a:cs typeface="Arial"/>
            </a:rPr>
            <a:t> y</a:t>
          </a:r>
          <a:r>
            <a:rPr lang="es-ES" sz="1000" b="0" i="0" strike="noStrike">
              <a:solidFill>
                <a:srgbClr val="000000"/>
              </a:solidFill>
              <a:latin typeface="Arial"/>
              <a:cs typeface="Arial"/>
            </a:rPr>
            <a:t>-values are transformed to </a:t>
          </a:r>
          <a:r>
            <a:rPr lang="es-ES" sz="1000" b="0" i="1" strike="noStrike">
              <a:solidFill>
                <a:srgbClr val="000000"/>
              </a:solidFill>
              <a:latin typeface="Arial"/>
              <a:cs typeface="Arial"/>
            </a:rPr>
            <a:t>Y</a:t>
          </a:r>
          <a:r>
            <a:rPr lang="es-ES" sz="1000" b="0" i="0" strike="noStrike">
              <a:solidFill>
                <a:srgbClr val="000000"/>
              </a:solidFill>
              <a:latin typeface="Arial"/>
              <a:cs typeface="Arial"/>
            </a:rPr>
            <a:t>-values, and standard linear regression is used to estimate </a:t>
          </a:r>
          <a:r>
            <a:rPr lang="es-ES" sz="1000" b="0" i="0" strike="noStrike">
              <a:solidFill>
                <a:srgbClr val="000000"/>
              </a:solidFill>
              <a:latin typeface="Symbol"/>
            </a:rPr>
            <a:t>a</a:t>
          </a:r>
          <a:r>
            <a:rPr lang="es-ES" sz="1000" b="0" i="0" strike="noStrike">
              <a:solidFill>
                <a:srgbClr val="000000"/>
              </a:solidFill>
              <a:latin typeface="Arial"/>
              <a:cs typeface="Arial"/>
            </a:rPr>
            <a:t> and </a:t>
          </a:r>
          <a:r>
            <a:rPr lang="es-ES" sz="1000" b="0" i="0" strike="noStrike">
              <a:solidFill>
                <a:srgbClr val="000000"/>
              </a:solidFill>
              <a:latin typeface="Symbol"/>
            </a:rPr>
            <a:t>b</a:t>
          </a:r>
          <a:r>
            <a:rPr lang="es-ES" sz="1000" b="0" i="0" strike="noStrike">
              <a:solidFill>
                <a:srgbClr val="000000"/>
              </a:solidFill>
              <a:latin typeface="Arial"/>
              <a:cs typeface="Arial"/>
            </a:rPr>
            <a:t> for a given </a:t>
          </a:r>
          <a:r>
            <a:rPr lang="es-ES" sz="1000" b="0" i="1" strike="noStrike">
              <a:solidFill>
                <a:srgbClr val="000000"/>
              </a:solidFill>
              <a:latin typeface="Arial"/>
              <a:cs typeface="Arial"/>
            </a:rPr>
            <a:t>L</a:t>
          </a:r>
          <a:r>
            <a:rPr lang="es-ES" sz="1000" b="0" i="0" strike="noStrike">
              <a:solidFill>
                <a:srgbClr val="000000"/>
              </a:solidFill>
              <a:latin typeface="Arial"/>
              <a:cs typeface="Arial"/>
            </a:rPr>
            <a:t>, from which </a:t>
          </a:r>
          <a:r>
            <a:rPr lang="es-ES" sz="1000" b="0" i="1" strike="noStrike">
              <a:solidFill>
                <a:srgbClr val="000000"/>
              </a:solidFill>
              <a:latin typeface="Arial"/>
              <a:cs typeface="Arial"/>
            </a:rPr>
            <a:t>a</a:t>
          </a:r>
          <a:r>
            <a:rPr lang="es-ES" sz="1000" b="0" i="0" strike="noStrike">
              <a:solidFill>
                <a:srgbClr val="000000"/>
              </a:solidFill>
              <a:latin typeface="Arial"/>
              <a:cs typeface="Arial"/>
            </a:rPr>
            <a:t> and </a:t>
          </a:r>
          <a:r>
            <a:rPr lang="es-ES" sz="1000" b="0" i="1" strike="noStrike">
              <a:solidFill>
                <a:srgbClr val="000000"/>
              </a:solidFill>
              <a:latin typeface="Arial"/>
              <a:cs typeface="Arial"/>
            </a:rPr>
            <a:t>b</a:t>
          </a:r>
          <a:r>
            <a:rPr lang="es-ES" sz="1000" b="0" i="0" strike="noStrike">
              <a:solidFill>
                <a:srgbClr val="000000"/>
              </a:solidFill>
              <a:latin typeface="Arial"/>
              <a:cs typeface="Arial"/>
            </a:rPr>
            <a:t> are calculated</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Estimating and Forecasting.</a:t>
          </a:r>
          <a:r>
            <a:rPr lang="es-ES" sz="1000" b="0" i="0" strike="noStrike">
              <a:solidFill>
                <a:srgbClr val="000000"/>
              </a:solidFill>
              <a:latin typeface="Arial"/>
              <a:cs typeface="Arial"/>
            </a:rPr>
            <a:t>  For estimated values of </a:t>
          </a:r>
          <a:r>
            <a:rPr lang="es-ES" sz="1000" b="0" i="1" strike="noStrike">
              <a:solidFill>
                <a:srgbClr val="000000"/>
              </a:solidFill>
              <a:latin typeface="Arial"/>
              <a:cs typeface="Arial"/>
            </a:rPr>
            <a:t>a</a:t>
          </a:r>
          <a:r>
            <a:rPr lang="es-ES" sz="1000" b="0" i="0" strike="noStrike">
              <a:solidFill>
                <a:srgbClr val="000000"/>
              </a:solidFill>
              <a:latin typeface="Arial"/>
              <a:cs typeface="Arial"/>
            </a:rPr>
            <a:t>, </a:t>
          </a:r>
          <a:r>
            <a:rPr lang="es-ES" sz="1000" b="0" i="1" strike="noStrike">
              <a:solidFill>
                <a:srgbClr val="000000"/>
              </a:solidFill>
              <a:latin typeface="Arial"/>
              <a:cs typeface="Arial"/>
            </a:rPr>
            <a:t>b</a:t>
          </a:r>
          <a:r>
            <a:rPr lang="es-ES" sz="1000" b="0" i="0" strike="noStrike">
              <a:solidFill>
                <a:srgbClr val="000000"/>
              </a:solidFill>
              <a:latin typeface="Arial"/>
              <a:cs typeface="Arial"/>
            </a:rPr>
            <a:t>, and </a:t>
          </a:r>
          <a:r>
            <a:rPr lang="es-ES" sz="1000" b="0" i="1" strike="noStrike">
              <a:solidFill>
                <a:srgbClr val="000000"/>
              </a:solidFill>
              <a:latin typeface="Arial"/>
              <a:cs typeface="Arial"/>
            </a:rPr>
            <a:t>L</a:t>
          </a:r>
          <a:r>
            <a:rPr lang="es-ES" sz="1000" b="0" i="0" strike="noStrike">
              <a:solidFill>
                <a:srgbClr val="000000"/>
              </a:solidFill>
              <a:latin typeface="Arial"/>
              <a:cs typeface="Arial"/>
            </a:rPr>
            <a:t>, forecasts for </a:t>
          </a:r>
          <a:r>
            <a:rPr lang="es-ES" sz="1000" b="0" i="1" strike="noStrike">
              <a:solidFill>
                <a:srgbClr val="000000"/>
              </a:solidFill>
              <a:latin typeface="Arial"/>
              <a:cs typeface="Arial"/>
            </a:rPr>
            <a:t>y</a:t>
          </a:r>
          <a:r>
            <a:rPr lang="es-ES" sz="1000" b="0" i="0" strike="noStrike">
              <a:solidFill>
                <a:srgbClr val="000000"/>
              </a:solidFill>
              <a:latin typeface="Arial"/>
              <a:cs typeface="Arial"/>
            </a:rPr>
            <a:t> at time </a:t>
          </a:r>
          <a:r>
            <a:rPr lang="es-ES" sz="1000" b="0" i="1" strike="noStrike">
              <a:solidFill>
                <a:srgbClr val="000000"/>
              </a:solidFill>
              <a:latin typeface="Arial"/>
              <a:cs typeface="Arial"/>
            </a:rPr>
            <a:t>t </a:t>
          </a:r>
          <a:r>
            <a:rPr lang="es-ES" sz="1000" b="0" i="0" strike="noStrike">
              <a:solidFill>
                <a:srgbClr val="000000"/>
              </a:solidFill>
              <a:latin typeface="Arial"/>
              <a:cs typeface="Arial"/>
            </a:rPr>
            <a:t>are obtained</a:t>
          </a:r>
          <a:r>
            <a:rPr lang="es-ES" sz="1000" b="0" i="1" strike="noStrike">
              <a:solidFill>
                <a:srgbClr val="000000"/>
              </a:solidFill>
              <a:latin typeface="Arial"/>
              <a:cs typeface="Arial"/>
            </a:rPr>
            <a:t> </a:t>
          </a:r>
          <a:r>
            <a:rPr lang="es-ES" sz="1000" b="0" i="0" strike="noStrike">
              <a:solidFill>
                <a:srgbClr val="000000"/>
              </a:solidFill>
              <a:latin typeface="Arial"/>
              <a:cs typeface="Arial"/>
            </a:rPr>
            <a:t>by  using the logistic equation defined above.</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Scale Parameter</a:t>
          </a:r>
          <a:r>
            <a:rPr lang="es-ES" sz="1000" b="1" i="1" strike="noStrike">
              <a:solidFill>
                <a:srgbClr val="000000"/>
              </a:solidFill>
              <a:latin typeface="Arial"/>
              <a:cs typeface="Arial"/>
            </a:rPr>
            <a:t> L</a:t>
          </a:r>
          <a:r>
            <a:rPr lang="es-ES" sz="1000" b="1" i="0" strike="noStrike">
              <a:solidFill>
                <a:srgbClr val="000000"/>
              </a:solidFill>
              <a:latin typeface="Arial"/>
              <a:cs typeface="Arial"/>
            </a:rPr>
            <a:t>.</a:t>
          </a:r>
          <a:r>
            <a:rPr lang="es-ES" sz="1000" b="0" i="0" strike="noStrike">
              <a:solidFill>
                <a:srgbClr val="000000"/>
              </a:solidFill>
              <a:latin typeface="Arial"/>
              <a:cs typeface="Arial"/>
            </a:rPr>
            <a:t>  Note that </a:t>
          </a:r>
          <a:r>
            <a:rPr lang="es-ES" sz="1000" b="0" i="1" strike="noStrike">
              <a:solidFill>
                <a:srgbClr val="000000"/>
              </a:solidFill>
              <a:latin typeface="Arial"/>
              <a:cs typeface="Arial"/>
            </a:rPr>
            <a:t>L</a:t>
          </a:r>
          <a:r>
            <a:rPr lang="es-ES" sz="1000" b="0" i="0" strike="noStrike">
              <a:solidFill>
                <a:srgbClr val="000000"/>
              </a:solidFill>
              <a:latin typeface="Arial"/>
              <a:cs typeface="Arial"/>
            </a:rPr>
            <a:t> is a "scale" parameter which scales the logistic function "up and down."  Scale parameter </a:t>
          </a:r>
          <a:r>
            <a:rPr lang="es-ES" sz="1000" b="0" i="1" strike="noStrike">
              <a:solidFill>
                <a:srgbClr val="000000"/>
              </a:solidFill>
              <a:latin typeface="Arial"/>
              <a:cs typeface="Arial"/>
            </a:rPr>
            <a:t>L</a:t>
          </a:r>
          <a:r>
            <a:rPr lang="es-ES" sz="1000" b="0" i="0" strike="noStrike">
              <a:solidFill>
                <a:srgbClr val="000000"/>
              </a:solidFill>
              <a:latin typeface="Arial"/>
              <a:cs typeface="Arial"/>
            </a:rPr>
            <a:t> must be specified.   For adoption or penetration studies, fix </a:t>
          </a:r>
          <a:r>
            <a:rPr lang="es-ES" sz="1000" b="0" i="1" strike="noStrike">
              <a:solidFill>
                <a:srgbClr val="000000"/>
              </a:solidFill>
              <a:latin typeface="Arial"/>
              <a:cs typeface="Arial"/>
            </a:rPr>
            <a:t>L=1.0</a:t>
          </a:r>
          <a:r>
            <a:rPr lang="es-ES" sz="1000" b="0" i="0" strike="noStrike">
              <a:solidFill>
                <a:srgbClr val="000000"/>
              </a:solidFill>
              <a:latin typeface="Arial"/>
              <a:cs typeface="Arial"/>
            </a:rPr>
            <a:t> (fractional adoption) or </a:t>
          </a:r>
          <a:r>
            <a:rPr lang="es-ES" sz="1000" b="0" i="1" strike="noStrike">
              <a:solidFill>
                <a:srgbClr val="000000"/>
              </a:solidFill>
              <a:latin typeface="Arial"/>
              <a:cs typeface="Arial"/>
            </a:rPr>
            <a:t>L=100</a:t>
          </a:r>
          <a:r>
            <a:rPr lang="es-ES" sz="1000" b="0" i="0" strike="noStrike">
              <a:solidFill>
                <a:srgbClr val="000000"/>
              </a:solidFill>
              <a:latin typeface="Arial"/>
              <a:cs typeface="Arial"/>
            </a:rPr>
            <a:t> (percentage adoption).  If the saturation level itself is to be forecast (for example, the total number of adopters), then</a:t>
          </a:r>
          <a:r>
            <a:rPr lang="es-ES" sz="1000" b="0" i="1" strike="noStrike">
              <a:solidFill>
                <a:srgbClr val="000000"/>
              </a:solidFill>
              <a:latin typeface="Arial"/>
              <a:cs typeface="Arial"/>
            </a:rPr>
            <a:t> L </a:t>
          </a:r>
          <a:r>
            <a:rPr lang="es-ES" sz="1000" b="0" i="0" strike="noStrike">
              <a:solidFill>
                <a:srgbClr val="000000"/>
              </a:solidFill>
              <a:latin typeface="Arial"/>
              <a:cs typeface="Arial"/>
            </a:rPr>
            <a:t>must be found by trial and error.  In this case, various values of</a:t>
          </a:r>
          <a:r>
            <a:rPr lang="es-ES" sz="1000" b="0" i="1" strike="noStrike">
              <a:solidFill>
                <a:srgbClr val="000000"/>
              </a:solidFill>
              <a:latin typeface="Arial"/>
              <a:cs typeface="Arial"/>
            </a:rPr>
            <a:t> L</a:t>
          </a:r>
          <a:r>
            <a:rPr lang="es-ES" sz="1000" b="0" i="0" strike="noStrike">
              <a:solidFill>
                <a:srgbClr val="000000"/>
              </a:solidFill>
              <a:latin typeface="Arial"/>
              <a:cs typeface="Arial"/>
            </a:rPr>
            <a:t> are tried in a systematic fashion until a value is found which minimizes mean standard error (MSE) of the estimates.  Alternatively, you can use Solver (an Excel add-in) to automatically find the value for </a:t>
          </a:r>
          <a:r>
            <a:rPr lang="es-ES" sz="1000" b="0" i="1" strike="noStrike">
              <a:solidFill>
                <a:srgbClr val="000000"/>
              </a:solidFill>
              <a:latin typeface="Arial"/>
              <a:cs typeface="Arial"/>
            </a:rPr>
            <a:t>L </a:t>
          </a:r>
          <a:r>
            <a:rPr lang="es-ES" sz="1000" b="0" i="0" strike="noStrike">
              <a:solidFill>
                <a:srgbClr val="000000"/>
              </a:solidFill>
              <a:latin typeface="Arial"/>
              <a:cs typeface="Arial"/>
            </a:rPr>
            <a:t>which minimizes MSE.</a:t>
          </a:r>
        </a:p>
        <a:p>
          <a:pPr algn="l" rtl="0">
            <a:defRPr sz="1000"/>
          </a:pPr>
          <a:endParaRPr lang="es-ES" sz="1000" b="0" i="0" strike="noStrike">
            <a:solidFill>
              <a:srgbClr val="000000"/>
            </a:solidFill>
            <a:latin typeface="Arial"/>
            <a:cs typeface="Arial"/>
          </a:endParaRPr>
        </a:p>
        <a:p>
          <a:pPr algn="l" rtl="0">
            <a:defRPr sz="1000"/>
          </a:pPr>
          <a:endParaRPr lang="es-E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9</xdr:row>
      <xdr:rowOff>104775</xdr:rowOff>
    </xdr:from>
    <xdr:to>
      <xdr:col>10</xdr:col>
      <xdr:colOff>457200</xdr:colOff>
      <xdr:row>67</xdr:row>
      <xdr:rowOff>57150</xdr:rowOff>
    </xdr:to>
    <xdr:sp macro="" textlink="">
      <xdr:nvSpPr>
        <xdr:cNvPr id="1025" name="Text 1"/>
        <xdr:cNvSpPr txBox="1">
          <a:spLocks noChangeArrowheads="1"/>
        </xdr:cNvSpPr>
      </xdr:nvSpPr>
      <xdr:spPr bwMode="auto">
        <a:xfrm>
          <a:off x="123825" y="1781175"/>
          <a:ext cx="6238875" cy="9344025"/>
        </a:xfrm>
        <a:prstGeom prst="rect">
          <a:avLst/>
        </a:prstGeom>
        <a:solidFill>
          <a:srgbClr val="FFFFC0"/>
        </a:solidFill>
        <a:ln w="9525">
          <a:solidFill>
            <a:srgbClr val="000000"/>
          </a:solidFill>
          <a:miter lim="800000"/>
          <a:headEnd/>
          <a:tailEnd/>
        </a:ln>
      </xdr:spPr>
      <xdr:txBody>
        <a:bodyPr vertOverflow="clip" wrap="square" lIns="27432" tIns="22860" rIns="0" bIns="0" anchor="t" upright="1"/>
        <a:lstStyle/>
        <a:p>
          <a:pPr algn="l" rtl="0">
            <a:defRPr sz="1000"/>
          </a:pPr>
          <a:r>
            <a:rPr lang="es-ES" sz="1000" b="1" i="0" strike="noStrike">
              <a:solidFill>
                <a:srgbClr val="000000"/>
              </a:solidFill>
              <a:latin typeface="Arial"/>
              <a:cs typeface="Arial"/>
            </a:rPr>
            <a:t>Introduction.</a:t>
          </a:r>
          <a:r>
            <a:rPr lang="es-ES" sz="1000" b="0" i="0" strike="noStrike">
              <a:solidFill>
                <a:srgbClr val="000000"/>
              </a:solidFill>
              <a:latin typeface="Arial"/>
              <a:cs typeface="Arial"/>
            </a:rPr>
            <a:t>  This worksheet is designed to assist in conducting "S-curve" or logistic curve estimating and forecasting.  S-curves, of which the classic logistic or Pearl curve is one example, are frequently used to estimate or forecast the rate of adoption of a technology, the rate at which the performance of a technology improves, or the market penetration of a technology or product over time.  Implicit in S-curve forecasting are assumptions of slow inititial growth, subsequent rapid growth, followed by declining growth as saturation levels are achieved.</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Instructions.  </a:t>
          </a:r>
          <a:r>
            <a:rPr lang="es-ES" sz="1000" b="0" i="0" strike="noStrike">
              <a:solidFill>
                <a:srgbClr val="000000"/>
              </a:solidFill>
              <a:latin typeface="Arial"/>
              <a:cs typeface="Arial"/>
            </a:rPr>
            <a:t>You will be working in the worksheet labeled "Work."  Cells which you will need to change are shaded green.  Ranges of cells that you will need to define are shaded yellow.  Output results are shown in red type.  Do the following in order:</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(1)</a:t>
          </a:r>
          <a:r>
            <a:rPr lang="es-ES" sz="1000" b="1" i="1" strike="noStrike">
              <a:solidFill>
                <a:srgbClr val="000000"/>
              </a:solidFill>
              <a:latin typeface="Arial"/>
              <a:cs typeface="Arial"/>
            </a:rPr>
            <a:t> Title:</a:t>
          </a:r>
          <a:r>
            <a:rPr lang="es-ES" sz="1000" b="0" i="0" strike="noStrike">
              <a:solidFill>
                <a:srgbClr val="000000"/>
              </a:solidFill>
              <a:latin typeface="Arial"/>
              <a:cs typeface="Arial"/>
            </a:rPr>
            <a:t> Type in the title of the data you are analyzing.</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(2) </a:t>
          </a:r>
          <a:r>
            <a:rPr lang="es-ES" sz="1000" b="0" i="0" strike="noStrike">
              <a:solidFill>
                <a:srgbClr val="000000"/>
              </a:solidFill>
              <a:latin typeface="Arial"/>
              <a:cs typeface="Arial"/>
            </a:rPr>
            <a:t> </a:t>
          </a:r>
          <a:r>
            <a:rPr lang="es-ES" sz="1000" b="1" i="1" strike="noStrike">
              <a:solidFill>
                <a:srgbClr val="000000"/>
              </a:solidFill>
              <a:latin typeface="Arial"/>
              <a:cs typeface="Arial"/>
            </a:rPr>
            <a:t>Redefine </a:t>
          </a:r>
          <a:r>
            <a:rPr lang="es-ES" sz="1000" b="1" i="1" u="sng" strike="noStrike">
              <a:solidFill>
                <a:srgbClr val="000000"/>
              </a:solidFill>
              <a:latin typeface="Arial"/>
              <a:cs typeface="Arial"/>
            </a:rPr>
            <a:t>Past </a:t>
          </a:r>
          <a:r>
            <a:rPr lang="es-ES" sz="1000" b="1" i="1" strike="noStrike">
              <a:solidFill>
                <a:srgbClr val="000000"/>
              </a:solidFill>
              <a:latin typeface="Arial"/>
              <a:cs typeface="Arial"/>
            </a:rPr>
            <a:t>Range:</a:t>
          </a:r>
          <a:r>
            <a:rPr lang="es-ES" sz="1000" b="1" i="0" strike="noStrike">
              <a:solidFill>
                <a:srgbClr val="000000"/>
              </a:solidFill>
              <a:latin typeface="Arial"/>
              <a:cs typeface="Arial"/>
            </a:rPr>
            <a:t> </a:t>
          </a:r>
          <a:r>
            <a:rPr lang="es-ES" sz="1000" b="0" i="0" strike="noStrike">
              <a:solidFill>
                <a:srgbClr val="000000"/>
              </a:solidFill>
              <a:latin typeface="Arial"/>
              <a:cs typeface="Arial"/>
            </a:rPr>
            <a:t>Open menu item Insert/Name/Define which opens the Define Name window.  Select name </a:t>
          </a:r>
          <a:r>
            <a:rPr lang="es-ES" sz="1000" b="1" i="0" strike="noStrike">
              <a:solidFill>
                <a:srgbClr val="000000"/>
              </a:solidFill>
              <a:latin typeface="Arial"/>
              <a:cs typeface="Arial"/>
            </a:rPr>
            <a:t>past</a:t>
          </a:r>
          <a:r>
            <a:rPr lang="es-ES" sz="1000" b="0" i="0" strike="noStrike">
              <a:solidFill>
                <a:srgbClr val="000000"/>
              </a:solidFill>
              <a:latin typeface="Arial"/>
              <a:cs typeface="Arial"/>
            </a:rPr>
            <a:t>.   At the bottom of the window, change the "Refers To" range to correspond to the periods for which you have data.  Note that the last row number will be the number of periods plus 13.   For example, if you have data for 10 periods (periods 1 thru 10), change the "Refers To" range to A14 through A23. </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(2)</a:t>
          </a:r>
          <a:r>
            <a:rPr lang="es-ES" sz="1000" b="0" i="0" strike="noStrike">
              <a:solidFill>
                <a:srgbClr val="000000"/>
              </a:solidFill>
              <a:latin typeface="Arial"/>
              <a:cs typeface="Arial"/>
            </a:rPr>
            <a:t>  </a:t>
          </a:r>
          <a:r>
            <a:rPr lang="es-ES" sz="1000" b="1" i="1" strike="noStrike">
              <a:solidFill>
                <a:srgbClr val="000000"/>
              </a:solidFill>
              <a:latin typeface="Arial"/>
              <a:cs typeface="Arial"/>
            </a:rPr>
            <a:t>Redefine </a:t>
          </a:r>
          <a:r>
            <a:rPr lang="es-ES" sz="1000" b="1" i="1" u="sng" strike="noStrike">
              <a:solidFill>
                <a:srgbClr val="000000"/>
              </a:solidFill>
              <a:latin typeface="Arial"/>
              <a:cs typeface="Arial"/>
            </a:rPr>
            <a:t>Horizon</a:t>
          </a:r>
          <a:r>
            <a:rPr lang="es-ES" sz="1000" b="1" i="1" strike="noStrike">
              <a:solidFill>
                <a:srgbClr val="000000"/>
              </a:solidFill>
              <a:latin typeface="Arial"/>
              <a:cs typeface="Arial"/>
            </a:rPr>
            <a:t> Range:</a:t>
          </a:r>
          <a:r>
            <a:rPr lang="es-ES" sz="1000" b="0" i="0" strike="noStrike">
              <a:solidFill>
                <a:srgbClr val="000000"/>
              </a:solidFill>
              <a:latin typeface="Arial"/>
              <a:cs typeface="Arial"/>
            </a:rPr>
            <a:t> Open menu item Insert/Name/Define which opens the Define Name window.  Select name </a:t>
          </a:r>
          <a:r>
            <a:rPr lang="es-ES" sz="1000" b="1" i="0" strike="noStrike">
              <a:solidFill>
                <a:srgbClr val="000000"/>
              </a:solidFill>
              <a:latin typeface="Arial"/>
              <a:cs typeface="Arial"/>
            </a:rPr>
            <a:t>horizon</a:t>
          </a:r>
          <a:r>
            <a:rPr lang="es-ES" sz="1000" b="0" i="0" strike="noStrike">
              <a:solidFill>
                <a:srgbClr val="000000"/>
              </a:solidFill>
              <a:latin typeface="Arial"/>
              <a:cs typeface="Arial"/>
            </a:rPr>
            <a:t>.   At the bottom of the window, change the "Refers To" range to correspond to the total past and future periods for which you want to forecast.  Note that the last row number will be the number of periods plus 13.   For example, if you have historical data for 10 periods (periods 1 thru 10), and want to forecast 10 periods into the future (periods 11 to 20), then change the "Refers To" range to A14 through A33 -- a total of 20 periods.</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(3)</a:t>
          </a:r>
          <a:r>
            <a:rPr lang="es-ES" sz="1000" b="1" i="1" strike="noStrike">
              <a:solidFill>
                <a:srgbClr val="000000"/>
              </a:solidFill>
              <a:latin typeface="Arial"/>
              <a:cs typeface="Arial"/>
            </a:rPr>
            <a:t> Time Labels: </a:t>
          </a:r>
          <a:r>
            <a:rPr lang="es-ES" sz="1000" b="0" i="0" strike="noStrike">
              <a:solidFill>
                <a:srgbClr val="000000"/>
              </a:solidFill>
              <a:latin typeface="Arial"/>
              <a:cs typeface="Arial"/>
            </a:rPr>
            <a:t>Type or copy in the time labels for your data.  Include time labels into the future for periods you wish to forecast.  Include a header name at the top.  Be sure to remove any old data left over from previous analysis.</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(4)</a:t>
          </a:r>
          <a:r>
            <a:rPr lang="es-ES" sz="1000" b="0" i="0" strike="noStrike">
              <a:solidFill>
                <a:srgbClr val="000000"/>
              </a:solidFill>
              <a:latin typeface="Arial"/>
              <a:cs typeface="Arial"/>
            </a:rPr>
            <a:t> </a:t>
          </a:r>
          <a:r>
            <a:rPr lang="es-ES" sz="1000" b="1" i="1" strike="noStrike">
              <a:solidFill>
                <a:srgbClr val="000000"/>
              </a:solidFill>
              <a:latin typeface="Arial"/>
              <a:cs typeface="Arial"/>
            </a:rPr>
            <a:t>Historical Data: </a:t>
          </a:r>
          <a:r>
            <a:rPr lang="es-ES" sz="1000" b="0" i="0" strike="noStrike">
              <a:solidFill>
                <a:srgbClr val="000000"/>
              </a:solidFill>
              <a:latin typeface="Arial"/>
              <a:cs typeface="Arial"/>
            </a:rPr>
            <a:t>Type or copy in the historical data for analysis.  Include a header name at the top.  Be sure to remove any old data left over from previous analysis.  Open menu item </a:t>
          </a:r>
          <a:r>
            <a:rPr lang="es-ES" sz="1000" b="0" i="1" strike="noStrike">
              <a:solidFill>
                <a:srgbClr val="000000"/>
              </a:solidFill>
              <a:latin typeface="Arial"/>
              <a:cs typeface="Arial"/>
            </a:rPr>
            <a:t>Insert/Name/Define</a:t>
          </a:r>
          <a:r>
            <a:rPr lang="es-ES" sz="1000" b="0" i="0" strike="noStrike">
              <a:solidFill>
                <a:srgbClr val="000000"/>
              </a:solidFill>
              <a:latin typeface="Arial"/>
              <a:cs typeface="Arial"/>
            </a:rPr>
            <a:t> and select name </a:t>
          </a:r>
          <a:r>
            <a:rPr lang="es-ES" sz="1000" b="1" i="0" strike="noStrike">
              <a:solidFill>
                <a:srgbClr val="000000"/>
              </a:solidFill>
              <a:latin typeface="Arial"/>
              <a:cs typeface="Arial"/>
            </a:rPr>
            <a:t>data</a:t>
          </a:r>
          <a:r>
            <a:rPr lang="es-ES" sz="1000" b="0" i="0" strike="noStrike">
              <a:solidFill>
                <a:srgbClr val="000000"/>
              </a:solidFill>
              <a:latin typeface="Arial"/>
              <a:cs typeface="Arial"/>
            </a:rPr>
            <a:t>.  Change the "Refers To" range to correspond to the last row for which you have data.   For example, if you have data for 10 periods (periods 1 thru 10), change the "Refers To" range to C14 through C24.</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(5)</a:t>
          </a:r>
          <a:r>
            <a:rPr lang="es-ES" sz="1000" b="0" i="0" strike="noStrike">
              <a:solidFill>
                <a:srgbClr val="000000"/>
              </a:solidFill>
              <a:latin typeface="Arial"/>
              <a:cs typeface="Arial"/>
            </a:rPr>
            <a:t> </a:t>
          </a:r>
          <a:r>
            <a:rPr lang="es-ES" sz="1000" b="1" i="1" strike="noStrike">
              <a:solidFill>
                <a:srgbClr val="000000"/>
              </a:solidFill>
              <a:latin typeface="Arial"/>
              <a:cs typeface="Arial"/>
            </a:rPr>
            <a:t>Redefine </a:t>
          </a:r>
          <a:r>
            <a:rPr lang="es-ES" sz="1000" b="1" i="1" u="sng" strike="noStrike">
              <a:solidFill>
                <a:srgbClr val="000000"/>
              </a:solidFill>
              <a:latin typeface="Arial"/>
              <a:cs typeface="Arial"/>
            </a:rPr>
            <a:t>Transform</a:t>
          </a:r>
          <a:r>
            <a:rPr lang="es-ES" sz="1000" b="1" i="1" strike="noStrike">
              <a:solidFill>
                <a:srgbClr val="000000"/>
              </a:solidFill>
              <a:latin typeface="Arial"/>
              <a:cs typeface="Arial"/>
            </a:rPr>
            <a:t> Range:</a:t>
          </a:r>
          <a:r>
            <a:rPr lang="es-ES" sz="1000" b="0" i="0" strike="noStrike">
              <a:solidFill>
                <a:srgbClr val="000000"/>
              </a:solidFill>
              <a:latin typeface="Arial"/>
              <a:cs typeface="Arial"/>
            </a:rPr>
            <a:t>  Open menu item </a:t>
          </a:r>
          <a:r>
            <a:rPr lang="es-ES" sz="1000" b="0" i="1" strike="noStrike">
              <a:solidFill>
                <a:srgbClr val="000000"/>
              </a:solidFill>
              <a:latin typeface="Arial"/>
              <a:cs typeface="Arial"/>
            </a:rPr>
            <a:t>Insert/Name/Defin</a:t>
          </a:r>
          <a:r>
            <a:rPr lang="es-ES" sz="1000" b="0" i="0" strike="noStrike">
              <a:solidFill>
                <a:srgbClr val="000000"/>
              </a:solidFill>
              <a:latin typeface="Arial"/>
              <a:cs typeface="Arial"/>
            </a:rPr>
            <a:t>e and select name </a:t>
          </a:r>
          <a:r>
            <a:rPr lang="es-ES" sz="1000" b="1" i="0" strike="noStrike">
              <a:solidFill>
                <a:srgbClr val="000000"/>
              </a:solidFill>
              <a:latin typeface="Arial"/>
              <a:cs typeface="Arial"/>
            </a:rPr>
            <a:t>transform</a:t>
          </a:r>
          <a:r>
            <a:rPr lang="es-ES" sz="1000" b="0" i="0" strike="noStrike">
              <a:solidFill>
                <a:srgbClr val="000000"/>
              </a:solidFill>
              <a:latin typeface="Arial"/>
              <a:cs typeface="Arial"/>
            </a:rPr>
            <a:t>.  Change the "Refers To" range to correspond to the last row for which you have data.   For example, if you have data for 10 periods (periods 1 thru 10), change the "Refers To" range to E14 through E24.  Adjust the length of the </a:t>
          </a:r>
          <a:r>
            <a:rPr lang="es-ES" sz="1000" b="1" i="0" strike="noStrike">
              <a:solidFill>
                <a:srgbClr val="000000"/>
              </a:solidFill>
              <a:latin typeface="Arial"/>
              <a:cs typeface="Arial"/>
            </a:rPr>
            <a:t>Transform</a:t>
          </a:r>
          <a:r>
            <a:rPr lang="es-ES" sz="1000" b="0" i="0" strike="noStrike">
              <a:solidFill>
                <a:srgbClr val="000000"/>
              </a:solidFill>
              <a:latin typeface="Arial"/>
              <a:cs typeface="Arial"/>
            </a:rPr>
            <a:t> columns to correspond to the length of the forecasting horizon.</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(6a,b,c)</a:t>
          </a:r>
          <a:r>
            <a:rPr lang="es-ES" sz="1000" b="0" i="0" strike="noStrike">
              <a:solidFill>
                <a:srgbClr val="000000"/>
              </a:solidFill>
              <a:latin typeface="Arial"/>
              <a:cs typeface="Arial"/>
            </a:rPr>
            <a:t>  </a:t>
          </a:r>
          <a:r>
            <a:rPr lang="es-ES" sz="1000" b="1" i="1" strike="noStrike">
              <a:solidFill>
                <a:srgbClr val="000000"/>
              </a:solidFill>
              <a:latin typeface="Arial"/>
              <a:cs typeface="Arial"/>
            </a:rPr>
            <a:t>Adjust Forecast Column Length:</a:t>
          </a:r>
          <a:r>
            <a:rPr lang="es-ES" sz="1000" b="0" i="1" strike="noStrike">
              <a:solidFill>
                <a:srgbClr val="000000"/>
              </a:solidFill>
              <a:latin typeface="Arial"/>
              <a:cs typeface="Arial"/>
            </a:rPr>
            <a:t> </a:t>
          </a:r>
          <a:r>
            <a:rPr lang="es-ES" sz="1000" b="0" i="0" strike="noStrike">
              <a:solidFill>
                <a:srgbClr val="000000"/>
              </a:solidFill>
              <a:latin typeface="Arial"/>
              <a:cs typeface="Arial"/>
            </a:rPr>
            <a:t> Adjust the length of the </a:t>
          </a:r>
          <a:r>
            <a:rPr lang="es-ES" sz="1000" b="1" i="0" strike="noStrike">
              <a:solidFill>
                <a:srgbClr val="000000"/>
              </a:solidFill>
              <a:latin typeface="Arial"/>
              <a:cs typeface="Arial"/>
            </a:rPr>
            <a:t>Forecast</a:t>
          </a:r>
          <a:r>
            <a:rPr lang="es-ES" sz="1000" b="0" i="0" strike="noStrike">
              <a:solidFill>
                <a:srgbClr val="000000"/>
              </a:solidFill>
              <a:latin typeface="Arial"/>
              <a:cs typeface="Arial"/>
            </a:rPr>
            <a:t> columns to correspond to the length of the forecasting horizon by deleting or copying cells in the column.</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(7a,b,c)</a:t>
          </a:r>
          <a:r>
            <a:rPr lang="es-ES" sz="1000" b="0" i="0" strike="noStrike">
              <a:solidFill>
                <a:srgbClr val="000000"/>
              </a:solidFill>
              <a:latin typeface="Arial"/>
              <a:cs typeface="Arial"/>
            </a:rPr>
            <a:t>  </a:t>
          </a:r>
          <a:r>
            <a:rPr lang="es-ES" sz="1000" b="1" i="1" strike="noStrike">
              <a:solidFill>
                <a:srgbClr val="000000"/>
              </a:solidFill>
              <a:latin typeface="Arial"/>
              <a:cs typeface="Arial"/>
            </a:rPr>
            <a:t>Adjust Error Column Length:</a:t>
          </a:r>
          <a:r>
            <a:rPr lang="es-ES" sz="1000" b="0" i="0" strike="noStrike">
              <a:solidFill>
                <a:srgbClr val="000000"/>
              </a:solidFill>
              <a:latin typeface="Arial"/>
              <a:cs typeface="Arial"/>
            </a:rPr>
            <a:t>  Adjust the length of the </a:t>
          </a:r>
          <a:r>
            <a:rPr lang="es-ES" sz="1000" b="1" i="0" strike="noStrike">
              <a:solidFill>
                <a:srgbClr val="000000"/>
              </a:solidFill>
              <a:latin typeface="Arial"/>
              <a:cs typeface="Arial"/>
            </a:rPr>
            <a:t>Errors</a:t>
          </a:r>
          <a:r>
            <a:rPr lang="es-ES" sz="1000" b="0" i="0" strike="noStrike">
              <a:solidFill>
                <a:srgbClr val="000000"/>
              </a:solidFill>
              <a:latin typeface="Arial"/>
              <a:cs typeface="Arial"/>
            </a:rPr>
            <a:t> columns to correspond to the number of data rows by deleting or copying cells in the column.</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(8)</a:t>
          </a:r>
          <a:r>
            <a:rPr lang="es-ES" sz="1000" b="0" i="0" strike="noStrike">
              <a:solidFill>
                <a:srgbClr val="000000"/>
              </a:solidFill>
              <a:latin typeface="Arial"/>
              <a:cs typeface="Arial"/>
            </a:rPr>
            <a:t> </a:t>
          </a:r>
          <a:r>
            <a:rPr lang="es-ES" sz="1000" b="1" i="1" strike="noStrike">
              <a:solidFill>
                <a:srgbClr val="000000"/>
              </a:solidFill>
              <a:latin typeface="Arial"/>
              <a:cs typeface="Arial"/>
            </a:rPr>
            <a:t>Adjust Scale Parameter L:</a:t>
          </a:r>
          <a:r>
            <a:rPr lang="es-ES" sz="1000" b="0" i="0" strike="noStrike">
              <a:solidFill>
                <a:srgbClr val="000000"/>
              </a:solidFill>
              <a:latin typeface="Arial"/>
              <a:cs typeface="Arial"/>
            </a:rPr>
            <a:t>  For adoption or penetration studies, set </a:t>
          </a:r>
          <a:r>
            <a:rPr lang="es-ES" sz="1000" b="0" i="1" strike="noStrike">
              <a:solidFill>
                <a:srgbClr val="000000"/>
              </a:solidFill>
              <a:latin typeface="Arial"/>
              <a:cs typeface="Arial"/>
            </a:rPr>
            <a:t>L=1.0</a:t>
          </a:r>
          <a:r>
            <a:rPr lang="es-ES" sz="1000" b="0" i="0" strike="noStrike">
              <a:solidFill>
                <a:srgbClr val="000000"/>
              </a:solidFill>
              <a:latin typeface="Arial"/>
              <a:cs typeface="Arial"/>
            </a:rPr>
            <a:t> (fractional adoption) or </a:t>
          </a:r>
          <a:r>
            <a:rPr lang="es-ES" sz="1000" b="0" i="1" strike="noStrike">
              <a:solidFill>
                <a:srgbClr val="000000"/>
              </a:solidFill>
              <a:latin typeface="Arial"/>
              <a:cs typeface="Arial"/>
            </a:rPr>
            <a:t>L=100</a:t>
          </a:r>
          <a:r>
            <a:rPr lang="es-ES" sz="1000" b="0" i="0" strike="noStrike">
              <a:solidFill>
                <a:srgbClr val="000000"/>
              </a:solidFill>
              <a:latin typeface="Arial"/>
              <a:cs typeface="Arial"/>
            </a:rPr>
            <a:t> (percentage adoption), and do not change.  If the saturation level itself is to be forecast (for example, the total number of adopters), then</a:t>
          </a:r>
          <a:r>
            <a:rPr lang="es-ES" sz="1000" b="0" i="1" strike="noStrike">
              <a:solidFill>
                <a:srgbClr val="000000"/>
              </a:solidFill>
              <a:latin typeface="Arial"/>
              <a:cs typeface="Arial"/>
            </a:rPr>
            <a:t> L</a:t>
          </a:r>
          <a:r>
            <a:rPr lang="es-ES" sz="1000" b="0" i="0" strike="noStrike">
              <a:solidFill>
                <a:srgbClr val="000000"/>
              </a:solidFill>
              <a:latin typeface="Arial"/>
              <a:cs typeface="Arial"/>
            </a:rPr>
            <a:t> must be found by trial and error.  To do this, try different values of </a:t>
          </a:r>
          <a:r>
            <a:rPr lang="es-ES" sz="1000" b="0" i="1" strike="noStrike">
              <a:solidFill>
                <a:srgbClr val="000000"/>
              </a:solidFill>
              <a:latin typeface="Arial"/>
              <a:cs typeface="Arial"/>
            </a:rPr>
            <a:t>L</a:t>
          </a:r>
          <a:r>
            <a:rPr lang="es-ES" sz="1000" b="0" i="0" strike="noStrike">
              <a:solidFill>
                <a:srgbClr val="000000"/>
              </a:solidFill>
              <a:latin typeface="Arial"/>
              <a:cs typeface="Arial"/>
            </a:rPr>
            <a:t> in a systematic fashion until that value for </a:t>
          </a:r>
          <a:r>
            <a:rPr lang="es-ES" sz="1000" b="0" i="1" strike="noStrike">
              <a:solidFill>
                <a:srgbClr val="000000"/>
              </a:solidFill>
              <a:latin typeface="Arial"/>
              <a:cs typeface="Arial"/>
            </a:rPr>
            <a:t>L</a:t>
          </a:r>
          <a:r>
            <a:rPr lang="es-ES" sz="1000" b="0" i="0" strike="noStrike">
              <a:solidFill>
                <a:srgbClr val="000000"/>
              </a:solidFill>
              <a:latin typeface="Arial"/>
              <a:cs typeface="Arial"/>
            </a:rPr>
            <a:t> is found which minimizes the standard deviation of errors (SDE).  Alternatively, you can use Solver (an Excel add-in) to automatically find the value for </a:t>
          </a:r>
          <a:r>
            <a:rPr lang="es-ES" sz="1000" b="0" i="1" strike="noStrike">
              <a:solidFill>
                <a:srgbClr val="000000"/>
              </a:solidFill>
              <a:latin typeface="Arial"/>
              <a:cs typeface="Arial"/>
            </a:rPr>
            <a:t>L</a:t>
          </a:r>
          <a:r>
            <a:rPr lang="es-ES" sz="1000" b="0" i="0" strike="noStrike">
              <a:solidFill>
                <a:srgbClr val="000000"/>
              </a:solidFill>
              <a:latin typeface="Arial"/>
              <a:cs typeface="Arial"/>
            </a:rPr>
            <a:t> which minimizes SDE.</a:t>
          </a: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FF0000"/>
              </a:solidFill>
              <a:latin typeface="Arial"/>
              <a:cs typeface="Arial"/>
            </a:rPr>
            <a:t>(9)</a:t>
          </a:r>
          <a:r>
            <a:rPr lang="es-ES" sz="1000" b="0" i="0" strike="noStrike">
              <a:solidFill>
                <a:srgbClr val="000000"/>
              </a:solidFill>
              <a:latin typeface="Arial"/>
              <a:cs typeface="Arial"/>
            </a:rPr>
            <a:t> </a:t>
          </a:r>
          <a:r>
            <a:rPr lang="es-ES" sz="1000" b="1" i="1" strike="noStrike">
              <a:solidFill>
                <a:srgbClr val="000000"/>
              </a:solidFill>
              <a:latin typeface="Arial"/>
              <a:cs typeface="Arial"/>
            </a:rPr>
            <a:t>Graphs:</a:t>
          </a:r>
          <a:r>
            <a:rPr lang="es-ES" sz="1000" b="0" i="0" strike="noStrike">
              <a:solidFill>
                <a:srgbClr val="000000"/>
              </a:solidFill>
              <a:latin typeface="Arial"/>
              <a:cs typeface="Arial"/>
            </a:rPr>
            <a:t>  Graphs of data and forecasts are included in worksheets DataPlot, LogisticChart, ExpoChart, and LinearChart.  The x-axis scales of each graph may need to be adjusted to best illustrate your data.  Do this by double-clicking on the x-axis of the chart you wish to change, and making the required changes.</a:t>
          </a: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ephen.Lawrence@colorado.edu"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workbookViewId="0">
      <selection activeCell="E6" sqref="E6"/>
    </sheetView>
  </sheetViews>
  <sheetFormatPr baseColWidth="10" defaultColWidth="8.85546875" defaultRowHeight="12.75" x14ac:dyDescent="0.2"/>
  <cols>
    <col min="1" max="1" width="8.7109375" style="31" customWidth="1"/>
    <col min="2" max="2" width="9.140625" style="31" customWidth="1"/>
    <col min="3" max="16384" width="8.85546875" style="31"/>
  </cols>
  <sheetData>
    <row r="2" spans="1:8" s="29" customFormat="1" ht="15.75" x14ac:dyDescent="0.25">
      <c r="A2" s="27" t="s">
        <v>0</v>
      </c>
      <c r="B2" s="28"/>
      <c r="C2" s="28"/>
      <c r="D2" s="28"/>
      <c r="E2" s="28"/>
      <c r="F2" s="28"/>
      <c r="G2" s="28"/>
      <c r="H2" s="28"/>
    </row>
    <row r="3" spans="1:8" ht="15" x14ac:dyDescent="0.2">
      <c r="A3" s="30"/>
      <c r="B3" s="30"/>
      <c r="C3" s="30"/>
      <c r="D3" s="30"/>
      <c r="E3" s="30"/>
      <c r="F3" s="30"/>
      <c r="G3" s="30"/>
      <c r="H3" s="30"/>
    </row>
    <row r="4" spans="1:8" s="34" customFormat="1" ht="30" x14ac:dyDescent="0.4">
      <c r="A4" s="32" t="s">
        <v>1</v>
      </c>
      <c r="B4" s="33"/>
      <c r="C4" s="33"/>
      <c r="D4" s="33"/>
      <c r="E4" s="33"/>
      <c r="F4" s="33"/>
      <c r="G4" s="33"/>
      <c r="H4" s="33"/>
    </row>
    <row r="5" spans="1:8" ht="15" x14ac:dyDescent="0.2">
      <c r="A5" s="30"/>
      <c r="B5" s="30"/>
      <c r="C5" s="30"/>
      <c r="D5" s="30"/>
      <c r="E5" s="30"/>
      <c r="F5" s="30"/>
      <c r="G5" s="30"/>
      <c r="H5" s="30"/>
    </row>
    <row r="6" spans="1:8" s="37" customFormat="1" x14ac:dyDescent="0.2">
      <c r="A6" s="35" t="s">
        <v>2</v>
      </c>
      <c r="B6" s="35"/>
      <c r="C6" s="35"/>
      <c r="D6" s="35"/>
      <c r="E6" s="35"/>
      <c r="F6" s="35"/>
      <c r="G6" s="36"/>
      <c r="H6" s="36"/>
    </row>
    <row r="7" spans="1:8" s="41" customFormat="1" x14ac:dyDescent="0.2">
      <c r="A7" s="38" t="s">
        <v>44</v>
      </c>
      <c r="B7" s="39"/>
      <c r="C7" s="39"/>
      <c r="D7" s="39"/>
      <c r="E7" s="39"/>
      <c r="F7" s="39"/>
      <c r="G7" s="40"/>
      <c r="H7" s="40"/>
    </row>
    <row r="8" spans="1:8" s="37" customFormat="1" x14ac:dyDescent="0.2">
      <c r="A8" s="42" t="s">
        <v>3</v>
      </c>
      <c r="B8" s="35"/>
      <c r="C8" s="35"/>
      <c r="D8" s="35"/>
      <c r="E8" s="35"/>
      <c r="F8" s="35"/>
      <c r="G8" s="36"/>
      <c r="H8" s="36"/>
    </row>
    <row r="9" spans="1:8" s="37" customFormat="1" x14ac:dyDescent="0.2">
      <c r="A9" s="42" t="s">
        <v>45</v>
      </c>
      <c r="B9" s="35"/>
      <c r="C9" s="35"/>
      <c r="D9" s="35"/>
      <c r="E9" s="35"/>
      <c r="F9" s="35"/>
      <c r="G9" s="36"/>
      <c r="H9" s="36"/>
    </row>
    <row r="10" spans="1:8" s="44" customFormat="1" x14ac:dyDescent="0.2">
      <c r="A10" s="43"/>
      <c r="B10" s="43"/>
      <c r="C10" s="43"/>
      <c r="D10" s="43"/>
      <c r="E10" s="43"/>
      <c r="F10" s="43"/>
      <c r="G10" s="43"/>
      <c r="H10" s="43"/>
    </row>
    <row r="11" spans="1:8" s="37" customFormat="1" x14ac:dyDescent="0.2">
      <c r="A11" s="36" t="s">
        <v>46</v>
      </c>
      <c r="B11" s="36"/>
      <c r="C11" s="36"/>
      <c r="D11" s="36"/>
      <c r="E11" s="36"/>
      <c r="F11" s="36"/>
      <c r="G11" s="36"/>
      <c r="H11" s="36"/>
    </row>
    <row r="12" spans="1:8" s="37" customFormat="1" x14ac:dyDescent="0.2">
      <c r="A12" s="104" t="s">
        <v>47</v>
      </c>
      <c r="B12" s="36"/>
      <c r="C12" s="36"/>
      <c r="D12" s="36"/>
      <c r="E12" s="36"/>
      <c r="F12" s="36"/>
      <c r="G12" s="36"/>
      <c r="H12" s="36"/>
    </row>
  </sheetData>
  <sheetProtection password="DB77" sheet="1" objects="1" scenarios="1"/>
  <phoneticPr fontId="36" type="noConversion"/>
  <hyperlinks>
    <hyperlink ref="A12" r:id="rId1"/>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3"/>
  <sheetViews>
    <sheetView topLeftCell="A23" workbookViewId="0">
      <selection activeCell="C41" sqref="C41"/>
    </sheetView>
  </sheetViews>
  <sheetFormatPr baseColWidth="10" defaultColWidth="8.85546875" defaultRowHeight="12.75" x14ac:dyDescent="0.2"/>
  <cols>
    <col min="1" max="10" width="8.85546875" style="89" customWidth="1"/>
    <col min="11" max="11" width="13.7109375" style="89" customWidth="1"/>
    <col min="12" max="16384" width="8.85546875" style="89"/>
  </cols>
  <sheetData>
    <row r="2" spans="1:11" ht="30" x14ac:dyDescent="0.4">
      <c r="A2" s="87" t="s">
        <v>5</v>
      </c>
      <c r="B2" s="88"/>
      <c r="C2" s="88"/>
      <c r="D2" s="88"/>
      <c r="E2" s="88"/>
      <c r="F2" s="88"/>
      <c r="G2" s="88"/>
      <c r="H2" s="88"/>
      <c r="I2" s="88"/>
      <c r="J2" s="88"/>
      <c r="K2" s="88"/>
    </row>
    <row r="5" spans="1:11" x14ac:dyDescent="0.2">
      <c r="B5" s="88"/>
      <c r="C5" s="88"/>
      <c r="D5" s="88"/>
      <c r="E5" s="88"/>
      <c r="F5" s="88"/>
      <c r="G5" s="88"/>
      <c r="H5" s="88"/>
      <c r="I5" s="88"/>
      <c r="J5" s="88"/>
      <c r="K5" s="88"/>
    </row>
    <row r="21" spans="2:11" x14ac:dyDescent="0.2">
      <c r="B21" s="90"/>
      <c r="C21" s="90"/>
      <c r="D21" s="90"/>
      <c r="E21" s="90"/>
      <c r="F21" s="90"/>
      <c r="G21" s="90"/>
      <c r="H21" s="90"/>
      <c r="I21" s="90"/>
      <c r="J21" s="90"/>
      <c r="K21" s="90"/>
    </row>
    <row r="40" spans="6:6" x14ac:dyDescent="0.2">
      <c r="F40" s="102" t="s">
        <v>2</v>
      </c>
    </row>
    <row r="41" spans="6:6" x14ac:dyDescent="0.2">
      <c r="F41" s="103" t="s">
        <v>44</v>
      </c>
    </row>
    <row r="42" spans="6:6" x14ac:dyDescent="0.2">
      <c r="F42" s="101" t="s">
        <v>3</v>
      </c>
    </row>
    <row r="43" spans="6:6" x14ac:dyDescent="0.2">
      <c r="F43" s="101" t="s">
        <v>45</v>
      </c>
    </row>
  </sheetData>
  <sheetProtection password="DB77" sheet="1" objects="1" scenarios="1"/>
  <phoneticPr fontId="36" type="noConversion"/>
  <printOptions gridLines="1" gridLinesSet="0"/>
  <pageMargins left="0.38" right="0.25" top="1" bottom="1.29" header="0.5" footer="0.5"/>
  <pageSetup orientation="portrait" horizontalDpi="4294967292" verticalDpi="300" r:id="rId1"/>
  <headerFooter alignWithMargins="0">
    <oddHeader>&amp;A</oddHead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2"/>
  <sheetViews>
    <sheetView topLeftCell="A13" workbookViewId="0">
      <selection activeCell="A36" sqref="A36"/>
    </sheetView>
  </sheetViews>
  <sheetFormatPr baseColWidth="10" defaultColWidth="8.85546875" defaultRowHeight="12.75" x14ac:dyDescent="0.2"/>
  <cols>
    <col min="1" max="16384" width="8.85546875" style="91"/>
  </cols>
  <sheetData>
    <row r="2" spans="1:11" ht="30" x14ac:dyDescent="0.4">
      <c r="A2" s="87" t="s">
        <v>4</v>
      </c>
      <c r="B2" s="92"/>
      <c r="C2" s="92"/>
      <c r="D2" s="92"/>
      <c r="E2" s="92"/>
      <c r="F2" s="92"/>
      <c r="G2" s="92"/>
      <c r="H2" s="92"/>
      <c r="I2" s="92"/>
      <c r="J2" s="92"/>
      <c r="K2" s="92"/>
    </row>
    <row r="3" spans="1:11" s="89" customFormat="1" x14ac:dyDescent="0.2">
      <c r="A3" s="93"/>
      <c r="B3" s="88"/>
      <c r="C3" s="88"/>
      <c r="D3" s="88"/>
      <c r="E3" s="88"/>
      <c r="F3" s="88"/>
      <c r="G3" s="88"/>
      <c r="H3" s="88"/>
      <c r="I3" s="88"/>
      <c r="J3" s="88"/>
      <c r="K3" s="88"/>
    </row>
    <row r="4" spans="1:11" s="89" customFormat="1" x14ac:dyDescent="0.2">
      <c r="A4" s="93"/>
      <c r="B4" s="78" t="s">
        <v>21</v>
      </c>
      <c r="C4" s="78"/>
      <c r="D4" s="78"/>
      <c r="E4" s="78"/>
      <c r="F4" s="78"/>
      <c r="G4" s="78"/>
      <c r="H4" s="78"/>
      <c r="I4" s="78"/>
      <c r="J4" s="78"/>
      <c r="K4" s="88"/>
    </row>
    <row r="5" spans="1:11" s="89" customFormat="1" x14ac:dyDescent="0.2">
      <c r="A5" s="93"/>
      <c r="B5" s="34" t="s">
        <v>22</v>
      </c>
      <c r="C5" s="34"/>
      <c r="D5" s="34"/>
      <c r="E5" s="34"/>
      <c r="F5" s="34"/>
      <c r="G5" s="34"/>
      <c r="H5" s="34"/>
      <c r="I5" s="34"/>
      <c r="J5" s="34"/>
      <c r="K5" s="88"/>
    </row>
    <row r="6" spans="1:11" s="89" customFormat="1" x14ac:dyDescent="0.2">
      <c r="A6" s="93"/>
      <c r="B6" s="79" t="s">
        <v>23</v>
      </c>
      <c r="C6" s="79"/>
      <c r="D6" s="79"/>
      <c r="E6" s="79"/>
      <c r="F6" s="79"/>
      <c r="G6" s="79"/>
      <c r="H6" s="79"/>
      <c r="I6" s="79"/>
      <c r="J6" s="79"/>
      <c r="K6" s="88"/>
    </row>
    <row r="7" spans="1:11" s="89" customFormat="1" x14ac:dyDescent="0.2">
      <c r="A7" s="93"/>
      <c r="B7" s="79" t="s">
        <v>24</v>
      </c>
      <c r="C7" s="79"/>
      <c r="D7" s="79"/>
      <c r="E7" s="79"/>
      <c r="F7" s="79"/>
      <c r="G7" s="79"/>
      <c r="H7" s="79"/>
      <c r="I7" s="79"/>
      <c r="J7" s="79"/>
      <c r="K7" s="88"/>
    </row>
    <row r="8" spans="1:11" s="89" customFormat="1" x14ac:dyDescent="0.2">
      <c r="A8" s="93"/>
      <c r="B8" s="79" t="s">
        <v>25</v>
      </c>
      <c r="C8" s="79"/>
      <c r="D8" s="79"/>
      <c r="E8" s="79"/>
      <c r="F8" s="79"/>
      <c r="G8" s="79"/>
      <c r="H8" s="79"/>
      <c r="I8" s="79"/>
      <c r="J8" s="79"/>
      <c r="K8" s="88"/>
    </row>
    <row r="23" spans="2:11" x14ac:dyDescent="0.2">
      <c r="B23" s="94"/>
      <c r="C23" s="94"/>
      <c r="D23" s="94"/>
      <c r="E23" s="94"/>
      <c r="F23" s="94"/>
      <c r="G23" s="94"/>
      <c r="H23" s="94"/>
      <c r="I23" s="94"/>
      <c r="J23" s="94"/>
      <c r="K23" s="94"/>
    </row>
    <row r="69" spans="6:6" x14ac:dyDescent="0.2">
      <c r="F69" s="102" t="s">
        <v>2</v>
      </c>
    </row>
    <row r="70" spans="6:6" x14ac:dyDescent="0.2">
      <c r="F70" s="103" t="s">
        <v>44</v>
      </c>
    </row>
    <row r="71" spans="6:6" x14ac:dyDescent="0.2">
      <c r="F71" s="101" t="s">
        <v>3</v>
      </c>
    </row>
    <row r="72" spans="6:6" x14ac:dyDescent="0.2">
      <c r="F72" s="101" t="s">
        <v>45</v>
      </c>
    </row>
  </sheetData>
  <sheetProtection password="DB77" sheet="1" objects="1" scenarios="1"/>
  <phoneticPr fontId="36" type="noConversion"/>
  <pageMargins left="0.3" right="0.53" top="0.23" bottom="0.25" header="0.22" footer="0.25"/>
  <pageSetup orientation="portrait" verticalDpi="3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887"/>
  <sheetViews>
    <sheetView workbookViewId="0">
      <pane xSplit="1" ySplit="14" topLeftCell="B21" activePane="bottomRight" state="frozen"/>
      <selection pane="topRight" activeCell="B1" sqref="B1"/>
      <selection pane="bottomLeft" activeCell="A14" sqref="A14"/>
      <selection pane="bottomRight" activeCell="E15" sqref="E15"/>
    </sheetView>
  </sheetViews>
  <sheetFormatPr baseColWidth="10" defaultColWidth="9.140625" defaultRowHeight="12.75" x14ac:dyDescent="0.2"/>
  <cols>
    <col min="2" max="2" width="10.140625" style="1" customWidth="1"/>
    <col min="3" max="3" width="13.28515625" style="1" customWidth="1"/>
    <col min="4" max="4" width="4.140625" customWidth="1"/>
    <col min="5" max="5" width="10" customWidth="1"/>
    <col min="6" max="6" width="11.5703125" customWidth="1"/>
    <col min="7" max="7" width="12.7109375" bestFit="1" customWidth="1"/>
    <col min="8" max="8" width="3.5703125" style="2" customWidth="1"/>
    <col min="9" max="9" width="15.28515625" style="2" bestFit="1" customWidth="1"/>
    <col min="10" max="10" width="12.42578125" customWidth="1"/>
    <col min="11" max="11" width="3.5703125" customWidth="1"/>
    <col min="12" max="12" width="11.7109375" customWidth="1"/>
    <col min="13" max="13" width="11.28515625" customWidth="1"/>
  </cols>
  <sheetData>
    <row r="1" spans="1:83" ht="13.5" thickBot="1" x14ac:dyDescent="0.25">
      <c r="B1"/>
      <c r="C1"/>
      <c r="H1"/>
      <c r="I1"/>
    </row>
    <row r="2" spans="1:83" ht="24" thickBot="1" x14ac:dyDescent="0.4">
      <c r="B2"/>
      <c r="C2" s="85" t="s">
        <v>38</v>
      </c>
      <c r="D2" s="109" t="s">
        <v>43</v>
      </c>
      <c r="E2" s="110"/>
      <c r="F2" s="110"/>
      <c r="G2" s="110"/>
      <c r="H2" s="110"/>
      <c r="I2" s="110"/>
      <c r="J2" s="110"/>
      <c r="K2" s="110"/>
      <c r="L2" s="110"/>
      <c r="M2" s="111"/>
    </row>
    <row r="3" spans="1:83" ht="12" customHeight="1" x14ac:dyDescent="0.2">
      <c r="A3" s="4"/>
      <c r="B3" s="5"/>
      <c r="C3" s="5"/>
      <c r="D3" s="4"/>
      <c r="E3" s="4"/>
      <c r="F3" s="4"/>
      <c r="G3" s="4"/>
      <c r="H3" s="3"/>
      <c r="I3" s="3"/>
      <c r="J3" s="4"/>
    </row>
    <row r="4" spans="1:83" ht="13.15" customHeight="1" thickBot="1" x14ac:dyDescent="0.25">
      <c r="B4" s="55"/>
      <c r="C4" s="56"/>
      <c r="D4" s="56"/>
      <c r="E4" s="57"/>
      <c r="F4" s="57"/>
      <c r="G4" s="57"/>
      <c r="H4" s="55"/>
      <c r="I4" s="55"/>
      <c r="J4" s="4"/>
    </row>
    <row r="5" spans="1:83" ht="13.5" customHeight="1" thickBot="1" x14ac:dyDescent="0.25">
      <c r="A5" s="4"/>
      <c r="B5" s="5"/>
      <c r="C5" s="5"/>
      <c r="D5" s="80" t="s">
        <v>6</v>
      </c>
      <c r="E5" s="81"/>
      <c r="F5" s="81"/>
      <c r="G5" s="82"/>
      <c r="H5" s="3"/>
      <c r="I5" s="105" t="s">
        <v>7</v>
      </c>
      <c r="J5" s="106"/>
      <c r="L5" s="107" t="s">
        <v>27</v>
      </c>
      <c r="M5" s="108"/>
    </row>
    <row r="6" spans="1:83" ht="13.5" customHeight="1" x14ac:dyDescent="0.2">
      <c r="C6" s="17"/>
      <c r="D6" s="18" t="s">
        <v>8</v>
      </c>
      <c r="E6" s="69">
        <f>INDEX(LINEST(transform,past),2)</f>
        <v>11.453803630670279</v>
      </c>
      <c r="F6" s="16" t="s">
        <v>8</v>
      </c>
      <c r="G6" s="70">
        <f>EXP(E6)</f>
        <v>94259.192213411763</v>
      </c>
      <c r="H6" s="7"/>
      <c r="I6" s="3"/>
      <c r="J6" s="4"/>
    </row>
    <row r="7" spans="1:83" ht="13.5" customHeight="1" x14ac:dyDescent="0.2">
      <c r="C7" s="17"/>
      <c r="D7" s="18" t="s">
        <v>9</v>
      </c>
      <c r="E7" s="69">
        <f>INDEX(LINEST(transform,past),1)</f>
        <v>-0.42131205295181345</v>
      </c>
      <c r="F7" s="22" t="s">
        <v>9</v>
      </c>
      <c r="G7" s="71">
        <f>-E7</f>
        <v>0.42131205295181345</v>
      </c>
      <c r="H7" s="8"/>
      <c r="J7" s="4"/>
    </row>
    <row r="8" spans="1:83" ht="13.5" customHeight="1" thickBot="1" x14ac:dyDescent="0.25">
      <c r="A8" s="20"/>
      <c r="B8" s="21"/>
      <c r="C8" s="17"/>
      <c r="D8" s="18"/>
      <c r="E8" s="19"/>
      <c r="F8" s="22"/>
      <c r="G8" s="23"/>
      <c r="H8" s="8"/>
      <c r="J8" s="4"/>
    </row>
    <row r="9" spans="1:83" ht="13.5" customHeight="1" thickBot="1" x14ac:dyDescent="0.25">
      <c r="A9" s="20"/>
      <c r="B9" s="21"/>
      <c r="C9" s="17"/>
      <c r="D9" s="18"/>
      <c r="F9" s="77" t="s">
        <v>39</v>
      </c>
      <c r="G9" s="100">
        <v>33000000</v>
      </c>
      <c r="H9" s="8"/>
      <c r="J9" s="4"/>
    </row>
    <row r="10" spans="1:83" ht="13.5" customHeight="1" x14ac:dyDescent="0.2">
      <c r="A10" s="20"/>
      <c r="B10" s="95" t="s">
        <v>40</v>
      </c>
      <c r="C10" s="97">
        <f>1.01*MAX(data)</f>
        <v>29966700</v>
      </c>
      <c r="D10" s="18"/>
      <c r="F10" s="76" t="s">
        <v>26</v>
      </c>
      <c r="G10" s="83">
        <f>STDEV(errors)</f>
        <v>1416300.3576543126</v>
      </c>
      <c r="H10" s="8"/>
      <c r="I10" s="76" t="s">
        <v>26</v>
      </c>
      <c r="J10" s="84">
        <f>STDEV(J15:J114)</f>
        <v>9339671.0549388155</v>
      </c>
      <c r="L10" s="76" t="s">
        <v>26</v>
      </c>
      <c r="M10" s="84">
        <f>STDEV(M15:M114)</f>
        <v>6216555.7493306566</v>
      </c>
    </row>
    <row r="11" spans="1:83" ht="13.5" customHeight="1" x14ac:dyDescent="0.2">
      <c r="A11" s="20"/>
      <c r="B11" s="21"/>
      <c r="C11" s="17"/>
      <c r="D11" s="18"/>
      <c r="F11" s="20"/>
      <c r="G11" s="72"/>
      <c r="H11" s="8"/>
      <c r="I11" s="20"/>
      <c r="J11" s="73"/>
    </row>
    <row r="12" spans="1:83" ht="13.5" customHeight="1" x14ac:dyDescent="0.2">
      <c r="A12" s="67" t="s">
        <v>28</v>
      </c>
      <c r="B12" s="68" t="s">
        <v>29</v>
      </c>
      <c r="C12" s="74" t="s">
        <v>30</v>
      </c>
      <c r="D12" s="6"/>
      <c r="E12" s="75" t="s">
        <v>31</v>
      </c>
      <c r="F12" s="75" t="s">
        <v>32</v>
      </c>
      <c r="G12" s="86" t="s">
        <v>35</v>
      </c>
      <c r="H12" s="8"/>
      <c r="I12" s="75" t="s">
        <v>33</v>
      </c>
      <c r="J12" s="86" t="s">
        <v>36</v>
      </c>
      <c r="L12" s="75" t="s">
        <v>34</v>
      </c>
      <c r="M12" s="86" t="s">
        <v>37</v>
      </c>
    </row>
    <row r="13" spans="1:83" ht="12" customHeight="1" x14ac:dyDescent="0.2">
      <c r="A13" s="9" t="s">
        <v>10</v>
      </c>
      <c r="B13" s="11" t="s">
        <v>11</v>
      </c>
      <c r="C13" s="11" t="s">
        <v>12</v>
      </c>
      <c r="D13" s="4"/>
      <c r="E13" s="9" t="s">
        <v>13</v>
      </c>
      <c r="F13" s="9" t="s">
        <v>14</v>
      </c>
      <c r="G13" s="10" t="s">
        <v>15</v>
      </c>
      <c r="H13" s="12"/>
      <c r="I13" s="9" t="s">
        <v>14</v>
      </c>
      <c r="J13" s="10" t="s">
        <v>15</v>
      </c>
      <c r="K13" s="2"/>
      <c r="L13" s="9" t="s">
        <v>14</v>
      </c>
      <c r="M13" s="10" t="s">
        <v>15</v>
      </c>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row>
    <row r="14" spans="1:83" ht="12" customHeight="1" x14ac:dyDescent="0.2">
      <c r="A14" s="13" t="s">
        <v>16</v>
      </c>
      <c r="B14" s="45" t="s">
        <v>17</v>
      </c>
      <c r="C14" s="45" t="s">
        <v>41</v>
      </c>
      <c r="D14" s="4"/>
      <c r="E14" s="13" t="s">
        <v>18</v>
      </c>
      <c r="F14" s="13" t="s">
        <v>19</v>
      </c>
      <c r="G14" s="13" t="s">
        <v>20</v>
      </c>
      <c r="H14" s="12"/>
      <c r="I14" s="13" t="s">
        <v>19</v>
      </c>
      <c r="J14" s="13" t="s">
        <v>20</v>
      </c>
      <c r="L14" s="13" t="s">
        <v>19</v>
      </c>
      <c r="M14" s="13" t="s">
        <v>20</v>
      </c>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row>
    <row r="15" spans="1:83" ht="12" customHeight="1" x14ac:dyDescent="0.2">
      <c r="A15" s="65">
        <v>1</v>
      </c>
      <c r="B15" s="98">
        <v>29799</v>
      </c>
      <c r="C15" s="99">
        <v>213</v>
      </c>
      <c r="D15" s="4"/>
      <c r="E15" s="58">
        <f t="shared" ref="E15:E45" si="0">LN(limit/C15-1)</f>
        <v>11.950719499155044</v>
      </c>
      <c r="F15" s="59">
        <f>limit/(1+param_a*EXP(-param_b*A15))</f>
        <v>533.52737103596701</v>
      </c>
      <c r="G15" s="59">
        <f t="shared" ref="G15:G45" si="1">F15-C15</f>
        <v>320.52737103596701</v>
      </c>
      <c r="H15" s="14"/>
      <c r="I15" s="61">
        <f t="shared" ref="I15:I23" si="2">INDEX(GROWTH(data,past,horizon),A15)</f>
        <v>737.78916944308241</v>
      </c>
      <c r="J15" s="62">
        <f t="shared" ref="J15:J45" si="3">I15-C15</f>
        <v>524.78916944308241</v>
      </c>
      <c r="K15" s="2"/>
      <c r="L15" s="61">
        <f>INDEX(TREND(data,past,horizon,FALSE),A15)</f>
        <v>369061.20218894008</v>
      </c>
      <c r="M15" s="62">
        <f t="shared" ref="M15:M45" si="4">L15-C15</f>
        <v>368848.20218894008</v>
      </c>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row>
    <row r="16" spans="1:83" ht="12" customHeight="1" x14ac:dyDescent="0.2">
      <c r="A16" s="65">
        <v>2</v>
      </c>
      <c r="B16" s="98">
        <v>30072</v>
      </c>
      <c r="C16" s="99">
        <v>235</v>
      </c>
      <c r="D16" s="4"/>
      <c r="E16" s="58">
        <f t="shared" si="0"/>
        <v>11.852425484049117</v>
      </c>
      <c r="F16" s="59">
        <f t="shared" ref="F16:F60" si="5">limit/(1+param_a*EXP(-param_b*A16))</f>
        <v>813.06735691980953</v>
      </c>
      <c r="G16" s="60">
        <f t="shared" si="1"/>
        <v>578.06735691980953</v>
      </c>
      <c r="H16" s="14"/>
      <c r="I16" s="61">
        <f t="shared" si="2"/>
        <v>1083.5577805369203</v>
      </c>
      <c r="J16" s="62">
        <f t="shared" si="3"/>
        <v>848.55778053692029</v>
      </c>
      <c r="K16" s="2"/>
      <c r="L16" s="61">
        <f t="shared" ref="L16:L60" si="6">INDEX(TREND(data,past,horizon,FALSE),A16)</f>
        <v>738122.40437788016</v>
      </c>
      <c r="M16" s="62">
        <f t="shared" si="4"/>
        <v>737887.40437788016</v>
      </c>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row>
    <row r="17" spans="1:83" x14ac:dyDescent="0.2">
      <c r="A17" s="65">
        <v>3</v>
      </c>
      <c r="B17" s="98">
        <v>30529</v>
      </c>
      <c r="C17" s="99">
        <v>562</v>
      </c>
      <c r="D17" s="4"/>
      <c r="E17" s="58">
        <f t="shared" si="0"/>
        <v>10.980499239089015</v>
      </c>
      <c r="F17" s="59">
        <f t="shared" si="5"/>
        <v>1239.0659386448735</v>
      </c>
      <c r="G17" s="60">
        <f t="shared" si="1"/>
        <v>677.06593864487354</v>
      </c>
      <c r="H17" s="14"/>
      <c r="I17" s="61">
        <f t="shared" si="2"/>
        <v>1591.3725931330223</v>
      </c>
      <c r="J17" s="62">
        <f t="shared" si="3"/>
        <v>1029.3725931330223</v>
      </c>
      <c r="K17" s="2"/>
      <c r="L17" s="61">
        <f t="shared" si="6"/>
        <v>1107183.6065668203</v>
      </c>
      <c r="M17" s="62">
        <f t="shared" si="4"/>
        <v>1106621.6065668203</v>
      </c>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row>
    <row r="18" spans="1:83" x14ac:dyDescent="0.2">
      <c r="A18" s="65">
        <v>4</v>
      </c>
      <c r="B18" s="98">
        <v>30956</v>
      </c>
      <c r="C18" s="99">
        <v>1024</v>
      </c>
      <c r="D18" s="4"/>
      <c r="E18" s="58">
        <f t="shared" si="0"/>
        <v>10.380515283046821</v>
      </c>
      <c r="F18" s="59">
        <f t="shared" si="5"/>
        <v>1888.2494827248756</v>
      </c>
      <c r="G18" s="60">
        <f t="shared" si="1"/>
        <v>864.24948272487563</v>
      </c>
      <c r="H18" s="14"/>
      <c r="I18" s="61">
        <f t="shared" si="2"/>
        <v>2337.1773759217917</v>
      </c>
      <c r="J18" s="62">
        <f t="shared" si="3"/>
        <v>1313.1773759217917</v>
      </c>
      <c r="K18" s="2"/>
      <c r="L18" s="61">
        <f t="shared" si="6"/>
        <v>1476244.8087557603</v>
      </c>
      <c r="M18" s="62">
        <f t="shared" si="4"/>
        <v>1475220.8087557603</v>
      </c>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row>
    <row r="19" spans="1:83" x14ac:dyDescent="0.2">
      <c r="A19" s="65">
        <v>5</v>
      </c>
      <c r="B19" s="98">
        <v>31321</v>
      </c>
      <c r="C19" s="99">
        <v>1962</v>
      </c>
      <c r="D19" s="4"/>
      <c r="E19" s="58">
        <f t="shared" si="0"/>
        <v>9.7302390229924995</v>
      </c>
      <c r="F19" s="59">
        <f t="shared" si="5"/>
        <v>2877.5299585106136</v>
      </c>
      <c r="G19" s="60">
        <f t="shared" si="1"/>
        <v>915.5299585106136</v>
      </c>
      <c r="H19" s="14"/>
      <c r="I19" s="61">
        <f t="shared" si="2"/>
        <v>3432.5073273799126</v>
      </c>
      <c r="J19" s="62">
        <f t="shared" si="3"/>
        <v>1470.5073273799126</v>
      </c>
      <c r="K19" s="2"/>
      <c r="L19" s="61">
        <f t="shared" si="6"/>
        <v>1845306.0109447003</v>
      </c>
      <c r="M19" s="62">
        <f t="shared" si="4"/>
        <v>1843344.0109447003</v>
      </c>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row>
    <row r="20" spans="1:83" x14ac:dyDescent="0.2">
      <c r="A20" s="65">
        <v>6</v>
      </c>
      <c r="B20" s="98">
        <v>31444</v>
      </c>
      <c r="C20" s="99">
        <v>2308</v>
      </c>
      <c r="D20" s="4"/>
      <c r="E20" s="58">
        <f t="shared" si="0"/>
        <v>9.5678115499629506</v>
      </c>
      <c r="F20" s="59">
        <f t="shared" si="5"/>
        <v>4385.0395215264198</v>
      </c>
      <c r="G20" s="60">
        <f t="shared" si="1"/>
        <v>2077.0395215264198</v>
      </c>
      <c r="H20" s="14"/>
      <c r="I20" s="61">
        <f t="shared" si="2"/>
        <v>5041.1691786421979</v>
      </c>
      <c r="J20" s="62">
        <f t="shared" si="3"/>
        <v>2733.1691786421979</v>
      </c>
      <c r="K20" s="2"/>
      <c r="L20" s="61">
        <f t="shared" si="6"/>
        <v>2214367.2131336406</v>
      </c>
      <c r="M20" s="62">
        <f t="shared" si="4"/>
        <v>2212059.2131336406</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row>
    <row r="21" spans="1:83" x14ac:dyDescent="0.2">
      <c r="A21" s="65">
        <v>7</v>
      </c>
      <c r="B21" s="98">
        <v>31717</v>
      </c>
      <c r="C21" s="99">
        <v>5089</v>
      </c>
      <c r="D21" s="4"/>
      <c r="E21" s="58">
        <f t="shared" si="0"/>
        <v>8.7770272688287978</v>
      </c>
      <c r="F21" s="59">
        <f t="shared" si="5"/>
        <v>6682.1585413508383</v>
      </c>
      <c r="G21" s="60">
        <f t="shared" si="1"/>
        <v>1593.1585413508383</v>
      </c>
      <c r="H21" s="14"/>
      <c r="I21" s="61">
        <f t="shared" si="2"/>
        <v>7403.7385106153606</v>
      </c>
      <c r="J21" s="62">
        <f t="shared" si="3"/>
        <v>2314.7385106153606</v>
      </c>
      <c r="K21" s="2"/>
      <c r="L21" s="61">
        <f t="shared" si="6"/>
        <v>2583428.4153225804</v>
      </c>
      <c r="M21" s="62">
        <f t="shared" si="4"/>
        <v>2578339.4153225804</v>
      </c>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row>
    <row r="22" spans="1:83" x14ac:dyDescent="0.2">
      <c r="A22" s="65">
        <v>8</v>
      </c>
      <c r="B22" s="98">
        <v>32112</v>
      </c>
      <c r="C22" s="99">
        <v>28717</v>
      </c>
      <c r="D22" s="4"/>
      <c r="E22" s="58">
        <f t="shared" si="0"/>
        <v>7.0459029675735154</v>
      </c>
      <c r="F22" s="59">
        <f t="shared" si="5"/>
        <v>10182.260427876336</v>
      </c>
      <c r="G22" s="60">
        <f t="shared" si="1"/>
        <v>-18534.739572123664</v>
      </c>
      <c r="H22" s="14"/>
      <c r="I22" s="61">
        <f t="shared" si="2"/>
        <v>10873.537862169716</v>
      </c>
      <c r="J22" s="62">
        <f t="shared" si="3"/>
        <v>-17843.462137830284</v>
      </c>
      <c r="K22" s="2"/>
      <c r="L22" s="61">
        <f t="shared" si="6"/>
        <v>2952489.6175115206</v>
      </c>
      <c r="M22" s="62">
        <f t="shared" si="4"/>
        <v>2923772.6175115206</v>
      </c>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row>
    <row r="23" spans="1:83" x14ac:dyDescent="0.2">
      <c r="A23" s="65">
        <v>9</v>
      </c>
      <c r="B23" s="98">
        <v>32325</v>
      </c>
      <c r="C23" s="99">
        <v>33000</v>
      </c>
      <c r="D23" s="4"/>
      <c r="E23" s="58">
        <f t="shared" si="0"/>
        <v>6.9067547786485539</v>
      </c>
      <c r="F23" s="59">
        <f t="shared" si="5"/>
        <v>15514.846883458937</v>
      </c>
      <c r="G23" s="60">
        <f t="shared" si="1"/>
        <v>-17485.153116541063</v>
      </c>
      <c r="H23" s="14"/>
      <c r="I23" s="61">
        <f t="shared" si="2"/>
        <v>15969.476159985476</v>
      </c>
      <c r="J23" s="62">
        <f t="shared" si="3"/>
        <v>-17030.523840014524</v>
      </c>
      <c r="K23" s="2"/>
      <c r="L23" s="61">
        <f t="shared" si="6"/>
        <v>3321550.8197004609</v>
      </c>
      <c r="M23" s="62">
        <f t="shared" si="4"/>
        <v>3288550.8197004609</v>
      </c>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row>
    <row r="24" spans="1:83" x14ac:dyDescent="0.2">
      <c r="A24" s="65">
        <v>10</v>
      </c>
      <c r="B24" s="98">
        <v>32417</v>
      </c>
      <c r="C24" s="99">
        <v>56000</v>
      </c>
      <c r="D24" s="4"/>
      <c r="E24" s="58">
        <f t="shared" si="0"/>
        <v>6.3772127385324211</v>
      </c>
      <c r="F24" s="59">
        <f t="shared" si="5"/>
        <v>23638.179355650966</v>
      </c>
      <c r="G24" s="60">
        <f t="shared" si="1"/>
        <v>-32361.820644349034</v>
      </c>
      <c r="H24" s="14"/>
      <c r="I24" s="61">
        <f t="shared" ref="I24:I60" si="7">INDEX(GROWTH(data,past,horizon),A24)</f>
        <v>23453.651613390957</v>
      </c>
      <c r="J24" s="62">
        <f t="shared" si="3"/>
        <v>-32546.348386609043</v>
      </c>
      <c r="K24" s="2"/>
      <c r="L24" s="61">
        <f t="shared" si="6"/>
        <v>3690612.0218894007</v>
      </c>
      <c r="M24" s="62">
        <f t="shared" si="4"/>
        <v>3634612.0218894007</v>
      </c>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row>
    <row r="25" spans="1:83" x14ac:dyDescent="0.2">
      <c r="A25" s="65">
        <v>11</v>
      </c>
      <c r="B25" s="98">
        <v>32509</v>
      </c>
      <c r="C25" s="99">
        <v>80000</v>
      </c>
      <c r="D25" s="4"/>
      <c r="E25" s="58">
        <f t="shared" si="0"/>
        <v>6.0198090201171244</v>
      </c>
      <c r="F25" s="59">
        <f t="shared" si="5"/>
        <v>36010.118943120426</v>
      </c>
      <c r="G25" s="60">
        <f t="shared" si="1"/>
        <v>-43989.881056879574</v>
      </c>
      <c r="H25" s="14"/>
      <c r="I25" s="61">
        <f t="shared" si="7"/>
        <v>34445.323596814625</v>
      </c>
      <c r="J25" s="62">
        <f t="shared" si="3"/>
        <v>-45554.676403185375</v>
      </c>
      <c r="K25" s="2"/>
      <c r="L25" s="61">
        <f t="shared" si="6"/>
        <v>4059673.2240783409</v>
      </c>
      <c r="M25" s="62">
        <f t="shared" si="4"/>
        <v>3979673.2240783409</v>
      </c>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row>
    <row r="26" spans="1:83" x14ac:dyDescent="0.2">
      <c r="A26" s="65">
        <v>12</v>
      </c>
      <c r="B26" s="98">
        <v>32690</v>
      </c>
      <c r="C26" s="99">
        <v>130000</v>
      </c>
      <c r="D26" s="4"/>
      <c r="E26" s="58">
        <f t="shared" si="0"/>
        <v>5.5327812162026824</v>
      </c>
      <c r="F26" s="59">
        <f t="shared" si="5"/>
        <v>54846.613512100557</v>
      </c>
      <c r="G26" s="60">
        <f t="shared" si="1"/>
        <v>-75153.386487899435</v>
      </c>
      <c r="H26" s="14"/>
      <c r="I26" s="61">
        <f t="shared" si="7"/>
        <v>50588.298029115758</v>
      </c>
      <c r="J26" s="62">
        <f t="shared" si="3"/>
        <v>-79411.701970884242</v>
      </c>
      <c r="K26" s="2"/>
      <c r="L26" s="61">
        <f t="shared" si="6"/>
        <v>4428734.4262672812</v>
      </c>
      <c r="M26" s="62">
        <f t="shared" si="4"/>
        <v>4298734.4262672812</v>
      </c>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row>
    <row r="27" spans="1:83" x14ac:dyDescent="0.2">
      <c r="A27" s="65">
        <v>13</v>
      </c>
      <c r="B27" s="98">
        <v>33147</v>
      </c>
      <c r="C27" s="99">
        <v>313000</v>
      </c>
      <c r="D27" s="4"/>
      <c r="E27" s="58">
        <f t="shared" si="0"/>
        <v>4.6485295337830221</v>
      </c>
      <c r="F27" s="59">
        <f t="shared" si="5"/>
        <v>83511.307760201758</v>
      </c>
      <c r="G27" s="60">
        <f t="shared" si="1"/>
        <v>-229488.69223979826</v>
      </c>
      <c r="H27" s="14"/>
      <c r="I27" s="61">
        <f t="shared" si="7"/>
        <v>74296.758754192764</v>
      </c>
      <c r="J27" s="62">
        <f t="shared" si="3"/>
        <v>-238703.24124580724</v>
      </c>
      <c r="K27" s="2"/>
      <c r="L27" s="61">
        <f t="shared" si="6"/>
        <v>4797795.628456221</v>
      </c>
      <c r="M27" s="62">
        <f t="shared" si="4"/>
        <v>4484795.628456221</v>
      </c>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row>
    <row r="28" spans="1:83" x14ac:dyDescent="0.2">
      <c r="A28" s="65">
        <v>14</v>
      </c>
      <c r="B28" s="98">
        <v>33239</v>
      </c>
      <c r="C28" s="99">
        <v>376000</v>
      </c>
      <c r="D28" s="4"/>
      <c r="E28" s="58">
        <f t="shared" si="0"/>
        <v>4.4632143494243417</v>
      </c>
      <c r="F28" s="59">
        <f t="shared" si="5"/>
        <v>127099.3443585276</v>
      </c>
      <c r="G28" s="60">
        <f t="shared" si="1"/>
        <v>-248900.6556414724</v>
      </c>
      <c r="H28" s="14"/>
      <c r="I28" s="61">
        <f t="shared" si="7"/>
        <v>109116.30903656247</v>
      </c>
      <c r="J28" s="62">
        <f t="shared" si="3"/>
        <v>-266883.69096343755</v>
      </c>
      <c r="K28" s="2"/>
      <c r="L28" s="61">
        <f t="shared" si="6"/>
        <v>5166856.8306451607</v>
      </c>
      <c r="M28" s="62">
        <f t="shared" si="4"/>
        <v>4790856.8306451607</v>
      </c>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row>
    <row r="29" spans="1:83" x14ac:dyDescent="0.2">
      <c r="A29" s="65">
        <v>15</v>
      </c>
      <c r="B29" s="98">
        <v>33420</v>
      </c>
      <c r="C29" s="99">
        <v>535000</v>
      </c>
      <c r="D29" s="4"/>
      <c r="E29" s="58">
        <f t="shared" si="0"/>
        <v>4.1056511180465805</v>
      </c>
      <c r="F29" s="59">
        <f t="shared" si="5"/>
        <v>193304.19299089973</v>
      </c>
      <c r="G29" s="60">
        <f t="shared" si="1"/>
        <v>-341695.80700910027</v>
      </c>
      <c r="H29" s="14"/>
      <c r="I29" s="61">
        <f t="shared" si="7"/>
        <v>160254.21697269793</v>
      </c>
      <c r="J29" s="62">
        <f t="shared" si="3"/>
        <v>-374745.78302730207</v>
      </c>
      <c r="K29" s="2"/>
      <c r="L29" s="61">
        <f t="shared" si="6"/>
        <v>5535918.0328341015</v>
      </c>
      <c r="M29" s="62">
        <f t="shared" si="4"/>
        <v>5000918.0328341015</v>
      </c>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row>
    <row r="30" spans="1:83" x14ac:dyDescent="0.2">
      <c r="A30" s="65">
        <v>16</v>
      </c>
      <c r="B30" s="98">
        <v>33512</v>
      </c>
      <c r="C30" s="99">
        <v>617000</v>
      </c>
      <c r="D30" s="4"/>
      <c r="E30" s="58">
        <f t="shared" si="0"/>
        <v>3.9605198488183295</v>
      </c>
      <c r="F30" s="59">
        <f t="shared" si="5"/>
        <v>293686.42907279846</v>
      </c>
      <c r="G30" s="60">
        <f t="shared" si="1"/>
        <v>-323313.57092720154</v>
      </c>
      <c r="H30" s="14"/>
      <c r="I30" s="61">
        <f t="shared" si="7"/>
        <v>235358.16308566008</v>
      </c>
      <c r="J30" s="62">
        <f t="shared" si="3"/>
        <v>-381641.83691433992</v>
      </c>
      <c r="K30" s="2"/>
      <c r="L30" s="61">
        <f t="shared" si="6"/>
        <v>5904979.2350230413</v>
      </c>
      <c r="M30" s="62">
        <f t="shared" si="4"/>
        <v>5287979.2350230413</v>
      </c>
      <c r="N30" s="2"/>
    </row>
    <row r="31" spans="1:83" x14ac:dyDescent="0.2">
      <c r="A31" s="66">
        <v>17</v>
      </c>
      <c r="B31" s="98">
        <v>33604</v>
      </c>
      <c r="C31" s="99">
        <v>727000</v>
      </c>
      <c r="D31" s="4"/>
      <c r="E31" s="58">
        <f t="shared" si="0"/>
        <v>3.7930597687941812</v>
      </c>
      <c r="F31" s="59">
        <f t="shared" si="5"/>
        <v>445488.9732300613</v>
      </c>
      <c r="G31" s="60">
        <f t="shared" si="1"/>
        <v>-281511.0267699387</v>
      </c>
      <c r="H31" s="14"/>
      <c r="I31" s="61">
        <f t="shared" si="7"/>
        <v>345659.95190312766</v>
      </c>
      <c r="J31" s="62">
        <f t="shared" si="3"/>
        <v>-381340.04809687234</v>
      </c>
      <c r="L31" s="61">
        <f t="shared" si="6"/>
        <v>6274040.437211981</v>
      </c>
      <c r="M31" s="62">
        <f t="shared" si="4"/>
        <v>5547040.437211981</v>
      </c>
    </row>
    <row r="32" spans="1:83" x14ac:dyDescent="0.2">
      <c r="A32" s="66">
        <v>18</v>
      </c>
      <c r="B32" s="98">
        <v>33695</v>
      </c>
      <c r="C32" s="99">
        <v>890000</v>
      </c>
      <c r="D32" s="4"/>
      <c r="E32" s="58">
        <f t="shared" si="0"/>
        <v>3.5857013243573741</v>
      </c>
      <c r="F32" s="59">
        <f t="shared" si="5"/>
        <v>674138.89458888106</v>
      </c>
      <c r="G32" s="60">
        <f t="shared" si="1"/>
        <v>-215861.10541111894</v>
      </c>
      <c r="H32" s="14"/>
      <c r="I32" s="61">
        <f t="shared" si="7"/>
        <v>507655.22972826217</v>
      </c>
      <c r="J32" s="62">
        <f t="shared" si="3"/>
        <v>-382344.77027173783</v>
      </c>
      <c r="L32" s="61">
        <f t="shared" si="6"/>
        <v>6643101.6394009218</v>
      </c>
      <c r="M32" s="62">
        <f t="shared" si="4"/>
        <v>5753101.6394009218</v>
      </c>
    </row>
    <row r="33" spans="1:13" x14ac:dyDescent="0.2">
      <c r="A33" s="66">
        <v>19</v>
      </c>
      <c r="B33" s="98">
        <v>33786</v>
      </c>
      <c r="C33" s="99">
        <v>992000</v>
      </c>
      <c r="D33" s="4"/>
      <c r="E33" s="58">
        <f t="shared" si="0"/>
        <v>3.4740180432521983</v>
      </c>
      <c r="F33" s="59">
        <f t="shared" si="5"/>
        <v>1016480.4600939447</v>
      </c>
      <c r="G33" s="60">
        <f t="shared" si="1"/>
        <v>24480.460093944683</v>
      </c>
      <c r="H33" s="14"/>
      <c r="I33" s="61">
        <f t="shared" si="7"/>
        <v>745570.41060596961</v>
      </c>
      <c r="J33" s="62">
        <f t="shared" si="3"/>
        <v>-246429.58939403039</v>
      </c>
      <c r="L33" s="61">
        <f t="shared" si="6"/>
        <v>7012162.8415898615</v>
      </c>
      <c r="M33" s="62">
        <f t="shared" si="4"/>
        <v>6020162.8415898615</v>
      </c>
    </row>
    <row r="34" spans="1:13" x14ac:dyDescent="0.2">
      <c r="A34" s="66">
        <v>20</v>
      </c>
      <c r="B34" s="98">
        <v>33878</v>
      </c>
      <c r="C34" s="99">
        <v>1136000</v>
      </c>
      <c r="D34" s="4"/>
      <c r="E34" s="58">
        <f t="shared" si="0"/>
        <v>3.3339635255803834</v>
      </c>
      <c r="F34" s="59">
        <f t="shared" si="5"/>
        <v>1524471.5096578395</v>
      </c>
      <c r="G34" s="60">
        <f t="shared" si="1"/>
        <v>388471.50965783955</v>
      </c>
      <c r="H34" s="15"/>
      <c r="I34" s="61">
        <f t="shared" si="7"/>
        <v>1094985.7395711322</v>
      </c>
      <c r="J34" s="62">
        <f t="shared" si="3"/>
        <v>-41014.260428867768</v>
      </c>
      <c r="L34" s="61">
        <f t="shared" si="6"/>
        <v>7381224.0437788013</v>
      </c>
      <c r="M34" s="62">
        <f t="shared" si="4"/>
        <v>6245224.0437788013</v>
      </c>
    </row>
    <row r="35" spans="1:13" x14ac:dyDescent="0.2">
      <c r="A35" s="66">
        <v>21</v>
      </c>
      <c r="B35" s="98">
        <v>33970</v>
      </c>
      <c r="C35" s="99">
        <v>1313000</v>
      </c>
      <c r="D35" s="4"/>
      <c r="E35" s="58">
        <f t="shared" si="0"/>
        <v>3.1835919068135494</v>
      </c>
      <c r="F35" s="59">
        <f t="shared" si="5"/>
        <v>2268328.5685166204</v>
      </c>
      <c r="G35" s="60">
        <f t="shared" si="1"/>
        <v>955328.56851662043</v>
      </c>
      <c r="H35" s="15"/>
      <c r="I35" s="61">
        <f t="shared" si="7"/>
        <v>1608156.3227403904</v>
      </c>
      <c r="J35" s="62">
        <f t="shared" si="3"/>
        <v>295156.32274039043</v>
      </c>
      <c r="L35" s="61">
        <f t="shared" si="6"/>
        <v>7750285.2459677421</v>
      </c>
      <c r="M35" s="62">
        <f t="shared" si="4"/>
        <v>6437285.2459677421</v>
      </c>
    </row>
    <row r="36" spans="1:13" x14ac:dyDescent="0.2">
      <c r="A36" s="66">
        <v>22</v>
      </c>
      <c r="B36" s="98">
        <v>34151</v>
      </c>
      <c r="C36" s="99">
        <v>1776000</v>
      </c>
      <c r="D36" s="4"/>
      <c r="E36" s="58">
        <f t="shared" si="0"/>
        <v>2.8668233853083356</v>
      </c>
      <c r="F36" s="59">
        <f t="shared" si="5"/>
        <v>3336669.5004331437</v>
      </c>
      <c r="G36" s="60">
        <f t="shared" si="1"/>
        <v>1560669.5004331437</v>
      </c>
      <c r="H36" s="15"/>
      <c r="I36" s="61">
        <f t="shared" si="7"/>
        <v>2361826.8849627273</v>
      </c>
      <c r="J36" s="62">
        <f t="shared" si="3"/>
        <v>585826.88496272732</v>
      </c>
      <c r="L36" s="61">
        <f t="shared" si="6"/>
        <v>8119346.4481566818</v>
      </c>
      <c r="M36" s="62">
        <f t="shared" si="4"/>
        <v>6343346.4481566818</v>
      </c>
    </row>
    <row r="37" spans="1:13" x14ac:dyDescent="0.2">
      <c r="A37" s="66">
        <v>23</v>
      </c>
      <c r="B37" s="98">
        <v>34335</v>
      </c>
      <c r="C37" s="99">
        <v>2217000</v>
      </c>
      <c r="D37" s="4"/>
      <c r="E37" s="58">
        <f t="shared" si="0"/>
        <v>2.6308076589140073</v>
      </c>
      <c r="F37" s="59">
        <f t="shared" si="5"/>
        <v>4829112.3779425314</v>
      </c>
      <c r="G37" s="60">
        <f t="shared" si="1"/>
        <v>2612112.3779425314</v>
      </c>
      <c r="H37" s="15"/>
      <c r="I37" s="61">
        <f t="shared" si="7"/>
        <v>3468708.9530121814</v>
      </c>
      <c r="J37" s="62">
        <f t="shared" si="3"/>
        <v>1251708.9530121814</v>
      </c>
      <c r="L37" s="61">
        <f t="shared" si="6"/>
        <v>8488407.6503456216</v>
      </c>
      <c r="M37" s="62">
        <f t="shared" si="4"/>
        <v>6271407.6503456216</v>
      </c>
    </row>
    <row r="38" spans="1:13" x14ac:dyDescent="0.2">
      <c r="A38" s="66">
        <v>24</v>
      </c>
      <c r="B38" s="98">
        <v>34516</v>
      </c>
      <c r="C38" s="99">
        <v>3212000</v>
      </c>
      <c r="D38" s="4"/>
      <c r="E38" s="58">
        <f t="shared" si="0"/>
        <v>2.2272118317638836</v>
      </c>
      <c r="F38" s="59">
        <f t="shared" si="5"/>
        <v>6835280.7785998788</v>
      </c>
      <c r="G38" s="60">
        <f t="shared" si="1"/>
        <v>3623280.7785998788</v>
      </c>
      <c r="H38" s="15"/>
      <c r="I38" s="61">
        <f t="shared" si="7"/>
        <v>5094336.8785035759</v>
      </c>
      <c r="J38" s="62">
        <f t="shared" si="3"/>
        <v>1882336.8785035759</v>
      </c>
      <c r="L38" s="61">
        <f t="shared" si="6"/>
        <v>8857468.8525345623</v>
      </c>
      <c r="M38" s="62">
        <f t="shared" si="4"/>
        <v>5645468.8525345623</v>
      </c>
    </row>
    <row r="39" spans="1:13" x14ac:dyDescent="0.2">
      <c r="A39" s="66">
        <v>25</v>
      </c>
      <c r="B39" s="98">
        <v>34700</v>
      </c>
      <c r="C39" s="99">
        <v>5846000</v>
      </c>
      <c r="D39" s="4"/>
      <c r="E39" s="58">
        <f t="shared" si="0"/>
        <v>1.5357666984890352</v>
      </c>
      <c r="F39" s="59">
        <f t="shared" si="5"/>
        <v>9396872.4758987296</v>
      </c>
      <c r="G39" s="60">
        <f t="shared" si="1"/>
        <v>3550872.4758987296</v>
      </c>
      <c r="H39" s="15"/>
      <c r="I39" s="61">
        <f t="shared" si="7"/>
        <v>7481823.5208650148</v>
      </c>
      <c r="J39" s="62">
        <f t="shared" si="3"/>
        <v>1635823.5208650148</v>
      </c>
      <c r="L39" s="61">
        <f t="shared" si="6"/>
        <v>9226530.0547235012</v>
      </c>
      <c r="M39" s="62">
        <f t="shared" si="4"/>
        <v>3380530.0547235012</v>
      </c>
    </row>
    <row r="40" spans="1:13" x14ac:dyDescent="0.2">
      <c r="A40" s="66">
        <v>26</v>
      </c>
      <c r="B40" s="98">
        <v>34881</v>
      </c>
      <c r="C40" s="99">
        <v>8200000</v>
      </c>
      <c r="D40" s="4"/>
      <c r="E40" s="58">
        <f t="shared" si="0"/>
        <v>1.1067094989007291</v>
      </c>
      <c r="F40" s="59">
        <f t="shared" si="5"/>
        <v>12461244.280209381</v>
      </c>
      <c r="G40" s="60">
        <f t="shared" si="1"/>
        <v>4261244.2802093811</v>
      </c>
      <c r="H40" s="15"/>
      <c r="I40" s="61">
        <f t="shared" si="7"/>
        <v>10988217.805849543</v>
      </c>
      <c r="J40" s="62">
        <f t="shared" si="3"/>
        <v>2788217.8058495428</v>
      </c>
      <c r="L40" s="61">
        <f t="shared" si="6"/>
        <v>9595591.2569124419</v>
      </c>
      <c r="M40" s="62">
        <f t="shared" si="4"/>
        <v>1395591.2569124419</v>
      </c>
    </row>
    <row r="41" spans="1:13" x14ac:dyDescent="0.2">
      <c r="A41" s="66">
        <v>27</v>
      </c>
      <c r="B41" s="98">
        <v>35065</v>
      </c>
      <c r="C41" s="99">
        <v>14325000</v>
      </c>
      <c r="D41" s="4"/>
      <c r="E41" s="58">
        <f t="shared" si="0"/>
        <v>0.26517946841807788</v>
      </c>
      <c r="F41" s="59">
        <f t="shared" si="5"/>
        <v>15853710.662069075</v>
      </c>
      <c r="G41" s="60">
        <f t="shared" si="1"/>
        <v>1528710.6620690748</v>
      </c>
      <c r="H41" s="15"/>
      <c r="I41" s="61">
        <f t="shared" si="7"/>
        <v>16137901.437005481</v>
      </c>
      <c r="J41" s="62">
        <f t="shared" si="3"/>
        <v>1812901.4370054808</v>
      </c>
      <c r="L41" s="61">
        <f t="shared" si="6"/>
        <v>9964652.4591013826</v>
      </c>
      <c r="M41" s="62">
        <f t="shared" si="4"/>
        <v>-4360347.5408986174</v>
      </c>
    </row>
    <row r="42" spans="1:13" x14ac:dyDescent="0.2">
      <c r="A42" s="66">
        <v>28</v>
      </c>
      <c r="B42" s="98">
        <v>35247</v>
      </c>
      <c r="C42" s="99">
        <v>16729000</v>
      </c>
      <c r="D42" s="4"/>
      <c r="E42" s="58">
        <f t="shared" si="0"/>
        <v>-2.7759358191961649E-2</v>
      </c>
      <c r="F42" s="59">
        <f t="shared" si="5"/>
        <v>19301799.467278615</v>
      </c>
      <c r="G42" s="60">
        <f t="shared" si="1"/>
        <v>2572799.4672786146</v>
      </c>
      <c r="H42" s="15"/>
      <c r="I42" s="61">
        <f t="shared" si="7"/>
        <v>23701010.244979266</v>
      </c>
      <c r="J42" s="62">
        <f t="shared" si="3"/>
        <v>6972010.2449792661</v>
      </c>
      <c r="L42" s="61">
        <f t="shared" si="6"/>
        <v>10333713.661290321</v>
      </c>
      <c r="M42" s="62">
        <f t="shared" si="4"/>
        <v>-6395286.3387096785</v>
      </c>
    </row>
    <row r="43" spans="1:13" x14ac:dyDescent="0.2">
      <c r="A43" s="66">
        <v>29</v>
      </c>
      <c r="B43" s="98">
        <v>35431</v>
      </c>
      <c r="C43" s="99">
        <v>21819000</v>
      </c>
      <c r="D43" s="4"/>
      <c r="E43" s="58">
        <f t="shared" si="0"/>
        <v>-0.66856524067528245</v>
      </c>
      <c r="F43" s="59">
        <f t="shared" si="5"/>
        <v>22515070.21655881</v>
      </c>
      <c r="G43" s="60">
        <f t="shared" si="1"/>
        <v>696070.21655881032</v>
      </c>
      <c r="H43" s="15"/>
      <c r="I43" s="61">
        <f t="shared" si="7"/>
        <v>34808608.097240128</v>
      </c>
      <c r="J43" s="62">
        <f t="shared" si="3"/>
        <v>12989608.097240128</v>
      </c>
      <c r="L43" s="61">
        <f t="shared" si="6"/>
        <v>10702774.863479262</v>
      </c>
      <c r="M43" s="62">
        <f t="shared" si="4"/>
        <v>-11116225.136520738</v>
      </c>
    </row>
    <row r="44" spans="1:13" x14ac:dyDescent="0.2">
      <c r="A44" s="66">
        <v>30</v>
      </c>
      <c r="B44" s="98">
        <v>35612</v>
      </c>
      <c r="C44" s="99">
        <v>26053000</v>
      </c>
      <c r="D44" s="4"/>
      <c r="E44" s="58">
        <f t="shared" si="0"/>
        <v>-1.3218230130056583</v>
      </c>
      <c r="F44" s="59">
        <f t="shared" si="5"/>
        <v>25276207.023906205</v>
      </c>
      <c r="G44" s="60">
        <f t="shared" si="1"/>
        <v>-776792.97609379515</v>
      </c>
      <c r="H44" s="15"/>
      <c r="I44" s="61">
        <f t="shared" si="7"/>
        <v>51121837.640820406</v>
      </c>
      <c r="J44" s="62">
        <f t="shared" si="3"/>
        <v>25068837.640820406</v>
      </c>
      <c r="L44" s="61">
        <f t="shared" si="6"/>
        <v>11071836.065668203</v>
      </c>
      <c r="M44" s="62">
        <f t="shared" si="4"/>
        <v>-14981163.934331797</v>
      </c>
    </row>
    <row r="45" spans="1:13" x14ac:dyDescent="0.2">
      <c r="A45" s="66">
        <v>31</v>
      </c>
      <c r="B45" s="98">
        <v>35796</v>
      </c>
      <c r="C45" s="99">
        <v>29670000</v>
      </c>
      <c r="D45" s="4"/>
      <c r="E45" s="58">
        <f t="shared" si="0"/>
        <v>-2.1871641303103786</v>
      </c>
      <c r="F45" s="59">
        <f t="shared" si="5"/>
        <v>27488220.3745084</v>
      </c>
      <c r="G45" s="60">
        <f t="shared" si="1"/>
        <v>-2181779.6254916005</v>
      </c>
      <c r="H45" s="15"/>
      <c r="I45" s="61">
        <f t="shared" si="7"/>
        <v>75080344.392788678</v>
      </c>
      <c r="J45" s="62">
        <f t="shared" si="3"/>
        <v>45410344.392788678</v>
      </c>
      <c r="L45" s="61">
        <f t="shared" si="6"/>
        <v>11440897.267857142</v>
      </c>
      <c r="M45" s="62">
        <f t="shared" si="4"/>
        <v>-18229102.732142858</v>
      </c>
    </row>
    <row r="46" spans="1:13" x14ac:dyDescent="0.2">
      <c r="A46" s="66">
        <v>32</v>
      </c>
      <c r="B46" s="98">
        <v>35977</v>
      </c>
      <c r="C46" s="50"/>
      <c r="D46" s="4"/>
      <c r="E46" s="58"/>
      <c r="F46" s="59">
        <f t="shared" si="5"/>
        <v>29162905.368672401</v>
      </c>
      <c r="G46" s="60"/>
      <c r="H46" s="15"/>
      <c r="I46" s="61">
        <f t="shared" si="7"/>
        <v>110267126.03223416</v>
      </c>
      <c r="J46" s="63"/>
      <c r="L46" s="61">
        <f t="shared" si="6"/>
        <v>11809958.470046083</v>
      </c>
      <c r="M46" s="31"/>
    </row>
    <row r="47" spans="1:13" x14ac:dyDescent="0.2">
      <c r="A47" s="66">
        <v>33</v>
      </c>
      <c r="B47" s="98">
        <v>36161</v>
      </c>
      <c r="C47" s="50"/>
      <c r="D47" s="4"/>
      <c r="E47" s="58"/>
      <c r="F47" s="59">
        <f t="shared" si="5"/>
        <v>30377306.806437351</v>
      </c>
      <c r="G47" s="60"/>
      <c r="H47" s="15"/>
      <c r="I47" s="61">
        <f t="shared" si="7"/>
        <v>161944370.15097713</v>
      </c>
      <c r="J47" s="63"/>
      <c r="L47" s="61">
        <f t="shared" si="6"/>
        <v>12179019.672235023</v>
      </c>
      <c r="M47" s="31"/>
    </row>
    <row r="48" spans="1:13" x14ac:dyDescent="0.2">
      <c r="A48" s="66">
        <v>34</v>
      </c>
      <c r="B48" s="98">
        <v>36342</v>
      </c>
      <c r="C48" s="50"/>
      <c r="D48" s="4"/>
      <c r="E48" s="58"/>
      <c r="F48" s="59">
        <f t="shared" si="5"/>
        <v>31230680.865152244</v>
      </c>
      <c r="G48" s="60"/>
      <c r="H48" s="15"/>
      <c r="I48" s="61">
        <f t="shared" si="7"/>
        <v>237840415.06559363</v>
      </c>
      <c r="J48" s="63"/>
      <c r="L48" s="61">
        <f t="shared" si="6"/>
        <v>12548080.874423962</v>
      </c>
      <c r="M48" s="31"/>
    </row>
    <row r="49" spans="1:13" x14ac:dyDescent="0.2">
      <c r="A49" s="66">
        <v>35</v>
      </c>
      <c r="B49" s="98">
        <v>36526</v>
      </c>
      <c r="C49" s="50"/>
      <c r="D49" s="4"/>
      <c r="E49" s="58"/>
      <c r="F49" s="59">
        <f t="shared" si="5"/>
        <v>31817195.104882814</v>
      </c>
      <c r="G49" s="60"/>
      <c r="H49" s="15"/>
      <c r="I49" s="61">
        <f t="shared" si="7"/>
        <v>349305523.77854633</v>
      </c>
      <c r="J49" s="63"/>
      <c r="L49" s="61">
        <f t="shared" si="6"/>
        <v>12917142.076612903</v>
      </c>
      <c r="M49" s="31"/>
    </row>
    <row r="50" spans="1:13" x14ac:dyDescent="0.2">
      <c r="A50" s="66">
        <v>36</v>
      </c>
      <c r="B50" s="98">
        <v>36708</v>
      </c>
      <c r="C50" s="50"/>
      <c r="D50" s="4"/>
      <c r="E50" s="58"/>
      <c r="F50" s="59">
        <f t="shared" si="5"/>
        <v>32214176.952196922</v>
      </c>
      <c r="G50" s="60"/>
      <c r="H50" s="15"/>
      <c r="I50" s="61">
        <f t="shared" si="7"/>
        <v>513009317.22875798</v>
      </c>
      <c r="J50" s="63"/>
      <c r="L50" s="61">
        <f t="shared" si="6"/>
        <v>13286203.278801844</v>
      </c>
      <c r="M50" s="31"/>
    </row>
    <row r="51" spans="1:13" x14ac:dyDescent="0.2">
      <c r="A51" s="66">
        <v>37</v>
      </c>
      <c r="B51" s="98">
        <v>36892</v>
      </c>
      <c r="C51" s="50"/>
      <c r="D51" s="4"/>
      <c r="E51" s="58"/>
      <c r="F51" s="59">
        <f t="shared" si="5"/>
        <v>32480097.922890387</v>
      </c>
      <c r="G51" s="60"/>
      <c r="H51" s="15"/>
      <c r="I51" s="61">
        <f t="shared" si="7"/>
        <v>753433718.18639529</v>
      </c>
      <c r="J51" s="63"/>
      <c r="L51" s="61">
        <f t="shared" si="6"/>
        <v>13655264.480990782</v>
      </c>
      <c r="M51" s="31"/>
    </row>
    <row r="52" spans="1:13" x14ac:dyDescent="0.2">
      <c r="A52" s="66">
        <v>38</v>
      </c>
      <c r="B52" s="98">
        <v>37073</v>
      </c>
      <c r="C52" s="50"/>
      <c r="D52" s="4"/>
      <c r="E52" s="58"/>
      <c r="F52" s="59">
        <f t="shared" si="5"/>
        <v>32656989.926050909</v>
      </c>
      <c r="G52" s="60"/>
      <c r="H52" s="15"/>
      <c r="I52" s="61">
        <f t="shared" si="7"/>
        <v>1106534225.8628957</v>
      </c>
      <c r="J52" s="63"/>
      <c r="L52" s="61">
        <f t="shared" si="6"/>
        <v>14024325.683179723</v>
      </c>
      <c r="M52" s="31"/>
    </row>
    <row r="53" spans="1:13" x14ac:dyDescent="0.2">
      <c r="A53" s="66">
        <v>39</v>
      </c>
      <c r="B53" s="98">
        <v>37257</v>
      </c>
      <c r="C53" s="50"/>
      <c r="D53" s="4"/>
      <c r="E53" s="58"/>
      <c r="F53" s="59">
        <f t="shared" si="5"/>
        <v>32774114.584676307</v>
      </c>
      <c r="G53" s="60"/>
      <c r="H53" s="15"/>
      <c r="I53" s="61">
        <f t="shared" si="7"/>
        <v>1625117065.3117545</v>
      </c>
      <c r="J53" s="63"/>
      <c r="L53" s="61">
        <f t="shared" si="6"/>
        <v>14393386.885368664</v>
      </c>
      <c r="M53" s="31"/>
    </row>
    <row r="54" spans="1:13" x14ac:dyDescent="0.2">
      <c r="A54" s="66">
        <v>40</v>
      </c>
      <c r="B54" s="98">
        <v>37438</v>
      </c>
      <c r="C54" s="50"/>
      <c r="D54" s="4"/>
      <c r="E54" s="58"/>
      <c r="F54" s="59">
        <f t="shared" si="5"/>
        <v>32851427.657358587</v>
      </c>
      <c r="G54" s="60"/>
      <c r="H54" s="15"/>
      <c r="I54" s="61">
        <f t="shared" si="7"/>
        <v>2386736364.9849911</v>
      </c>
      <c r="J54" s="63"/>
      <c r="L54" s="61">
        <f t="shared" si="6"/>
        <v>14762448.087557603</v>
      </c>
      <c r="M54" s="31"/>
    </row>
    <row r="55" spans="1:13" x14ac:dyDescent="0.2">
      <c r="A55" s="66">
        <v>41</v>
      </c>
      <c r="B55" s="98">
        <v>37622</v>
      </c>
      <c r="C55" s="50"/>
      <c r="D55" s="4"/>
      <c r="E55" s="58"/>
      <c r="F55" s="59">
        <f t="shared" si="5"/>
        <v>32902357.869854391</v>
      </c>
      <c r="G55" s="60"/>
      <c r="H55" s="15"/>
      <c r="I55" s="61">
        <f t="shared" si="7"/>
        <v>3505292386.3358541</v>
      </c>
      <c r="J55" s="63"/>
      <c r="L55" s="61">
        <f t="shared" si="6"/>
        <v>15131509.289746543</v>
      </c>
      <c r="M55" s="31"/>
    </row>
    <row r="56" spans="1:13" x14ac:dyDescent="0.2">
      <c r="A56" s="66">
        <v>42</v>
      </c>
      <c r="B56" s="98">
        <v>37803</v>
      </c>
      <c r="C56" s="50"/>
      <c r="D56" s="4"/>
      <c r="E56" s="58"/>
      <c r="F56" s="59">
        <f t="shared" si="5"/>
        <v>32935863.423115954</v>
      </c>
      <c r="G56" s="60"/>
      <c r="H56" s="15"/>
      <c r="I56" s="61">
        <f t="shared" si="7"/>
        <v>5148065322.1544285</v>
      </c>
      <c r="J56" s="63"/>
      <c r="L56" s="61">
        <f t="shared" si="6"/>
        <v>15500570.491935484</v>
      </c>
      <c r="M56" s="31"/>
    </row>
    <row r="57" spans="1:13" x14ac:dyDescent="0.2">
      <c r="A57" s="66">
        <v>43</v>
      </c>
      <c r="B57" s="98">
        <v>37987</v>
      </c>
      <c r="C57" s="50"/>
      <c r="D57" s="4"/>
      <c r="E57" s="58"/>
      <c r="F57" s="59">
        <f t="shared" si="5"/>
        <v>32957886.379786283</v>
      </c>
      <c r="G57" s="60"/>
      <c r="H57" s="15"/>
      <c r="I57" s="61">
        <f t="shared" si="7"/>
        <v>7560732070.3059978</v>
      </c>
      <c r="J57" s="63"/>
      <c r="L57" s="61">
        <f t="shared" si="6"/>
        <v>15869631.694124423</v>
      </c>
      <c r="M57" s="31"/>
    </row>
    <row r="58" spans="1:13" x14ac:dyDescent="0.2">
      <c r="A58" s="66">
        <v>44</v>
      </c>
      <c r="B58" s="98">
        <v>38169</v>
      </c>
      <c r="C58" s="50"/>
      <c r="D58" s="4"/>
      <c r="E58" s="58"/>
      <c r="F58" s="59">
        <f t="shared" si="5"/>
        <v>32972353.530946229</v>
      </c>
      <c r="G58" s="60"/>
      <c r="H58" s="15"/>
      <c r="I58" s="61">
        <f t="shared" si="7"/>
        <v>11104107244.511539</v>
      </c>
      <c r="J58" s="63"/>
      <c r="L58" s="61">
        <f t="shared" si="6"/>
        <v>16238692.896313364</v>
      </c>
      <c r="M58" s="31"/>
    </row>
    <row r="59" spans="1:13" x14ac:dyDescent="0.2">
      <c r="A59" s="66">
        <v>45</v>
      </c>
      <c r="B59" s="98">
        <v>38353</v>
      </c>
      <c r="C59" s="50"/>
      <c r="D59" s="4"/>
      <c r="E59" s="58"/>
      <c r="F59" s="59">
        <f t="shared" si="5"/>
        <v>32981853.566407643</v>
      </c>
      <c r="G59" s="60"/>
      <c r="H59" s="15"/>
      <c r="I59" s="61">
        <f t="shared" si="7"/>
        <v>16308103044.924246</v>
      </c>
      <c r="J59" s="63"/>
      <c r="L59" s="61">
        <f t="shared" si="6"/>
        <v>16607754.098502304</v>
      </c>
      <c r="M59" s="31"/>
    </row>
    <row r="60" spans="1:13" x14ac:dyDescent="0.2">
      <c r="A60" s="66">
        <v>46</v>
      </c>
      <c r="B60" s="98">
        <v>38534</v>
      </c>
      <c r="C60" s="50"/>
      <c r="D60" s="4"/>
      <c r="E60" s="58"/>
      <c r="F60" s="59">
        <f t="shared" si="5"/>
        <v>32988090.325286303</v>
      </c>
      <c r="G60" s="60"/>
      <c r="H60" s="15"/>
      <c r="I60" s="61">
        <f t="shared" si="7"/>
        <v>23950977693.890831</v>
      </c>
      <c r="J60" s="63"/>
      <c r="L60" s="61">
        <f t="shared" si="6"/>
        <v>16976815.300691243</v>
      </c>
      <c r="M60" s="31"/>
    </row>
    <row r="61" spans="1:13" x14ac:dyDescent="0.2">
      <c r="A61" s="66">
        <v>47</v>
      </c>
      <c r="B61" s="46"/>
      <c r="C61" s="50"/>
      <c r="D61" s="4"/>
      <c r="E61" s="58"/>
      <c r="F61" s="59"/>
      <c r="G61" s="60"/>
      <c r="H61" s="15"/>
      <c r="I61" s="64"/>
      <c r="J61" s="63"/>
      <c r="L61" s="31"/>
      <c r="M61" s="31"/>
    </row>
    <row r="62" spans="1:13" x14ac:dyDescent="0.2">
      <c r="A62" s="66">
        <v>48</v>
      </c>
      <c r="B62" s="46"/>
      <c r="C62" s="50"/>
      <c r="D62" s="4"/>
      <c r="E62" s="58"/>
      <c r="F62" s="59"/>
      <c r="G62" s="60"/>
      <c r="H62" s="15"/>
      <c r="I62" s="64"/>
      <c r="J62" s="63"/>
      <c r="L62" s="31"/>
      <c r="M62" s="31"/>
    </row>
    <row r="63" spans="1:13" x14ac:dyDescent="0.2">
      <c r="A63" s="66">
        <v>49</v>
      </c>
      <c r="B63" s="46"/>
      <c r="C63" s="50"/>
      <c r="D63" s="4"/>
      <c r="E63" s="58"/>
      <c r="F63" s="59"/>
      <c r="G63" s="60"/>
      <c r="H63" s="15"/>
      <c r="I63" s="64"/>
      <c r="J63" s="63"/>
      <c r="L63" s="31"/>
      <c r="M63" s="31"/>
    </row>
    <row r="64" spans="1:13" x14ac:dyDescent="0.2">
      <c r="A64" s="66">
        <v>50</v>
      </c>
      <c r="B64" s="46"/>
      <c r="C64" s="50"/>
      <c r="D64" s="4"/>
      <c r="E64" s="58"/>
      <c r="F64" s="59"/>
      <c r="G64" s="60"/>
      <c r="H64" s="15"/>
      <c r="I64" s="64"/>
      <c r="J64" s="63"/>
      <c r="L64" s="31"/>
      <c r="M64" s="31"/>
    </row>
    <row r="65" spans="1:13" x14ac:dyDescent="0.2">
      <c r="A65" s="66">
        <v>51</v>
      </c>
      <c r="B65" s="46"/>
      <c r="C65" s="50"/>
      <c r="D65" s="4"/>
      <c r="E65" s="58"/>
      <c r="F65" s="59"/>
      <c r="G65" s="60"/>
      <c r="H65" s="15"/>
      <c r="I65" s="64"/>
      <c r="J65" s="63"/>
      <c r="L65" s="31"/>
      <c r="M65" s="31"/>
    </row>
    <row r="66" spans="1:13" x14ac:dyDescent="0.2">
      <c r="A66" s="66">
        <v>52</v>
      </c>
      <c r="B66" s="46"/>
      <c r="C66" s="50"/>
      <c r="D66" s="4"/>
      <c r="E66" s="58"/>
      <c r="F66" s="59"/>
      <c r="G66" s="60"/>
      <c r="H66" s="15"/>
      <c r="I66" s="64"/>
      <c r="J66" s="63"/>
      <c r="L66" s="31"/>
      <c r="M66" s="31"/>
    </row>
    <row r="67" spans="1:13" x14ac:dyDescent="0.2">
      <c r="A67" s="66">
        <v>53</v>
      </c>
      <c r="B67" s="46"/>
      <c r="C67" s="50"/>
      <c r="D67" s="4"/>
      <c r="E67" s="58"/>
      <c r="F67" s="59"/>
      <c r="G67" s="60"/>
      <c r="H67" s="15"/>
      <c r="I67" s="64"/>
      <c r="J67" s="63"/>
      <c r="L67" s="31"/>
      <c r="M67" s="31"/>
    </row>
    <row r="68" spans="1:13" x14ac:dyDescent="0.2">
      <c r="A68" s="66">
        <v>54</v>
      </c>
      <c r="B68" s="46"/>
      <c r="C68" s="50"/>
      <c r="D68" s="4"/>
      <c r="E68" s="58"/>
      <c r="F68" s="59"/>
      <c r="G68" s="60"/>
      <c r="H68" s="15"/>
      <c r="I68" s="64"/>
      <c r="J68" s="63"/>
      <c r="L68" s="31"/>
      <c r="M68" s="31"/>
    </row>
    <row r="69" spans="1:13" x14ac:dyDescent="0.2">
      <c r="A69" s="66">
        <v>55</v>
      </c>
      <c r="B69" s="46"/>
      <c r="C69" s="50"/>
      <c r="D69" s="4"/>
      <c r="E69" s="58"/>
      <c r="F69" s="59"/>
      <c r="G69" s="60"/>
      <c r="H69" s="15"/>
      <c r="I69" s="64"/>
      <c r="J69" s="63"/>
      <c r="L69" s="31"/>
      <c r="M69" s="31"/>
    </row>
    <row r="70" spans="1:13" x14ac:dyDescent="0.2">
      <c r="A70" s="66">
        <v>56</v>
      </c>
      <c r="B70" s="46"/>
      <c r="C70" s="50"/>
      <c r="D70" s="4"/>
      <c r="E70" s="58"/>
      <c r="F70" s="59"/>
      <c r="G70" s="60"/>
      <c r="H70" s="15"/>
      <c r="I70" s="64"/>
      <c r="J70" s="63"/>
      <c r="L70" s="31"/>
      <c r="M70" s="31"/>
    </row>
    <row r="71" spans="1:13" x14ac:dyDescent="0.2">
      <c r="A71" s="66">
        <v>57</v>
      </c>
      <c r="B71" s="46"/>
      <c r="C71" s="50"/>
      <c r="D71" s="4"/>
      <c r="E71" s="58"/>
      <c r="F71" s="59"/>
      <c r="G71" s="60"/>
      <c r="H71" s="15"/>
      <c r="I71" s="64"/>
      <c r="J71" s="63"/>
      <c r="L71" s="31"/>
      <c r="M71" s="31"/>
    </row>
    <row r="72" spans="1:13" x14ac:dyDescent="0.2">
      <c r="A72" s="66">
        <v>58</v>
      </c>
      <c r="B72" s="46"/>
      <c r="C72" s="50"/>
      <c r="D72" s="4"/>
      <c r="E72" s="58"/>
      <c r="F72" s="59"/>
      <c r="G72" s="60"/>
      <c r="H72" s="15"/>
      <c r="I72" s="64"/>
      <c r="J72" s="63"/>
      <c r="L72" s="31"/>
      <c r="M72" s="31"/>
    </row>
    <row r="73" spans="1:13" x14ac:dyDescent="0.2">
      <c r="A73" s="66">
        <v>59</v>
      </c>
      <c r="B73" s="46"/>
      <c r="C73" s="50"/>
      <c r="D73" s="4"/>
      <c r="E73" s="58"/>
      <c r="F73" s="59"/>
      <c r="G73" s="60"/>
      <c r="H73" s="15"/>
      <c r="I73" s="64"/>
      <c r="J73" s="63"/>
      <c r="L73" s="31"/>
      <c r="M73" s="31"/>
    </row>
    <row r="74" spans="1:13" x14ac:dyDescent="0.2">
      <c r="A74" s="66">
        <v>60</v>
      </c>
      <c r="B74" s="46"/>
      <c r="C74" s="50"/>
      <c r="D74" s="4"/>
      <c r="E74" s="58"/>
      <c r="F74" s="59"/>
      <c r="G74" s="60"/>
      <c r="H74" s="15"/>
      <c r="I74" s="64"/>
      <c r="J74" s="63"/>
      <c r="L74" s="31"/>
      <c r="M74" s="31"/>
    </row>
    <row r="75" spans="1:13" x14ac:dyDescent="0.2">
      <c r="A75" s="66">
        <v>61</v>
      </c>
      <c r="B75" s="46"/>
      <c r="C75" s="50"/>
      <c r="D75" s="4"/>
      <c r="E75" s="58"/>
      <c r="F75" s="59"/>
      <c r="G75" s="60"/>
      <c r="H75" s="15"/>
      <c r="I75" s="64"/>
      <c r="J75" s="63"/>
      <c r="L75" s="31"/>
      <c r="M75" s="31"/>
    </row>
    <row r="76" spans="1:13" x14ac:dyDescent="0.2">
      <c r="A76" s="66">
        <v>62</v>
      </c>
      <c r="B76" s="46"/>
      <c r="C76" s="50"/>
      <c r="D76" s="4"/>
      <c r="E76" s="58"/>
      <c r="F76" s="59"/>
      <c r="G76" s="60"/>
      <c r="H76" s="15"/>
      <c r="I76" s="64"/>
      <c r="J76" s="63"/>
      <c r="L76" s="31"/>
      <c r="M76" s="31"/>
    </row>
    <row r="77" spans="1:13" x14ac:dyDescent="0.2">
      <c r="A77" s="66">
        <v>63</v>
      </c>
      <c r="B77" s="46"/>
      <c r="C77" s="50"/>
      <c r="D77" s="4"/>
      <c r="E77" s="58"/>
      <c r="F77" s="59"/>
      <c r="G77" s="60"/>
      <c r="H77" s="15"/>
      <c r="I77" s="64"/>
      <c r="J77" s="63"/>
      <c r="L77" s="31"/>
      <c r="M77" s="31"/>
    </row>
    <row r="78" spans="1:13" x14ac:dyDescent="0.2">
      <c r="A78" s="66">
        <v>64</v>
      </c>
      <c r="B78" s="46"/>
      <c r="C78" s="50"/>
      <c r="D78" s="4"/>
      <c r="E78" s="58"/>
      <c r="F78" s="59"/>
      <c r="G78" s="60"/>
      <c r="H78" s="15"/>
      <c r="I78" s="64"/>
      <c r="J78" s="63"/>
      <c r="L78" s="31"/>
      <c r="M78" s="31"/>
    </row>
    <row r="79" spans="1:13" x14ac:dyDescent="0.2">
      <c r="A79" s="66">
        <v>65</v>
      </c>
      <c r="B79" s="46"/>
      <c r="C79" s="50"/>
      <c r="D79" s="4"/>
      <c r="E79" s="58"/>
      <c r="F79" s="59"/>
      <c r="G79" s="60"/>
      <c r="H79" s="15"/>
      <c r="I79" s="64"/>
      <c r="J79" s="63"/>
      <c r="L79" s="31"/>
      <c r="M79" s="31"/>
    </row>
    <row r="80" spans="1:13" x14ac:dyDescent="0.2">
      <c r="A80" s="66">
        <v>66</v>
      </c>
      <c r="B80" s="46"/>
      <c r="C80" s="50"/>
      <c r="D80" s="4"/>
      <c r="E80" s="58"/>
      <c r="F80" s="59"/>
      <c r="G80" s="60"/>
      <c r="H80" s="15"/>
      <c r="I80" s="64"/>
      <c r="J80" s="63"/>
      <c r="L80" s="31"/>
      <c r="M80" s="31"/>
    </row>
    <row r="81" spans="1:13" x14ac:dyDescent="0.2">
      <c r="A81" s="66">
        <v>67</v>
      </c>
      <c r="B81" s="46"/>
      <c r="C81" s="50"/>
      <c r="D81" s="4"/>
      <c r="E81" s="58"/>
      <c r="F81" s="59"/>
      <c r="G81" s="60"/>
      <c r="H81" s="15"/>
      <c r="I81" s="64"/>
      <c r="J81" s="63"/>
      <c r="L81" s="31"/>
      <c r="M81" s="31"/>
    </row>
    <row r="82" spans="1:13" x14ac:dyDescent="0.2">
      <c r="A82" s="66">
        <v>68</v>
      </c>
      <c r="B82" s="46"/>
      <c r="C82" s="50"/>
      <c r="D82" s="4"/>
      <c r="E82" s="58"/>
      <c r="F82" s="59"/>
      <c r="G82" s="60"/>
      <c r="H82" s="15"/>
      <c r="I82" s="64"/>
      <c r="J82" s="63"/>
      <c r="L82" s="31"/>
      <c r="M82" s="31"/>
    </row>
    <row r="83" spans="1:13" x14ac:dyDescent="0.2">
      <c r="A83" s="66">
        <v>69</v>
      </c>
      <c r="B83" s="46"/>
      <c r="C83" s="50"/>
      <c r="D83" s="4"/>
      <c r="E83" s="58"/>
      <c r="F83" s="59"/>
      <c r="G83" s="60"/>
      <c r="H83" s="15"/>
      <c r="I83" s="64"/>
      <c r="J83" s="63"/>
      <c r="L83" s="31"/>
      <c r="M83" s="31"/>
    </row>
    <row r="84" spans="1:13" x14ac:dyDescent="0.2">
      <c r="A84" s="66">
        <v>70</v>
      </c>
      <c r="B84" s="46"/>
      <c r="C84" s="50"/>
      <c r="D84" s="4"/>
      <c r="E84" s="58"/>
      <c r="F84" s="59"/>
      <c r="G84" s="60"/>
      <c r="H84" s="15"/>
      <c r="I84" s="64"/>
      <c r="J84" s="63"/>
      <c r="L84" s="31"/>
      <c r="M84" s="31"/>
    </row>
    <row r="85" spans="1:13" x14ac:dyDescent="0.2">
      <c r="A85" s="66">
        <v>71</v>
      </c>
      <c r="B85" s="46"/>
      <c r="C85" s="50"/>
      <c r="D85" s="4"/>
      <c r="E85" s="58"/>
      <c r="F85" s="59"/>
      <c r="G85" s="60"/>
      <c r="H85" s="15"/>
      <c r="I85" s="64"/>
      <c r="J85" s="63"/>
      <c r="L85" s="31"/>
      <c r="M85" s="31"/>
    </row>
    <row r="86" spans="1:13" x14ac:dyDescent="0.2">
      <c r="A86" s="66">
        <v>72</v>
      </c>
      <c r="B86" s="46"/>
      <c r="C86" s="50"/>
      <c r="D86" s="4"/>
      <c r="E86" s="58"/>
      <c r="F86" s="59"/>
      <c r="G86" s="60"/>
      <c r="H86" s="15"/>
      <c r="I86" s="64"/>
      <c r="J86" s="63"/>
      <c r="L86" s="31"/>
      <c r="M86" s="31"/>
    </row>
    <row r="87" spans="1:13" x14ac:dyDescent="0.2">
      <c r="A87" s="66">
        <v>73</v>
      </c>
      <c r="B87" s="46"/>
      <c r="C87" s="50"/>
      <c r="D87" s="4"/>
      <c r="E87" s="58"/>
      <c r="F87" s="59"/>
      <c r="G87" s="60"/>
      <c r="H87" s="15"/>
      <c r="I87" s="64"/>
      <c r="J87" s="63"/>
      <c r="L87" s="31"/>
      <c r="M87" s="31"/>
    </row>
    <row r="88" spans="1:13" x14ac:dyDescent="0.2">
      <c r="A88" s="66">
        <v>74</v>
      </c>
      <c r="B88" s="46"/>
      <c r="C88" s="50"/>
      <c r="D88" s="4"/>
      <c r="E88" s="58"/>
      <c r="F88" s="59"/>
      <c r="G88" s="60"/>
      <c r="H88" s="15"/>
      <c r="I88" s="64"/>
      <c r="J88" s="63"/>
      <c r="L88" s="31"/>
      <c r="M88" s="31"/>
    </row>
    <row r="89" spans="1:13" x14ac:dyDescent="0.2">
      <c r="A89" s="66">
        <v>75</v>
      </c>
      <c r="B89" s="46"/>
      <c r="C89" s="50"/>
      <c r="D89" s="4"/>
      <c r="E89" s="58"/>
      <c r="F89" s="59"/>
      <c r="G89" s="60"/>
      <c r="H89" s="15"/>
      <c r="I89" s="64"/>
      <c r="J89" s="63"/>
      <c r="L89" s="31"/>
      <c r="M89" s="31"/>
    </row>
    <row r="90" spans="1:13" x14ac:dyDescent="0.2">
      <c r="A90" s="66">
        <v>76</v>
      </c>
      <c r="B90" s="46"/>
      <c r="C90" s="50"/>
      <c r="D90" s="4"/>
      <c r="E90" s="58"/>
      <c r="F90" s="59"/>
      <c r="G90" s="60"/>
      <c r="H90" s="15"/>
      <c r="I90" s="64"/>
      <c r="J90" s="63"/>
      <c r="L90" s="31"/>
      <c r="M90" s="31"/>
    </row>
    <row r="91" spans="1:13" x14ac:dyDescent="0.2">
      <c r="A91" s="66">
        <v>77</v>
      </c>
      <c r="B91" s="46"/>
      <c r="C91" s="50"/>
      <c r="D91" s="4"/>
      <c r="E91" s="58"/>
      <c r="F91" s="59"/>
      <c r="G91" s="60"/>
      <c r="H91" s="15"/>
      <c r="I91" s="64"/>
      <c r="J91" s="63"/>
      <c r="L91" s="31"/>
      <c r="M91" s="31"/>
    </row>
    <row r="92" spans="1:13" x14ac:dyDescent="0.2">
      <c r="A92" s="66">
        <v>78</v>
      </c>
      <c r="B92" s="46"/>
      <c r="C92" s="50"/>
      <c r="D92" s="4"/>
      <c r="E92" s="58"/>
      <c r="F92" s="59"/>
      <c r="G92" s="60"/>
      <c r="H92" s="15"/>
      <c r="I92" s="64"/>
      <c r="J92" s="63"/>
      <c r="L92" s="31"/>
      <c r="M92" s="31"/>
    </row>
    <row r="93" spans="1:13" x14ac:dyDescent="0.2">
      <c r="A93" s="66">
        <v>79</v>
      </c>
      <c r="B93" s="46"/>
      <c r="C93" s="50"/>
      <c r="D93" s="4"/>
      <c r="E93" s="58"/>
      <c r="F93" s="59"/>
      <c r="G93" s="60"/>
      <c r="H93" s="15"/>
      <c r="I93" s="64"/>
      <c r="J93" s="63"/>
      <c r="L93" s="31"/>
      <c r="M93" s="31"/>
    </row>
    <row r="94" spans="1:13" x14ac:dyDescent="0.2">
      <c r="A94" s="66">
        <v>80</v>
      </c>
      <c r="B94" s="46"/>
      <c r="C94" s="50"/>
      <c r="D94" s="4"/>
      <c r="E94" s="58"/>
      <c r="F94" s="59"/>
      <c r="G94" s="60"/>
      <c r="H94" s="15"/>
      <c r="I94" s="64"/>
      <c r="J94" s="63"/>
      <c r="L94" s="31"/>
      <c r="M94" s="31"/>
    </row>
    <row r="95" spans="1:13" x14ac:dyDescent="0.2">
      <c r="A95" s="66">
        <v>81</v>
      </c>
      <c r="B95" s="46"/>
      <c r="C95" s="50"/>
      <c r="D95" s="4"/>
      <c r="E95" s="58"/>
      <c r="F95" s="59"/>
      <c r="G95" s="60"/>
      <c r="H95" s="15"/>
      <c r="I95" s="64"/>
      <c r="J95" s="63"/>
      <c r="L95" s="31"/>
      <c r="M95" s="31"/>
    </row>
    <row r="96" spans="1:13" x14ac:dyDescent="0.2">
      <c r="A96" s="66">
        <v>82</v>
      </c>
      <c r="B96" s="46"/>
      <c r="C96" s="50"/>
      <c r="D96" s="4"/>
      <c r="E96" s="58"/>
      <c r="F96" s="59"/>
      <c r="G96" s="60"/>
      <c r="H96" s="15"/>
      <c r="I96" s="64"/>
      <c r="J96" s="63"/>
      <c r="L96" s="31"/>
      <c r="M96" s="31"/>
    </row>
    <row r="97" spans="1:13" x14ac:dyDescent="0.2">
      <c r="A97" s="66">
        <v>83</v>
      </c>
      <c r="B97" s="46"/>
      <c r="C97" s="50"/>
      <c r="D97" s="4"/>
      <c r="E97" s="58"/>
      <c r="F97" s="59"/>
      <c r="G97" s="60"/>
      <c r="H97" s="15"/>
      <c r="I97" s="64"/>
      <c r="J97" s="63"/>
      <c r="L97" s="31"/>
      <c r="M97" s="31"/>
    </row>
    <row r="98" spans="1:13" x14ac:dyDescent="0.2">
      <c r="A98" s="66">
        <v>84</v>
      </c>
      <c r="B98" s="46"/>
      <c r="C98" s="50"/>
      <c r="D98" s="4"/>
      <c r="E98" s="58"/>
      <c r="F98" s="59"/>
      <c r="G98" s="60"/>
      <c r="H98" s="15"/>
      <c r="I98" s="64"/>
      <c r="J98" s="63"/>
      <c r="L98" s="31"/>
      <c r="M98" s="31"/>
    </row>
    <row r="99" spans="1:13" x14ac:dyDescent="0.2">
      <c r="A99" s="66">
        <v>85</v>
      </c>
      <c r="B99" s="46"/>
      <c r="C99" s="50"/>
      <c r="D99" s="4"/>
      <c r="E99" s="58"/>
      <c r="F99" s="59"/>
      <c r="G99" s="60"/>
      <c r="H99" s="15"/>
      <c r="I99" s="64"/>
      <c r="J99" s="63"/>
      <c r="L99" s="31"/>
      <c r="M99" s="31"/>
    </row>
    <row r="100" spans="1:13" x14ac:dyDescent="0.2">
      <c r="A100" s="66">
        <v>86</v>
      </c>
      <c r="B100" s="46"/>
      <c r="C100" s="50"/>
      <c r="D100" s="4"/>
      <c r="E100" s="58"/>
      <c r="F100" s="59"/>
      <c r="G100" s="60"/>
      <c r="H100" s="15"/>
      <c r="I100" s="64"/>
      <c r="J100" s="63"/>
      <c r="L100" s="31"/>
      <c r="M100" s="31"/>
    </row>
    <row r="101" spans="1:13" x14ac:dyDescent="0.2">
      <c r="A101" s="66">
        <v>87</v>
      </c>
      <c r="B101" s="46"/>
      <c r="C101" s="50"/>
      <c r="D101" s="4"/>
      <c r="E101" s="58"/>
      <c r="F101" s="59"/>
      <c r="G101" s="60"/>
      <c r="H101" s="15"/>
      <c r="I101" s="64"/>
      <c r="J101" s="63"/>
      <c r="L101" s="31"/>
      <c r="M101" s="31"/>
    </row>
    <row r="102" spans="1:13" x14ac:dyDescent="0.2">
      <c r="A102" s="66">
        <v>88</v>
      </c>
      <c r="B102" s="46"/>
      <c r="C102" s="50"/>
      <c r="D102" s="4"/>
      <c r="E102" s="58"/>
      <c r="F102" s="59"/>
      <c r="G102" s="60"/>
      <c r="H102" s="15"/>
      <c r="I102" s="64"/>
      <c r="J102" s="63"/>
      <c r="L102" s="31"/>
      <c r="M102" s="31"/>
    </row>
    <row r="103" spans="1:13" x14ac:dyDescent="0.2">
      <c r="A103" s="66">
        <v>89</v>
      </c>
      <c r="B103" s="46"/>
      <c r="C103" s="50"/>
      <c r="D103" s="4"/>
      <c r="E103" s="58"/>
      <c r="F103" s="59"/>
      <c r="G103" s="60"/>
      <c r="H103" s="15"/>
      <c r="I103" s="64"/>
      <c r="J103" s="63"/>
      <c r="L103" s="31"/>
      <c r="M103" s="31"/>
    </row>
    <row r="104" spans="1:13" x14ac:dyDescent="0.2">
      <c r="A104" s="66">
        <v>90</v>
      </c>
      <c r="B104" s="46"/>
      <c r="C104" s="50"/>
      <c r="D104" s="4"/>
      <c r="E104" s="58"/>
      <c r="F104" s="59"/>
      <c r="G104" s="60"/>
      <c r="H104" s="15"/>
      <c r="I104" s="64"/>
      <c r="J104" s="63"/>
      <c r="L104" s="31"/>
      <c r="M104" s="31"/>
    </row>
    <row r="105" spans="1:13" x14ac:dyDescent="0.2">
      <c r="A105" s="66">
        <v>91</v>
      </c>
      <c r="B105" s="46"/>
      <c r="C105" s="50"/>
      <c r="D105" s="4"/>
      <c r="E105" s="58"/>
      <c r="F105" s="59"/>
      <c r="G105" s="60"/>
      <c r="H105" s="15"/>
      <c r="I105" s="64"/>
      <c r="J105" s="63"/>
      <c r="L105" s="31"/>
      <c r="M105" s="31"/>
    </row>
    <row r="106" spans="1:13" x14ac:dyDescent="0.2">
      <c r="A106" s="66">
        <v>92</v>
      </c>
      <c r="B106" s="46"/>
      <c r="C106" s="50"/>
      <c r="D106" s="4"/>
      <c r="E106" s="58"/>
      <c r="F106" s="59"/>
      <c r="G106" s="60"/>
      <c r="H106" s="15"/>
      <c r="I106" s="64"/>
      <c r="J106" s="63"/>
      <c r="L106" s="31"/>
      <c r="M106" s="31"/>
    </row>
    <row r="107" spans="1:13" x14ac:dyDescent="0.2">
      <c r="A107" s="66">
        <v>93</v>
      </c>
      <c r="B107" s="46"/>
      <c r="C107" s="50"/>
      <c r="D107" s="4"/>
      <c r="E107" s="58"/>
      <c r="F107" s="59"/>
      <c r="G107" s="60"/>
      <c r="H107" s="15"/>
      <c r="I107" s="64"/>
      <c r="J107" s="63"/>
      <c r="L107" s="31"/>
      <c r="M107" s="31"/>
    </row>
    <row r="108" spans="1:13" x14ac:dyDescent="0.2">
      <c r="A108" s="66">
        <v>94</v>
      </c>
      <c r="B108" s="46"/>
      <c r="C108" s="50"/>
      <c r="D108" s="4"/>
      <c r="E108" s="58"/>
      <c r="F108" s="59"/>
      <c r="G108" s="60"/>
      <c r="H108" s="15"/>
      <c r="I108" s="64"/>
      <c r="J108" s="63"/>
      <c r="L108" s="31"/>
      <c r="M108" s="31"/>
    </row>
    <row r="109" spans="1:13" x14ac:dyDescent="0.2">
      <c r="A109" s="66">
        <v>95</v>
      </c>
      <c r="B109" s="46"/>
      <c r="C109" s="50"/>
      <c r="D109" s="4"/>
      <c r="E109" s="58"/>
      <c r="F109" s="59"/>
      <c r="G109" s="60"/>
      <c r="H109" s="15"/>
      <c r="I109" s="64"/>
      <c r="J109" s="63"/>
      <c r="L109" s="31"/>
      <c r="M109" s="31"/>
    </row>
    <row r="110" spans="1:13" x14ac:dyDescent="0.2">
      <c r="A110" s="66">
        <v>96</v>
      </c>
      <c r="B110" s="46"/>
      <c r="C110" s="50"/>
      <c r="D110" s="4"/>
      <c r="E110" s="58"/>
      <c r="F110" s="59"/>
      <c r="G110" s="60"/>
      <c r="H110" s="15"/>
      <c r="I110" s="64"/>
      <c r="J110" s="63"/>
      <c r="L110" s="31"/>
      <c r="M110" s="31"/>
    </row>
    <row r="111" spans="1:13" x14ac:dyDescent="0.2">
      <c r="A111" s="66">
        <v>97</v>
      </c>
      <c r="B111" s="46"/>
      <c r="C111" s="50"/>
      <c r="D111" s="4"/>
      <c r="E111" s="58"/>
      <c r="F111" s="59"/>
      <c r="G111" s="60"/>
      <c r="H111" s="15"/>
      <c r="I111" s="64"/>
      <c r="J111" s="63"/>
      <c r="L111" s="31"/>
      <c r="M111" s="31"/>
    </row>
    <row r="112" spans="1:13" x14ac:dyDescent="0.2">
      <c r="A112" s="66">
        <v>98</v>
      </c>
      <c r="B112" s="46"/>
      <c r="C112" s="50"/>
      <c r="D112" s="4"/>
      <c r="E112" s="58"/>
      <c r="F112" s="59"/>
      <c r="G112" s="60"/>
      <c r="H112" s="15"/>
      <c r="I112" s="64"/>
      <c r="J112" s="63"/>
      <c r="L112" s="31"/>
      <c r="M112" s="31"/>
    </row>
    <row r="113" spans="1:13" x14ac:dyDescent="0.2">
      <c r="A113" s="66">
        <v>99</v>
      </c>
      <c r="B113" s="46"/>
      <c r="C113" s="50"/>
      <c r="D113" s="4"/>
      <c r="E113" s="58"/>
      <c r="F113" s="59"/>
      <c r="G113" s="60"/>
      <c r="H113" s="15"/>
      <c r="I113" s="64"/>
      <c r="J113" s="63"/>
      <c r="L113" s="31"/>
      <c r="M113" s="31"/>
    </row>
    <row r="114" spans="1:13" x14ac:dyDescent="0.2">
      <c r="A114" s="66">
        <v>100</v>
      </c>
      <c r="B114" s="46"/>
      <c r="C114" s="50"/>
      <c r="D114" s="4"/>
      <c r="E114" s="58"/>
      <c r="F114" s="59"/>
      <c r="G114" s="60"/>
      <c r="H114" s="15"/>
      <c r="I114" s="64"/>
      <c r="J114" s="63"/>
      <c r="L114" s="31"/>
      <c r="M114" s="31"/>
    </row>
    <row r="115" spans="1:13" x14ac:dyDescent="0.2">
      <c r="A115" s="5"/>
      <c r="B115" s="5"/>
      <c r="C115" s="51"/>
      <c r="D115" s="4"/>
      <c r="E115" s="4"/>
      <c r="F115" s="48"/>
      <c r="G115" s="49"/>
      <c r="H115" s="3"/>
      <c r="I115" s="53"/>
      <c r="J115" s="4"/>
    </row>
    <row r="116" spans="1:13" x14ac:dyDescent="0.2">
      <c r="A116" s="4"/>
      <c r="B116" s="5"/>
      <c r="C116" s="51"/>
      <c r="D116" s="4"/>
      <c r="E116" s="4"/>
      <c r="F116" s="48"/>
      <c r="G116" s="49"/>
      <c r="H116" s="3"/>
      <c r="I116" s="53"/>
      <c r="J116" s="4"/>
    </row>
    <row r="117" spans="1:13" x14ac:dyDescent="0.2">
      <c r="A117" s="4"/>
      <c r="B117" s="5"/>
      <c r="C117" s="51"/>
      <c r="D117" s="4"/>
      <c r="E117" s="4"/>
      <c r="F117" s="48"/>
      <c r="G117" s="49"/>
      <c r="H117" s="3"/>
      <c r="I117" s="53"/>
      <c r="J117" s="4"/>
    </row>
    <row r="118" spans="1:13" x14ac:dyDescent="0.2">
      <c r="A118" s="4"/>
      <c r="B118" s="5"/>
      <c r="C118" s="51"/>
      <c r="D118" s="4"/>
      <c r="E118" s="4"/>
      <c r="F118" s="48"/>
      <c r="G118" s="49"/>
      <c r="H118" s="3"/>
      <c r="I118" s="53"/>
      <c r="J118" s="4"/>
    </row>
    <row r="119" spans="1:13" x14ac:dyDescent="0.2">
      <c r="A119" s="4"/>
      <c r="B119" s="5"/>
      <c r="C119" s="51"/>
      <c r="D119" s="4"/>
      <c r="E119" s="4"/>
      <c r="F119" s="48"/>
      <c r="G119" s="49"/>
      <c r="H119" s="3"/>
      <c r="I119" s="53"/>
      <c r="J119" s="4"/>
    </row>
    <row r="120" spans="1:13" x14ac:dyDescent="0.2">
      <c r="A120" s="4"/>
      <c r="B120" s="5"/>
      <c r="C120" s="51"/>
      <c r="D120" s="4"/>
      <c r="E120" s="4"/>
      <c r="F120" s="48"/>
      <c r="G120" s="49"/>
      <c r="H120" s="3"/>
      <c r="I120" s="53"/>
      <c r="J120" s="4"/>
    </row>
    <row r="121" spans="1:13" x14ac:dyDescent="0.2">
      <c r="A121" s="4"/>
      <c r="B121" s="5"/>
      <c r="C121" s="51"/>
      <c r="D121" s="4"/>
      <c r="E121" s="4"/>
      <c r="F121" s="48"/>
      <c r="G121" s="49"/>
      <c r="H121" s="3"/>
      <c r="I121" s="53"/>
      <c r="J121" s="4"/>
    </row>
    <row r="122" spans="1:13" x14ac:dyDescent="0.2">
      <c r="A122" s="4"/>
      <c r="B122" s="5"/>
      <c r="C122" s="51"/>
      <c r="D122" s="4"/>
      <c r="E122" s="4"/>
      <c r="F122" s="48"/>
      <c r="G122" s="49"/>
      <c r="H122" s="3"/>
      <c r="I122" s="53"/>
      <c r="J122" s="4"/>
    </row>
    <row r="123" spans="1:13" x14ac:dyDescent="0.2">
      <c r="A123" s="4"/>
      <c r="B123" s="5"/>
      <c r="C123" s="51"/>
      <c r="D123" s="4"/>
      <c r="E123" s="4"/>
      <c r="F123" s="48"/>
      <c r="G123" s="49"/>
      <c r="H123" s="3"/>
      <c r="I123" s="53"/>
      <c r="J123" s="4"/>
    </row>
    <row r="124" spans="1:13" x14ac:dyDescent="0.2">
      <c r="A124" s="4"/>
      <c r="B124" s="5"/>
      <c r="C124" s="51"/>
      <c r="D124" s="4"/>
      <c r="E124" s="4"/>
      <c r="F124" s="48"/>
      <c r="G124" s="49"/>
      <c r="H124" s="3"/>
      <c r="I124" s="53"/>
      <c r="J124" s="4"/>
    </row>
    <row r="125" spans="1:13" x14ac:dyDescent="0.2">
      <c r="A125" s="4"/>
      <c r="B125" s="5"/>
      <c r="C125" s="51"/>
      <c r="D125" s="4"/>
      <c r="E125" s="4"/>
      <c r="F125" s="48"/>
      <c r="G125" s="49"/>
      <c r="H125" s="3"/>
      <c r="I125" s="53"/>
      <c r="J125" s="4"/>
    </row>
    <row r="126" spans="1:13" x14ac:dyDescent="0.2">
      <c r="A126" s="4"/>
      <c r="B126" s="5"/>
      <c r="C126" s="51"/>
      <c r="D126" s="4"/>
      <c r="E126" s="4"/>
      <c r="F126" s="48"/>
      <c r="G126" s="49"/>
      <c r="H126" s="3"/>
      <c r="I126" s="53"/>
      <c r="J126" s="4"/>
    </row>
    <row r="127" spans="1:13" x14ac:dyDescent="0.2">
      <c r="A127" s="4"/>
      <c r="B127" s="5"/>
      <c r="C127" s="51"/>
      <c r="D127" s="4"/>
      <c r="E127" s="4"/>
      <c r="F127" s="48"/>
      <c r="G127" s="49"/>
      <c r="H127" s="3"/>
      <c r="I127" s="53"/>
      <c r="J127" s="4"/>
    </row>
    <row r="128" spans="1:13" x14ac:dyDescent="0.2">
      <c r="A128" s="4"/>
      <c r="B128" s="5"/>
      <c r="C128" s="51"/>
      <c r="D128" s="4"/>
      <c r="E128" s="4"/>
      <c r="F128" s="48"/>
      <c r="G128" s="49"/>
      <c r="H128" s="3"/>
      <c r="I128" s="53"/>
      <c r="J128" s="4"/>
    </row>
    <row r="129" spans="1:10" x14ac:dyDescent="0.2">
      <c r="A129" s="4"/>
      <c r="B129" s="5"/>
      <c r="C129" s="51"/>
      <c r="D129" s="4"/>
      <c r="E129" s="4"/>
      <c r="F129" s="48"/>
      <c r="G129" s="49"/>
      <c r="H129" s="3"/>
      <c r="I129" s="53"/>
      <c r="J129" s="4"/>
    </row>
    <row r="130" spans="1:10" x14ac:dyDescent="0.2">
      <c r="A130" s="4"/>
      <c r="B130" s="5"/>
      <c r="C130" s="51"/>
      <c r="D130" s="4"/>
      <c r="E130" s="4"/>
      <c r="F130" s="48"/>
      <c r="G130" s="49"/>
      <c r="H130" s="3"/>
      <c r="I130" s="53"/>
      <c r="J130" s="4"/>
    </row>
    <row r="131" spans="1:10" x14ac:dyDescent="0.2">
      <c r="A131" s="4"/>
      <c r="B131" s="5"/>
      <c r="C131" s="51"/>
      <c r="D131" s="4"/>
      <c r="E131" s="4"/>
      <c r="F131" s="48"/>
      <c r="G131" s="49"/>
      <c r="H131" s="3"/>
      <c r="I131" s="53"/>
      <c r="J131" s="4"/>
    </row>
    <row r="132" spans="1:10" x14ac:dyDescent="0.2">
      <c r="A132" s="4"/>
      <c r="B132" s="5"/>
      <c r="C132" s="51"/>
      <c r="D132" s="4"/>
      <c r="E132" s="4"/>
      <c r="F132" s="48"/>
      <c r="G132" s="49"/>
      <c r="H132" s="3"/>
      <c r="I132" s="53"/>
      <c r="J132" s="4"/>
    </row>
    <row r="133" spans="1:10" x14ac:dyDescent="0.2">
      <c r="A133" s="4"/>
      <c r="B133" s="5"/>
      <c r="C133" s="51"/>
      <c r="D133" s="4"/>
      <c r="E133" s="4"/>
      <c r="F133" s="48"/>
      <c r="G133" s="49"/>
      <c r="H133" s="3"/>
      <c r="I133" s="53"/>
      <c r="J133" s="4"/>
    </row>
    <row r="134" spans="1:10" x14ac:dyDescent="0.2">
      <c r="A134" s="4"/>
      <c r="B134" s="5"/>
      <c r="C134" s="51"/>
      <c r="D134" s="4"/>
      <c r="E134" s="4"/>
      <c r="F134" s="48"/>
      <c r="G134" s="49"/>
      <c r="H134" s="3"/>
      <c r="I134" s="53"/>
      <c r="J134" s="4"/>
    </row>
    <row r="135" spans="1:10" x14ac:dyDescent="0.2">
      <c r="A135" s="4"/>
      <c r="B135" s="5"/>
      <c r="C135" s="51"/>
      <c r="D135" s="4"/>
      <c r="E135" s="4"/>
      <c r="F135" s="48"/>
      <c r="G135" s="49"/>
      <c r="H135" s="3"/>
      <c r="I135" s="53"/>
      <c r="J135" s="4"/>
    </row>
    <row r="136" spans="1:10" x14ac:dyDescent="0.2">
      <c r="A136" s="4"/>
      <c r="B136" s="5"/>
      <c r="C136" s="51"/>
      <c r="D136" s="4"/>
      <c r="E136" s="4"/>
      <c r="F136" s="48"/>
      <c r="G136" s="49"/>
      <c r="H136" s="3"/>
      <c r="I136" s="53"/>
      <c r="J136" s="4"/>
    </row>
    <row r="137" spans="1:10" x14ac:dyDescent="0.2">
      <c r="A137" s="4"/>
      <c r="B137" s="5"/>
      <c r="C137" s="51"/>
      <c r="D137" s="4"/>
      <c r="E137" s="4"/>
      <c r="F137" s="48"/>
      <c r="G137" s="49"/>
      <c r="H137" s="3"/>
      <c r="I137" s="53"/>
      <c r="J137" s="4"/>
    </row>
    <row r="138" spans="1:10" x14ac:dyDescent="0.2">
      <c r="A138" s="4"/>
      <c r="B138" s="5"/>
      <c r="C138" s="51"/>
      <c r="D138" s="4"/>
      <c r="E138" s="4"/>
      <c r="F138" s="48"/>
      <c r="G138" s="49"/>
      <c r="H138" s="3"/>
      <c r="I138" s="53"/>
      <c r="J138" s="4"/>
    </row>
    <row r="139" spans="1:10" x14ac:dyDescent="0.2">
      <c r="A139" s="4"/>
      <c r="B139" s="5"/>
      <c r="C139" s="51"/>
      <c r="D139" s="4"/>
      <c r="E139" s="4"/>
      <c r="F139" s="48"/>
      <c r="G139" s="49"/>
      <c r="H139" s="3"/>
      <c r="I139" s="53"/>
      <c r="J139" s="4"/>
    </row>
    <row r="140" spans="1:10" x14ac:dyDescent="0.2">
      <c r="A140" s="4"/>
      <c r="B140" s="5"/>
      <c r="C140" s="51"/>
      <c r="D140" s="4"/>
      <c r="E140" s="4"/>
      <c r="F140" s="48"/>
      <c r="G140" s="49"/>
      <c r="H140" s="3"/>
      <c r="I140" s="53"/>
      <c r="J140" s="4"/>
    </row>
    <row r="141" spans="1:10" x14ac:dyDescent="0.2">
      <c r="A141" s="4"/>
      <c r="B141" s="5"/>
      <c r="C141" s="51"/>
      <c r="D141" s="4"/>
      <c r="E141" s="4"/>
      <c r="F141" s="48"/>
      <c r="G141" s="49"/>
      <c r="H141" s="3"/>
      <c r="I141" s="53"/>
      <c r="J141" s="4"/>
    </row>
    <row r="142" spans="1:10" x14ac:dyDescent="0.2">
      <c r="A142" s="4"/>
      <c r="B142" s="5"/>
      <c r="C142" s="51"/>
      <c r="D142" s="4"/>
      <c r="E142" s="4"/>
      <c r="F142" s="48"/>
      <c r="G142" s="49"/>
      <c r="H142" s="3"/>
      <c r="I142" s="53"/>
      <c r="J142" s="4"/>
    </row>
    <row r="143" spans="1:10" x14ac:dyDescent="0.2">
      <c r="A143" s="4"/>
      <c r="B143" s="5"/>
      <c r="C143" s="51"/>
      <c r="D143" s="4"/>
      <c r="E143" s="4"/>
      <c r="F143" s="48"/>
      <c r="G143" s="49"/>
      <c r="H143" s="3"/>
      <c r="I143" s="53"/>
      <c r="J143" s="4"/>
    </row>
    <row r="144" spans="1:10" x14ac:dyDescent="0.2">
      <c r="A144" s="4"/>
      <c r="B144" s="5"/>
      <c r="C144" s="51"/>
      <c r="D144" s="4"/>
      <c r="E144" s="4"/>
      <c r="F144" s="48"/>
      <c r="G144" s="49"/>
      <c r="H144" s="3"/>
      <c r="I144" s="53"/>
      <c r="J144" s="4"/>
    </row>
    <row r="145" spans="1:10" x14ac:dyDescent="0.2">
      <c r="A145" s="4"/>
      <c r="B145" s="5"/>
      <c r="C145" s="51"/>
      <c r="D145" s="4"/>
      <c r="E145" s="4"/>
      <c r="F145" s="48"/>
      <c r="G145" s="49"/>
      <c r="H145" s="3"/>
      <c r="I145" s="53"/>
      <c r="J145" s="4"/>
    </row>
    <row r="146" spans="1:10" x14ac:dyDescent="0.2">
      <c r="A146" s="4"/>
      <c r="B146" s="5"/>
      <c r="C146" s="51"/>
      <c r="D146" s="4"/>
      <c r="E146" s="4"/>
      <c r="F146" s="48"/>
      <c r="G146" s="49"/>
      <c r="H146" s="3"/>
      <c r="I146" s="53"/>
      <c r="J146" s="4"/>
    </row>
    <row r="147" spans="1:10" x14ac:dyDescent="0.2">
      <c r="A147" s="4"/>
      <c r="B147" s="5"/>
      <c r="C147" s="51"/>
      <c r="D147" s="4"/>
      <c r="E147" s="4"/>
      <c r="F147" s="48"/>
      <c r="G147" s="49"/>
      <c r="H147" s="3"/>
      <c r="I147" s="53"/>
      <c r="J147" s="4"/>
    </row>
    <row r="148" spans="1:10" x14ac:dyDescent="0.2">
      <c r="A148" s="4"/>
      <c r="B148" s="5"/>
      <c r="C148" s="51"/>
      <c r="D148" s="4"/>
      <c r="E148" s="4"/>
      <c r="F148" s="48"/>
      <c r="G148" s="49"/>
      <c r="H148" s="3"/>
      <c r="I148" s="53"/>
      <c r="J148" s="4"/>
    </row>
    <row r="149" spans="1:10" x14ac:dyDescent="0.2">
      <c r="A149" s="4"/>
      <c r="B149" s="5"/>
      <c r="C149" s="51"/>
      <c r="D149" s="4"/>
      <c r="E149" s="4"/>
      <c r="F149" s="48"/>
      <c r="G149" s="49"/>
      <c r="H149" s="3"/>
      <c r="I149" s="53"/>
      <c r="J149" s="4"/>
    </row>
    <row r="150" spans="1:10" x14ac:dyDescent="0.2">
      <c r="A150" s="4"/>
      <c r="B150" s="5"/>
      <c r="C150" s="51"/>
      <c r="D150" s="4"/>
      <c r="E150" s="4"/>
      <c r="F150" s="48"/>
      <c r="G150" s="49"/>
      <c r="H150" s="3"/>
      <c r="I150" s="53"/>
      <c r="J150" s="4"/>
    </row>
    <row r="151" spans="1:10" x14ac:dyDescent="0.2">
      <c r="A151" s="4"/>
      <c r="B151" s="5"/>
      <c r="C151" s="51"/>
      <c r="D151" s="4"/>
      <c r="E151" s="4"/>
      <c r="F151" s="48"/>
      <c r="G151" s="49"/>
      <c r="H151" s="3"/>
      <c r="I151" s="53"/>
      <c r="J151" s="4"/>
    </row>
    <row r="152" spans="1:10" x14ac:dyDescent="0.2">
      <c r="A152" s="4"/>
      <c r="B152" s="5"/>
      <c r="C152" s="51"/>
      <c r="D152" s="4"/>
      <c r="E152" s="4"/>
      <c r="F152" s="48"/>
      <c r="G152" s="49"/>
      <c r="H152" s="3"/>
      <c r="I152" s="53"/>
      <c r="J152" s="4"/>
    </row>
    <row r="153" spans="1:10" x14ac:dyDescent="0.2">
      <c r="A153" s="4"/>
      <c r="B153" s="5"/>
      <c r="C153" s="51"/>
      <c r="D153" s="4"/>
      <c r="E153" s="4"/>
      <c r="F153" s="48"/>
      <c r="G153" s="49"/>
      <c r="H153" s="3"/>
      <c r="I153" s="53"/>
      <c r="J153" s="4"/>
    </row>
    <row r="154" spans="1:10" x14ac:dyDescent="0.2">
      <c r="A154" s="4"/>
      <c r="B154" s="5"/>
      <c r="C154" s="51"/>
      <c r="D154" s="4"/>
      <c r="E154" s="4"/>
      <c r="F154" s="48"/>
      <c r="G154" s="49"/>
      <c r="H154" s="3"/>
      <c r="I154" s="53"/>
      <c r="J154" s="4"/>
    </row>
    <row r="155" spans="1:10" x14ac:dyDescent="0.2">
      <c r="A155" s="4"/>
      <c r="B155" s="5"/>
      <c r="C155" s="51"/>
      <c r="D155" s="4"/>
      <c r="E155" s="4"/>
      <c r="F155" s="48"/>
      <c r="G155" s="49"/>
      <c r="H155" s="3"/>
      <c r="I155" s="53"/>
      <c r="J155" s="4"/>
    </row>
    <row r="156" spans="1:10" x14ac:dyDescent="0.2">
      <c r="A156" s="4"/>
      <c r="B156" s="5"/>
      <c r="C156" s="51"/>
      <c r="D156" s="4"/>
      <c r="E156" s="4"/>
      <c r="F156" s="48"/>
      <c r="G156" s="49"/>
      <c r="H156" s="3"/>
      <c r="I156" s="53"/>
      <c r="J156" s="4"/>
    </row>
    <row r="157" spans="1:10" x14ac:dyDescent="0.2">
      <c r="A157" s="4"/>
      <c r="B157" s="5"/>
      <c r="C157" s="51"/>
      <c r="D157" s="4"/>
      <c r="E157" s="4"/>
      <c r="F157" s="48"/>
      <c r="G157" s="49"/>
      <c r="H157" s="3"/>
      <c r="I157" s="53"/>
      <c r="J157" s="4"/>
    </row>
    <row r="158" spans="1:10" x14ac:dyDescent="0.2">
      <c r="A158" s="4"/>
      <c r="B158" s="5"/>
      <c r="C158" s="51"/>
      <c r="D158" s="4"/>
      <c r="E158" s="4"/>
      <c r="F158" s="48"/>
      <c r="G158" s="49"/>
      <c r="H158" s="3"/>
      <c r="I158" s="53"/>
      <c r="J158" s="4"/>
    </row>
    <row r="159" spans="1:10" x14ac:dyDescent="0.2">
      <c r="A159" s="4"/>
      <c r="B159" s="5"/>
      <c r="C159" s="51"/>
      <c r="D159" s="4"/>
      <c r="E159" s="4"/>
      <c r="F159" s="48"/>
      <c r="G159" s="49"/>
      <c r="H159" s="3"/>
      <c r="I159" s="53"/>
      <c r="J159" s="4"/>
    </row>
    <row r="160" spans="1:10" x14ac:dyDescent="0.2">
      <c r="A160" s="4"/>
      <c r="B160" s="5"/>
      <c r="C160" s="51"/>
      <c r="D160" s="4"/>
      <c r="E160" s="4"/>
      <c r="F160" s="48"/>
      <c r="G160" s="49"/>
      <c r="H160" s="3"/>
      <c r="I160" s="53"/>
      <c r="J160" s="4"/>
    </row>
    <row r="161" spans="1:10" x14ac:dyDescent="0.2">
      <c r="A161" s="4"/>
      <c r="B161" s="5"/>
      <c r="C161" s="51"/>
      <c r="D161" s="4"/>
      <c r="E161" s="4"/>
      <c r="F161" s="48"/>
      <c r="G161" s="49"/>
      <c r="H161" s="3"/>
      <c r="I161" s="53"/>
      <c r="J161" s="4"/>
    </row>
    <row r="162" spans="1:10" x14ac:dyDescent="0.2">
      <c r="A162" s="4"/>
      <c r="B162" s="5"/>
      <c r="C162" s="51"/>
      <c r="D162" s="4"/>
      <c r="E162" s="4"/>
      <c r="F162" s="48"/>
      <c r="G162" s="49"/>
      <c r="H162" s="3"/>
      <c r="I162" s="53"/>
      <c r="J162" s="4"/>
    </row>
    <row r="163" spans="1:10" x14ac:dyDescent="0.2">
      <c r="A163" s="4"/>
      <c r="B163" s="5"/>
      <c r="C163" s="51"/>
      <c r="D163" s="4"/>
      <c r="E163" s="4"/>
      <c r="F163" s="48"/>
      <c r="G163" s="49"/>
      <c r="H163" s="3"/>
      <c r="I163" s="53"/>
      <c r="J163" s="4"/>
    </row>
    <row r="164" spans="1:10" x14ac:dyDescent="0.2">
      <c r="A164" s="4"/>
      <c r="B164" s="5"/>
      <c r="C164" s="51"/>
      <c r="D164" s="4"/>
      <c r="E164" s="4"/>
      <c r="F164" s="48"/>
      <c r="G164" s="49"/>
      <c r="H164" s="3"/>
      <c r="I164" s="53"/>
      <c r="J164" s="4"/>
    </row>
    <row r="165" spans="1:10" x14ac:dyDescent="0.2">
      <c r="A165" s="4"/>
      <c r="B165" s="5"/>
      <c r="C165" s="51"/>
      <c r="D165" s="4"/>
      <c r="E165" s="4"/>
      <c r="F165" s="48"/>
      <c r="G165" s="49"/>
      <c r="H165" s="3"/>
      <c r="I165" s="53"/>
      <c r="J165" s="4"/>
    </row>
    <row r="166" spans="1:10" x14ac:dyDescent="0.2">
      <c r="A166" s="4"/>
      <c r="B166" s="5"/>
      <c r="C166" s="51"/>
      <c r="D166" s="4"/>
      <c r="E166" s="4"/>
      <c r="F166" s="48"/>
      <c r="G166" s="49"/>
      <c r="H166" s="3"/>
      <c r="I166" s="53"/>
      <c r="J166" s="4"/>
    </row>
    <row r="167" spans="1:10" x14ac:dyDescent="0.2">
      <c r="A167" s="4"/>
      <c r="B167" s="5"/>
      <c r="C167" s="51"/>
      <c r="D167" s="4"/>
      <c r="E167" s="4"/>
      <c r="F167" s="48"/>
      <c r="G167" s="49"/>
      <c r="H167" s="3"/>
      <c r="I167" s="53"/>
      <c r="J167" s="4"/>
    </row>
    <row r="168" spans="1:10" x14ac:dyDescent="0.2">
      <c r="A168" s="4"/>
      <c r="B168" s="5"/>
      <c r="C168" s="51"/>
      <c r="D168" s="4"/>
      <c r="E168" s="4"/>
      <c r="F168" s="48"/>
      <c r="G168" s="49"/>
      <c r="H168" s="3"/>
      <c r="I168" s="53"/>
      <c r="J168" s="4"/>
    </row>
    <row r="169" spans="1:10" x14ac:dyDescent="0.2">
      <c r="A169" s="4"/>
      <c r="B169" s="5"/>
      <c r="C169" s="51"/>
      <c r="D169" s="4"/>
      <c r="E169" s="4"/>
      <c r="F169" s="48"/>
      <c r="G169" s="49"/>
      <c r="H169" s="3"/>
      <c r="I169" s="53"/>
      <c r="J169" s="4"/>
    </row>
    <row r="170" spans="1:10" x14ac:dyDescent="0.2">
      <c r="A170" s="4"/>
      <c r="B170" s="5"/>
      <c r="C170" s="51"/>
      <c r="D170" s="4"/>
      <c r="E170" s="4"/>
      <c r="F170" s="48"/>
      <c r="G170" s="49"/>
      <c r="H170" s="3"/>
      <c r="I170" s="53"/>
      <c r="J170" s="4"/>
    </row>
    <row r="171" spans="1:10" x14ac:dyDescent="0.2">
      <c r="A171" s="4"/>
      <c r="B171" s="5"/>
      <c r="C171" s="51"/>
      <c r="D171" s="4"/>
      <c r="E171" s="4"/>
      <c r="F171" s="48"/>
      <c r="G171" s="49"/>
      <c r="H171" s="3"/>
      <c r="I171" s="53"/>
      <c r="J171" s="4"/>
    </row>
    <row r="172" spans="1:10" x14ac:dyDescent="0.2">
      <c r="A172" s="4"/>
      <c r="B172" s="5"/>
      <c r="C172" s="51"/>
      <c r="D172" s="4"/>
      <c r="E172" s="4"/>
      <c r="F172" s="48"/>
      <c r="G172" s="49"/>
      <c r="H172" s="3"/>
      <c r="I172" s="53"/>
      <c r="J172" s="4"/>
    </row>
    <row r="173" spans="1:10" x14ac:dyDescent="0.2">
      <c r="A173" s="4"/>
      <c r="B173" s="5"/>
      <c r="C173" s="51"/>
      <c r="D173" s="4"/>
      <c r="E173" s="4"/>
      <c r="F173" s="48"/>
      <c r="G173" s="49"/>
      <c r="H173" s="3"/>
      <c r="I173" s="53"/>
      <c r="J173" s="4"/>
    </row>
    <row r="174" spans="1:10" x14ac:dyDescent="0.2">
      <c r="A174" s="4"/>
      <c r="B174" s="5"/>
      <c r="C174" s="51"/>
      <c r="D174" s="4"/>
      <c r="E174" s="4"/>
      <c r="F174" s="48"/>
      <c r="G174" s="49"/>
      <c r="H174" s="3"/>
      <c r="I174" s="53"/>
      <c r="J174" s="4"/>
    </row>
    <row r="175" spans="1:10" x14ac:dyDescent="0.2">
      <c r="A175" s="4"/>
      <c r="B175" s="5"/>
      <c r="C175" s="51"/>
      <c r="D175" s="4"/>
      <c r="E175" s="4"/>
      <c r="F175" s="48"/>
      <c r="G175" s="49"/>
      <c r="H175" s="3"/>
      <c r="I175" s="53"/>
      <c r="J175" s="4"/>
    </row>
    <row r="176" spans="1:10" x14ac:dyDescent="0.2">
      <c r="A176" s="4"/>
      <c r="B176" s="5"/>
      <c r="C176" s="51"/>
      <c r="D176" s="4"/>
      <c r="E176" s="4"/>
      <c r="F176" s="48"/>
      <c r="G176" s="49"/>
      <c r="H176" s="3"/>
      <c r="I176" s="53"/>
      <c r="J176" s="4"/>
    </row>
    <row r="177" spans="1:10" x14ac:dyDescent="0.2">
      <c r="A177" s="4"/>
      <c r="B177" s="5"/>
      <c r="C177" s="51"/>
      <c r="D177" s="4"/>
      <c r="E177" s="4"/>
      <c r="F177" s="48"/>
      <c r="G177" s="49"/>
      <c r="H177" s="3"/>
      <c r="I177" s="53"/>
      <c r="J177" s="4"/>
    </row>
    <row r="178" spans="1:10" x14ac:dyDescent="0.2">
      <c r="A178" s="4"/>
      <c r="B178" s="5"/>
      <c r="C178" s="51"/>
      <c r="D178" s="4"/>
      <c r="E178" s="4"/>
      <c r="F178" s="48"/>
      <c r="G178" s="49"/>
      <c r="H178" s="3"/>
      <c r="I178" s="53"/>
      <c r="J178" s="4"/>
    </row>
    <row r="179" spans="1:10" x14ac:dyDescent="0.2">
      <c r="A179" s="4"/>
      <c r="B179" s="5"/>
      <c r="C179" s="51"/>
      <c r="D179" s="4"/>
      <c r="E179" s="4"/>
      <c r="F179" s="48"/>
      <c r="G179" s="49"/>
      <c r="H179" s="3"/>
      <c r="I179" s="53"/>
      <c r="J179" s="4"/>
    </row>
    <row r="180" spans="1:10" x14ac:dyDescent="0.2">
      <c r="A180" s="4"/>
      <c r="B180" s="5"/>
      <c r="C180" s="51"/>
      <c r="D180" s="4"/>
      <c r="E180" s="4"/>
      <c r="F180" s="48"/>
      <c r="G180" s="49"/>
      <c r="H180" s="3"/>
      <c r="I180" s="53"/>
      <c r="J180" s="4"/>
    </row>
    <row r="181" spans="1:10" x14ac:dyDescent="0.2">
      <c r="A181" s="4"/>
      <c r="B181" s="5"/>
      <c r="C181" s="51"/>
      <c r="D181" s="4"/>
      <c r="E181" s="4"/>
      <c r="F181" s="48"/>
      <c r="G181" s="49"/>
      <c r="H181" s="3"/>
      <c r="I181" s="53"/>
      <c r="J181" s="4"/>
    </row>
    <row r="182" spans="1:10" x14ac:dyDescent="0.2">
      <c r="A182" s="4"/>
      <c r="B182" s="5"/>
      <c r="C182" s="51"/>
      <c r="D182" s="4"/>
      <c r="E182" s="4"/>
      <c r="F182" s="48"/>
      <c r="G182" s="49"/>
      <c r="H182" s="3"/>
      <c r="I182" s="53"/>
      <c r="J182" s="4"/>
    </row>
    <row r="183" spans="1:10" x14ac:dyDescent="0.2">
      <c r="A183" s="4"/>
      <c r="B183" s="5"/>
      <c r="C183" s="51"/>
      <c r="D183" s="4"/>
      <c r="E183" s="4"/>
      <c r="F183" s="48"/>
      <c r="G183" s="49"/>
      <c r="H183" s="3"/>
      <c r="I183" s="53"/>
      <c r="J183" s="4"/>
    </row>
    <row r="184" spans="1:10" x14ac:dyDescent="0.2">
      <c r="A184" s="4"/>
      <c r="B184" s="5"/>
      <c r="C184" s="51"/>
      <c r="D184" s="4"/>
      <c r="E184" s="4"/>
      <c r="F184" s="48"/>
      <c r="G184" s="49"/>
      <c r="H184" s="3"/>
      <c r="I184" s="53"/>
      <c r="J184" s="4"/>
    </row>
    <row r="185" spans="1:10" x14ac:dyDescent="0.2">
      <c r="A185" s="4"/>
      <c r="B185" s="5"/>
      <c r="C185" s="51"/>
      <c r="D185" s="4"/>
      <c r="E185" s="4"/>
      <c r="F185" s="48"/>
      <c r="G185" s="49"/>
      <c r="H185" s="3"/>
      <c r="I185" s="53"/>
      <c r="J185" s="4"/>
    </row>
    <row r="186" spans="1:10" x14ac:dyDescent="0.2">
      <c r="A186" s="4"/>
      <c r="B186" s="5"/>
      <c r="C186" s="51"/>
      <c r="D186" s="4"/>
      <c r="E186" s="4"/>
      <c r="F186" s="48"/>
      <c r="G186" s="49"/>
      <c r="H186" s="3"/>
      <c r="I186" s="53"/>
      <c r="J186" s="4"/>
    </row>
    <row r="187" spans="1:10" x14ac:dyDescent="0.2">
      <c r="A187" s="4"/>
      <c r="B187" s="5"/>
      <c r="C187" s="51"/>
      <c r="D187" s="4"/>
      <c r="E187" s="4"/>
      <c r="F187" s="48"/>
      <c r="G187" s="49"/>
      <c r="H187" s="3"/>
      <c r="I187" s="53"/>
      <c r="J187" s="4"/>
    </row>
    <row r="188" spans="1:10" x14ac:dyDescent="0.2">
      <c r="A188" s="4"/>
      <c r="B188" s="5"/>
      <c r="C188" s="51"/>
      <c r="D188" s="4"/>
      <c r="E188" s="4"/>
      <c r="F188" s="48"/>
      <c r="G188" s="49"/>
      <c r="H188" s="3"/>
      <c r="I188" s="53"/>
      <c r="J188" s="4"/>
    </row>
    <row r="189" spans="1:10" x14ac:dyDescent="0.2">
      <c r="A189" s="4"/>
      <c r="B189" s="5"/>
      <c r="C189" s="51"/>
      <c r="D189" s="4"/>
      <c r="E189" s="4"/>
      <c r="F189" s="48"/>
      <c r="G189" s="49"/>
      <c r="H189" s="3"/>
      <c r="I189" s="53"/>
      <c r="J189" s="4"/>
    </row>
    <row r="190" spans="1:10" x14ac:dyDescent="0.2">
      <c r="A190" s="4"/>
      <c r="B190" s="5"/>
      <c r="C190" s="51"/>
      <c r="D190" s="4"/>
      <c r="E190" s="4"/>
      <c r="F190" s="48"/>
      <c r="G190" s="49"/>
      <c r="H190" s="3"/>
      <c r="I190" s="53"/>
      <c r="J190" s="4"/>
    </row>
    <row r="191" spans="1:10" x14ac:dyDescent="0.2">
      <c r="A191" s="4"/>
      <c r="B191" s="5"/>
      <c r="C191" s="51"/>
      <c r="D191" s="4"/>
      <c r="E191" s="4"/>
      <c r="F191" s="48"/>
      <c r="G191" s="49"/>
      <c r="H191" s="3"/>
      <c r="I191" s="53"/>
      <c r="J191" s="4"/>
    </row>
    <row r="192" spans="1:10" x14ac:dyDescent="0.2">
      <c r="A192" s="4"/>
      <c r="B192" s="5"/>
      <c r="C192" s="51"/>
      <c r="D192" s="4"/>
      <c r="E192" s="4"/>
      <c r="F192" s="48"/>
      <c r="G192" s="49"/>
      <c r="H192" s="3"/>
      <c r="I192" s="53"/>
      <c r="J192" s="4"/>
    </row>
    <row r="193" spans="1:10" x14ac:dyDescent="0.2">
      <c r="A193" s="4"/>
      <c r="B193" s="5"/>
      <c r="C193" s="51"/>
      <c r="D193" s="4"/>
      <c r="E193" s="4"/>
      <c r="F193" s="48"/>
      <c r="G193" s="49"/>
      <c r="H193" s="3"/>
      <c r="I193" s="53"/>
      <c r="J193" s="4"/>
    </row>
    <row r="194" spans="1:10" x14ac:dyDescent="0.2">
      <c r="A194" s="4"/>
      <c r="B194" s="5"/>
      <c r="C194" s="51"/>
      <c r="D194" s="4"/>
      <c r="E194" s="4"/>
      <c r="F194" s="48"/>
      <c r="G194" s="49"/>
      <c r="H194" s="3"/>
      <c r="I194" s="53"/>
      <c r="J194" s="4"/>
    </row>
    <row r="195" spans="1:10" x14ac:dyDescent="0.2">
      <c r="A195" s="4"/>
      <c r="B195" s="5"/>
      <c r="C195" s="51"/>
      <c r="D195" s="4"/>
      <c r="E195" s="4"/>
      <c r="F195" s="48"/>
      <c r="G195" s="49"/>
      <c r="H195" s="3"/>
      <c r="I195" s="53"/>
      <c r="J195" s="4"/>
    </row>
    <row r="196" spans="1:10" x14ac:dyDescent="0.2">
      <c r="A196" s="4"/>
      <c r="B196" s="5"/>
      <c r="C196" s="51"/>
      <c r="D196" s="4"/>
      <c r="E196" s="4"/>
      <c r="F196" s="48"/>
      <c r="G196" s="49"/>
      <c r="H196" s="3"/>
      <c r="I196" s="53"/>
      <c r="J196" s="4"/>
    </row>
    <row r="197" spans="1:10" x14ac:dyDescent="0.2">
      <c r="A197" s="4"/>
      <c r="B197" s="5"/>
      <c r="C197" s="51"/>
      <c r="D197" s="4"/>
      <c r="E197" s="4"/>
      <c r="F197" s="48"/>
      <c r="G197" s="49"/>
      <c r="H197" s="3"/>
      <c r="I197" s="53"/>
      <c r="J197" s="4"/>
    </row>
    <row r="198" spans="1:10" x14ac:dyDescent="0.2">
      <c r="A198" s="4"/>
      <c r="B198" s="5"/>
      <c r="C198" s="51"/>
      <c r="D198" s="4"/>
      <c r="E198" s="4"/>
      <c r="F198" s="48"/>
      <c r="G198" s="49"/>
      <c r="H198" s="3"/>
      <c r="I198" s="53"/>
      <c r="J198" s="4"/>
    </row>
    <row r="199" spans="1:10" x14ac:dyDescent="0.2">
      <c r="A199" s="4"/>
      <c r="B199" s="5"/>
      <c r="C199" s="51"/>
      <c r="D199" s="4"/>
      <c r="E199" s="4"/>
      <c r="F199" s="48"/>
      <c r="G199" s="49"/>
      <c r="H199" s="3"/>
      <c r="I199" s="53"/>
      <c r="J199" s="4"/>
    </row>
    <row r="200" spans="1:10" x14ac:dyDescent="0.2">
      <c r="A200" s="4"/>
      <c r="B200" s="5"/>
      <c r="C200" s="51"/>
      <c r="D200" s="4"/>
      <c r="E200" s="4"/>
      <c r="F200" s="48"/>
      <c r="G200" s="49"/>
      <c r="H200" s="3"/>
      <c r="I200" s="53"/>
      <c r="J200" s="4"/>
    </row>
    <row r="201" spans="1:10" x14ac:dyDescent="0.2">
      <c r="A201" s="4"/>
      <c r="B201" s="5"/>
      <c r="C201" s="51"/>
      <c r="D201" s="4"/>
      <c r="E201" s="4"/>
      <c r="F201" s="48"/>
      <c r="G201" s="49"/>
      <c r="H201" s="3"/>
      <c r="I201" s="53"/>
      <c r="J201" s="4"/>
    </row>
    <row r="202" spans="1:10" x14ac:dyDescent="0.2">
      <c r="A202" s="4"/>
      <c r="B202" s="5"/>
      <c r="C202" s="51"/>
      <c r="D202" s="4"/>
      <c r="E202" s="4"/>
      <c r="F202" s="48"/>
      <c r="G202" s="49"/>
      <c r="H202" s="3"/>
      <c r="I202" s="53"/>
      <c r="J202" s="4"/>
    </row>
    <row r="203" spans="1:10" x14ac:dyDescent="0.2">
      <c r="A203" s="4"/>
      <c r="B203" s="5"/>
      <c r="C203" s="51"/>
      <c r="D203" s="4"/>
      <c r="E203" s="4"/>
      <c r="F203" s="49"/>
      <c r="G203" s="49"/>
      <c r="H203" s="3"/>
      <c r="I203" s="53"/>
      <c r="J203" s="4"/>
    </row>
    <row r="204" spans="1:10" x14ac:dyDescent="0.2">
      <c r="A204" s="4"/>
      <c r="B204" s="5"/>
      <c r="C204" s="51"/>
      <c r="D204" s="4"/>
      <c r="E204" s="4"/>
      <c r="F204" s="49"/>
      <c r="G204" s="49"/>
      <c r="H204" s="3"/>
      <c r="I204" s="53"/>
      <c r="J204" s="4"/>
    </row>
    <row r="205" spans="1:10" x14ac:dyDescent="0.2">
      <c r="A205" s="4"/>
      <c r="B205" s="5"/>
      <c r="C205" s="51"/>
      <c r="D205" s="4"/>
      <c r="E205" s="4"/>
      <c r="F205" s="49"/>
      <c r="G205" s="49"/>
      <c r="H205" s="3"/>
      <c r="I205" s="53"/>
      <c r="J205" s="4"/>
    </row>
    <row r="206" spans="1:10" x14ac:dyDescent="0.2">
      <c r="A206" s="4"/>
      <c r="B206" s="5"/>
      <c r="C206" s="51"/>
      <c r="D206" s="4"/>
      <c r="E206" s="4"/>
      <c r="F206" s="49"/>
      <c r="G206" s="49"/>
      <c r="H206" s="3"/>
      <c r="I206" s="53"/>
      <c r="J206" s="4"/>
    </row>
    <row r="207" spans="1:10" x14ac:dyDescent="0.2">
      <c r="A207" s="4"/>
      <c r="B207" s="5"/>
      <c r="C207" s="51"/>
      <c r="D207" s="4"/>
      <c r="E207" s="4"/>
      <c r="F207" s="49"/>
      <c r="G207" s="49"/>
      <c r="H207" s="3"/>
      <c r="I207" s="53"/>
      <c r="J207" s="4"/>
    </row>
    <row r="208" spans="1:10" x14ac:dyDescent="0.2">
      <c r="A208" s="4"/>
      <c r="B208" s="5"/>
      <c r="C208" s="51"/>
      <c r="D208" s="4"/>
      <c r="E208" s="4"/>
      <c r="F208" s="49"/>
      <c r="G208" s="49"/>
      <c r="H208" s="3"/>
      <c r="I208" s="53"/>
      <c r="J208" s="4"/>
    </row>
    <row r="209" spans="1:10" x14ac:dyDescent="0.2">
      <c r="A209" s="4"/>
      <c r="B209" s="5"/>
      <c r="C209" s="51"/>
      <c r="D209" s="4"/>
      <c r="E209" s="4"/>
      <c r="F209" s="49"/>
      <c r="G209" s="49"/>
      <c r="H209" s="3"/>
      <c r="I209" s="53"/>
      <c r="J209" s="4"/>
    </row>
    <row r="210" spans="1:10" x14ac:dyDescent="0.2">
      <c r="A210" s="4"/>
      <c r="B210" s="5"/>
      <c r="C210" s="51"/>
      <c r="D210" s="4"/>
      <c r="E210" s="4"/>
      <c r="F210" s="49"/>
      <c r="G210" s="49"/>
      <c r="H210" s="3"/>
      <c r="I210" s="53"/>
      <c r="J210" s="4"/>
    </row>
    <row r="211" spans="1:10" x14ac:dyDescent="0.2">
      <c r="A211" s="4"/>
      <c r="B211" s="5"/>
      <c r="C211" s="51"/>
      <c r="D211" s="4"/>
      <c r="E211" s="4"/>
      <c r="F211" s="49"/>
      <c r="G211" s="49"/>
      <c r="H211" s="3"/>
      <c r="I211" s="53"/>
      <c r="J211" s="4"/>
    </row>
    <row r="212" spans="1:10" x14ac:dyDescent="0.2">
      <c r="A212" s="4"/>
      <c r="B212" s="5"/>
      <c r="C212" s="51"/>
      <c r="D212" s="4"/>
      <c r="E212" s="4"/>
      <c r="F212" s="49"/>
      <c r="G212" s="49"/>
      <c r="H212" s="3"/>
      <c r="I212" s="53"/>
      <c r="J212" s="4"/>
    </row>
    <row r="213" spans="1:10" x14ac:dyDescent="0.2">
      <c r="A213" s="4"/>
      <c r="B213" s="5"/>
      <c r="C213" s="51"/>
      <c r="D213" s="4"/>
      <c r="E213" s="4"/>
      <c r="F213" s="49"/>
      <c r="G213" s="49"/>
      <c r="H213" s="3"/>
      <c r="I213" s="53"/>
      <c r="J213" s="4"/>
    </row>
    <row r="214" spans="1:10" x14ac:dyDescent="0.2">
      <c r="A214" s="4"/>
      <c r="B214" s="5"/>
      <c r="C214" s="51"/>
      <c r="D214" s="4"/>
      <c r="E214" s="4"/>
      <c r="F214" s="49"/>
      <c r="G214" s="49"/>
      <c r="H214" s="3"/>
      <c r="I214" s="53"/>
      <c r="J214" s="4"/>
    </row>
    <row r="215" spans="1:10" x14ac:dyDescent="0.2">
      <c r="A215" s="4"/>
      <c r="B215" s="5"/>
      <c r="C215" s="51"/>
      <c r="D215" s="4"/>
      <c r="E215" s="4"/>
      <c r="F215" s="49"/>
      <c r="G215" s="49"/>
      <c r="H215" s="3"/>
      <c r="I215" s="53"/>
      <c r="J215" s="4"/>
    </row>
    <row r="216" spans="1:10" x14ac:dyDescent="0.2">
      <c r="A216" s="4"/>
      <c r="B216" s="5"/>
      <c r="C216" s="51"/>
      <c r="D216" s="4"/>
      <c r="E216" s="4"/>
      <c r="F216" s="49"/>
      <c r="G216" s="49"/>
      <c r="H216" s="3"/>
      <c r="I216" s="53"/>
      <c r="J216" s="4"/>
    </row>
    <row r="217" spans="1:10" x14ac:dyDescent="0.2">
      <c r="A217" s="4"/>
      <c r="B217" s="5"/>
      <c r="C217" s="51"/>
      <c r="D217" s="4"/>
      <c r="E217" s="4"/>
      <c r="F217" s="49"/>
      <c r="G217" s="49"/>
      <c r="H217" s="3"/>
      <c r="I217" s="53"/>
      <c r="J217" s="4"/>
    </row>
    <row r="218" spans="1:10" x14ac:dyDescent="0.2">
      <c r="A218" s="4"/>
      <c r="B218" s="5"/>
      <c r="C218" s="51"/>
      <c r="D218" s="4"/>
      <c r="E218" s="4"/>
      <c r="F218" s="49"/>
      <c r="G218" s="49"/>
      <c r="H218" s="3"/>
      <c r="I218" s="53"/>
      <c r="J218" s="4"/>
    </row>
    <row r="219" spans="1:10" x14ac:dyDescent="0.2">
      <c r="A219" s="4"/>
      <c r="B219" s="5"/>
      <c r="C219" s="51"/>
      <c r="D219" s="4"/>
      <c r="E219" s="4"/>
      <c r="F219" s="49"/>
      <c r="G219" s="49"/>
      <c r="H219" s="3"/>
      <c r="I219" s="53"/>
      <c r="J219" s="4"/>
    </row>
    <row r="220" spans="1:10" x14ac:dyDescent="0.2">
      <c r="A220" s="4"/>
      <c r="B220" s="5"/>
      <c r="C220" s="51"/>
      <c r="D220" s="4"/>
      <c r="E220" s="4"/>
      <c r="F220" s="49"/>
      <c r="G220" s="49"/>
      <c r="H220" s="3"/>
      <c r="I220" s="53"/>
      <c r="J220" s="4"/>
    </row>
    <row r="221" spans="1:10" x14ac:dyDescent="0.2">
      <c r="A221" s="4"/>
      <c r="B221" s="5"/>
      <c r="C221" s="51"/>
      <c r="D221" s="4"/>
      <c r="E221" s="4"/>
      <c r="F221" s="49"/>
      <c r="G221" s="49"/>
      <c r="H221" s="3"/>
      <c r="I221" s="53"/>
      <c r="J221" s="4"/>
    </row>
    <row r="222" spans="1:10" x14ac:dyDescent="0.2">
      <c r="A222" s="4"/>
      <c r="B222" s="5"/>
      <c r="C222" s="51"/>
      <c r="D222" s="4"/>
      <c r="E222" s="4"/>
      <c r="F222" s="49"/>
      <c r="G222" s="49"/>
      <c r="H222" s="3"/>
      <c r="I222" s="53"/>
      <c r="J222" s="4"/>
    </row>
    <row r="223" spans="1:10" x14ac:dyDescent="0.2">
      <c r="A223" s="4"/>
      <c r="B223" s="5"/>
      <c r="C223" s="51"/>
      <c r="D223" s="4"/>
      <c r="E223" s="4"/>
      <c r="F223" s="49"/>
      <c r="G223" s="49"/>
      <c r="H223" s="3"/>
      <c r="I223" s="53"/>
      <c r="J223" s="4"/>
    </row>
    <row r="224" spans="1:10" x14ac:dyDescent="0.2">
      <c r="A224" s="4"/>
      <c r="B224" s="5"/>
      <c r="C224" s="51"/>
      <c r="D224" s="4"/>
      <c r="E224" s="4"/>
      <c r="F224" s="49"/>
      <c r="G224" s="49"/>
      <c r="H224" s="3"/>
      <c r="I224" s="53"/>
      <c r="J224" s="4"/>
    </row>
    <row r="225" spans="1:10" x14ac:dyDescent="0.2">
      <c r="A225" s="4"/>
      <c r="B225" s="5"/>
      <c r="C225" s="51"/>
      <c r="D225" s="4"/>
      <c r="E225" s="4"/>
      <c r="F225" s="49"/>
      <c r="G225" s="49"/>
      <c r="H225" s="3"/>
      <c r="I225" s="53"/>
      <c r="J225" s="4"/>
    </row>
    <row r="226" spans="1:10" x14ac:dyDescent="0.2">
      <c r="A226" s="4"/>
      <c r="B226" s="5"/>
      <c r="C226" s="51"/>
      <c r="D226" s="4"/>
      <c r="E226" s="4"/>
      <c r="F226" s="49"/>
      <c r="G226" s="49"/>
      <c r="H226" s="3"/>
      <c r="I226" s="53"/>
      <c r="J226" s="4"/>
    </row>
    <row r="227" spans="1:10" x14ac:dyDescent="0.2">
      <c r="A227" s="4"/>
      <c r="B227" s="5"/>
      <c r="C227" s="51"/>
      <c r="D227" s="4"/>
      <c r="E227" s="4"/>
      <c r="F227" s="49"/>
      <c r="G227" s="49"/>
      <c r="H227" s="3"/>
      <c r="I227" s="53"/>
      <c r="J227" s="4"/>
    </row>
    <row r="228" spans="1:10" x14ac:dyDescent="0.2">
      <c r="A228" s="4"/>
      <c r="B228" s="5"/>
      <c r="C228" s="51"/>
      <c r="D228" s="4"/>
      <c r="E228" s="4"/>
      <c r="F228" s="49"/>
      <c r="G228" s="49"/>
      <c r="H228" s="3"/>
      <c r="I228" s="53"/>
      <c r="J228" s="4"/>
    </row>
    <row r="229" spans="1:10" x14ac:dyDescent="0.2">
      <c r="A229" s="4"/>
      <c r="B229" s="5"/>
      <c r="C229" s="51"/>
      <c r="D229" s="4"/>
      <c r="E229" s="4"/>
      <c r="F229" s="49"/>
      <c r="G229" s="49"/>
      <c r="H229" s="3"/>
      <c r="I229" s="53"/>
      <c r="J229" s="4"/>
    </row>
    <row r="230" spans="1:10" x14ac:dyDescent="0.2">
      <c r="A230" s="4"/>
      <c r="B230" s="5"/>
      <c r="C230" s="51"/>
      <c r="D230" s="4"/>
      <c r="E230" s="4"/>
      <c r="F230" s="49"/>
      <c r="G230" s="49"/>
      <c r="H230" s="3"/>
      <c r="I230" s="53"/>
      <c r="J230" s="4"/>
    </row>
    <row r="231" spans="1:10" x14ac:dyDescent="0.2">
      <c r="A231" s="4"/>
      <c r="B231" s="5"/>
      <c r="C231" s="51"/>
      <c r="D231" s="4"/>
      <c r="E231" s="4"/>
      <c r="F231" s="47"/>
      <c r="G231" s="47"/>
      <c r="H231" s="3"/>
      <c r="I231" s="53"/>
      <c r="J231" s="4"/>
    </row>
    <row r="232" spans="1:10" x14ac:dyDescent="0.2">
      <c r="A232" s="4"/>
      <c r="B232" s="5"/>
      <c r="C232" s="51"/>
      <c r="D232" s="4"/>
      <c r="E232" s="4"/>
      <c r="F232" s="47"/>
      <c r="G232" s="47"/>
      <c r="H232" s="3"/>
      <c r="I232" s="53"/>
      <c r="J232" s="4"/>
    </row>
    <row r="233" spans="1:10" x14ac:dyDescent="0.2">
      <c r="A233" s="4"/>
      <c r="B233" s="5"/>
      <c r="C233" s="51"/>
      <c r="D233" s="4"/>
      <c r="E233" s="4"/>
      <c r="F233" s="47"/>
      <c r="G233" s="47"/>
      <c r="H233" s="3"/>
      <c r="I233" s="53"/>
      <c r="J233" s="4"/>
    </row>
    <row r="234" spans="1:10" x14ac:dyDescent="0.2">
      <c r="A234" s="4"/>
      <c r="B234" s="5"/>
      <c r="C234" s="51"/>
      <c r="D234" s="4"/>
      <c r="E234" s="4"/>
      <c r="F234" s="47"/>
      <c r="G234" s="47"/>
      <c r="H234" s="3"/>
      <c r="I234" s="53"/>
      <c r="J234" s="4"/>
    </row>
    <row r="235" spans="1:10" x14ac:dyDescent="0.2">
      <c r="A235" s="4"/>
      <c r="B235" s="5"/>
      <c r="C235" s="51"/>
      <c r="D235" s="4"/>
      <c r="E235" s="4"/>
      <c r="F235" s="47"/>
      <c r="G235" s="47"/>
      <c r="H235" s="3"/>
      <c r="I235" s="53"/>
      <c r="J235" s="4"/>
    </row>
    <row r="236" spans="1:10" x14ac:dyDescent="0.2">
      <c r="A236" s="4"/>
      <c r="B236" s="5"/>
      <c r="C236" s="51"/>
      <c r="D236" s="4"/>
      <c r="E236" s="4"/>
      <c r="F236" s="47"/>
      <c r="G236" s="47"/>
      <c r="H236" s="3"/>
      <c r="I236" s="53"/>
      <c r="J236" s="4"/>
    </row>
    <row r="237" spans="1:10" x14ac:dyDescent="0.2">
      <c r="A237" s="4"/>
      <c r="B237" s="5"/>
      <c r="C237" s="51"/>
      <c r="D237" s="4"/>
      <c r="E237" s="4"/>
      <c r="F237" s="47"/>
      <c r="G237" s="47"/>
      <c r="H237" s="3"/>
      <c r="I237" s="53"/>
      <c r="J237" s="4"/>
    </row>
    <row r="238" spans="1:10" x14ac:dyDescent="0.2">
      <c r="A238" s="4"/>
      <c r="B238" s="5"/>
      <c r="C238" s="51"/>
      <c r="D238" s="4"/>
      <c r="E238" s="4"/>
      <c r="F238" s="47"/>
      <c r="G238" s="47"/>
      <c r="H238" s="3"/>
      <c r="I238" s="53"/>
      <c r="J238" s="4"/>
    </row>
    <row r="239" spans="1:10" x14ac:dyDescent="0.2">
      <c r="A239" s="4"/>
      <c r="B239" s="5"/>
      <c r="C239" s="51"/>
      <c r="D239" s="4"/>
      <c r="E239" s="4"/>
      <c r="F239" s="47"/>
      <c r="G239" s="47"/>
      <c r="H239" s="3"/>
      <c r="I239" s="53"/>
      <c r="J239" s="4"/>
    </row>
    <row r="240" spans="1:10" x14ac:dyDescent="0.2">
      <c r="A240" s="4"/>
      <c r="B240" s="5"/>
      <c r="C240" s="51"/>
      <c r="D240" s="4"/>
      <c r="E240" s="4"/>
      <c r="F240" s="47"/>
      <c r="G240" s="47"/>
      <c r="H240" s="3"/>
      <c r="I240" s="53"/>
      <c r="J240" s="4"/>
    </row>
    <row r="241" spans="1:10" x14ac:dyDescent="0.2">
      <c r="A241" s="4"/>
      <c r="B241" s="5"/>
      <c r="C241" s="51"/>
      <c r="D241" s="4"/>
      <c r="E241" s="4"/>
      <c r="F241" s="47"/>
      <c r="G241" s="47"/>
      <c r="H241" s="3"/>
      <c r="I241" s="53"/>
      <c r="J241" s="4"/>
    </row>
    <row r="242" spans="1:10" x14ac:dyDescent="0.2">
      <c r="A242" s="4"/>
      <c r="B242" s="5"/>
      <c r="C242" s="51"/>
      <c r="D242" s="4"/>
      <c r="E242" s="4"/>
      <c r="F242" s="47"/>
      <c r="G242" s="47"/>
      <c r="H242" s="3"/>
      <c r="I242" s="53"/>
      <c r="J242" s="4"/>
    </row>
    <row r="243" spans="1:10" x14ac:dyDescent="0.2">
      <c r="A243" s="4"/>
      <c r="B243" s="5"/>
      <c r="C243" s="51"/>
      <c r="D243" s="4"/>
      <c r="E243" s="4"/>
      <c r="F243" s="47"/>
      <c r="G243" s="47"/>
      <c r="H243" s="3"/>
      <c r="I243" s="53"/>
      <c r="J243" s="4"/>
    </row>
    <row r="244" spans="1:10" x14ac:dyDescent="0.2">
      <c r="A244" s="4"/>
      <c r="B244" s="5"/>
      <c r="C244" s="51"/>
      <c r="D244" s="4"/>
      <c r="E244" s="4"/>
      <c r="F244" s="47"/>
      <c r="G244" s="47"/>
      <c r="H244" s="3"/>
      <c r="I244" s="53"/>
      <c r="J244" s="4"/>
    </row>
    <row r="245" spans="1:10" x14ac:dyDescent="0.2">
      <c r="A245" s="4"/>
      <c r="B245" s="5"/>
      <c r="C245" s="51"/>
      <c r="D245" s="4"/>
      <c r="E245" s="4"/>
      <c r="F245" s="47"/>
      <c r="G245" s="47"/>
      <c r="H245" s="3"/>
      <c r="I245" s="53"/>
      <c r="J245" s="4"/>
    </row>
    <row r="246" spans="1:10" x14ac:dyDescent="0.2">
      <c r="A246" s="4"/>
      <c r="B246" s="5"/>
      <c r="C246" s="51"/>
      <c r="D246" s="4"/>
      <c r="E246" s="4"/>
      <c r="F246" s="47"/>
      <c r="G246" s="47"/>
      <c r="H246" s="3"/>
      <c r="I246" s="53"/>
      <c r="J246" s="4"/>
    </row>
    <row r="247" spans="1:10" x14ac:dyDescent="0.2">
      <c r="A247" s="4"/>
      <c r="B247" s="5"/>
      <c r="C247" s="51"/>
      <c r="D247" s="4"/>
      <c r="E247" s="4"/>
      <c r="F247" s="47"/>
      <c r="G247" s="47"/>
      <c r="H247" s="3"/>
      <c r="I247" s="53"/>
      <c r="J247" s="4"/>
    </row>
    <row r="248" spans="1:10" x14ac:dyDescent="0.2">
      <c r="A248" s="4"/>
      <c r="B248" s="5"/>
      <c r="C248" s="51"/>
      <c r="D248" s="4"/>
      <c r="E248" s="4"/>
      <c r="F248" s="47"/>
      <c r="G248" s="47"/>
      <c r="H248" s="3"/>
      <c r="I248" s="53"/>
      <c r="J248" s="4"/>
    </row>
    <row r="249" spans="1:10" x14ac:dyDescent="0.2">
      <c r="A249" s="4"/>
      <c r="B249" s="5"/>
      <c r="C249" s="51"/>
      <c r="D249" s="4"/>
      <c r="E249" s="4"/>
      <c r="F249" s="47"/>
      <c r="G249" s="47"/>
      <c r="H249" s="3"/>
      <c r="I249" s="53"/>
      <c r="J249" s="4"/>
    </row>
    <row r="250" spans="1:10" x14ac:dyDescent="0.2">
      <c r="A250" s="4"/>
      <c r="B250" s="5"/>
      <c r="C250" s="51"/>
      <c r="D250" s="4"/>
      <c r="E250" s="4"/>
      <c r="F250" s="47"/>
      <c r="G250" s="47"/>
      <c r="H250" s="3"/>
      <c r="I250" s="53"/>
      <c r="J250" s="4"/>
    </row>
    <row r="251" spans="1:10" x14ac:dyDescent="0.2">
      <c r="C251" s="52"/>
      <c r="F251" s="26"/>
      <c r="G251" s="26"/>
      <c r="I251" s="54"/>
    </row>
    <row r="252" spans="1:10" x14ac:dyDescent="0.2">
      <c r="C252" s="52"/>
      <c r="F252" s="26"/>
      <c r="G252" s="26"/>
      <c r="I252" s="54"/>
    </row>
    <row r="253" spans="1:10" x14ac:dyDescent="0.2">
      <c r="C253" s="52"/>
      <c r="F253" s="26"/>
      <c r="G253" s="26"/>
      <c r="I253" s="54"/>
    </row>
    <row r="254" spans="1:10" x14ac:dyDescent="0.2">
      <c r="C254" s="52"/>
      <c r="F254" s="26"/>
      <c r="G254" s="26"/>
      <c r="I254" s="54"/>
    </row>
    <row r="255" spans="1:10" x14ac:dyDescent="0.2">
      <c r="C255" s="52"/>
      <c r="F255" s="26"/>
      <c r="G255" s="26"/>
      <c r="I255" s="54"/>
    </row>
    <row r="256" spans="1:10" x14ac:dyDescent="0.2">
      <c r="C256" s="52"/>
      <c r="F256" s="26"/>
      <c r="G256" s="26"/>
      <c r="I256" s="54"/>
    </row>
    <row r="257" spans="3:9" customFormat="1" x14ac:dyDescent="0.2">
      <c r="C257" s="52"/>
      <c r="F257" s="26"/>
      <c r="G257" s="26"/>
      <c r="H257" s="2"/>
      <c r="I257" s="54"/>
    </row>
    <row r="258" spans="3:9" customFormat="1" x14ac:dyDescent="0.2">
      <c r="C258" s="52"/>
      <c r="F258" s="26"/>
      <c r="G258" s="26"/>
      <c r="H258" s="2"/>
      <c r="I258" s="54"/>
    </row>
    <row r="259" spans="3:9" customFormat="1" x14ac:dyDescent="0.2">
      <c r="C259" s="52"/>
      <c r="F259" s="26"/>
      <c r="G259" s="26"/>
      <c r="H259" s="2"/>
      <c r="I259" s="54"/>
    </row>
    <row r="260" spans="3:9" customFormat="1" x14ac:dyDescent="0.2">
      <c r="C260" s="52"/>
      <c r="F260" s="26"/>
      <c r="G260" s="26"/>
      <c r="H260" s="2"/>
      <c r="I260" s="54"/>
    </row>
    <row r="261" spans="3:9" customFormat="1" x14ac:dyDescent="0.2">
      <c r="C261" s="52"/>
      <c r="F261" s="26"/>
      <c r="G261" s="26"/>
      <c r="H261" s="2"/>
      <c r="I261" s="54"/>
    </row>
    <row r="262" spans="3:9" customFormat="1" x14ac:dyDescent="0.2">
      <c r="C262" s="52"/>
      <c r="F262" s="26"/>
      <c r="G262" s="26"/>
      <c r="H262" s="2"/>
      <c r="I262" s="54"/>
    </row>
    <row r="263" spans="3:9" customFormat="1" x14ac:dyDescent="0.2">
      <c r="C263" s="52"/>
      <c r="F263" s="26"/>
      <c r="G263" s="26"/>
      <c r="H263" s="2"/>
      <c r="I263" s="54"/>
    </row>
    <row r="264" spans="3:9" customFormat="1" x14ac:dyDescent="0.2">
      <c r="C264" s="52"/>
      <c r="F264" s="26"/>
      <c r="G264" s="26"/>
      <c r="H264" s="2"/>
      <c r="I264" s="54"/>
    </row>
    <row r="265" spans="3:9" customFormat="1" x14ac:dyDescent="0.2">
      <c r="C265" s="52"/>
      <c r="F265" s="26"/>
      <c r="G265" s="26"/>
      <c r="H265" s="2"/>
      <c r="I265" s="54"/>
    </row>
    <row r="266" spans="3:9" customFormat="1" x14ac:dyDescent="0.2">
      <c r="C266" s="52"/>
      <c r="F266" s="26"/>
      <c r="G266" s="26"/>
      <c r="H266" s="2"/>
      <c r="I266" s="54"/>
    </row>
    <row r="267" spans="3:9" customFormat="1" x14ac:dyDescent="0.2">
      <c r="C267" s="52"/>
      <c r="F267" s="26"/>
      <c r="G267" s="26"/>
      <c r="H267" s="2"/>
      <c r="I267" s="54"/>
    </row>
    <row r="268" spans="3:9" customFormat="1" x14ac:dyDescent="0.2">
      <c r="C268" s="52"/>
      <c r="F268" s="26"/>
      <c r="G268" s="26"/>
      <c r="H268" s="2"/>
      <c r="I268" s="54"/>
    </row>
    <row r="269" spans="3:9" customFormat="1" x14ac:dyDescent="0.2">
      <c r="C269" s="52"/>
      <c r="F269" s="26"/>
      <c r="G269" s="26"/>
      <c r="H269" s="2"/>
      <c r="I269" s="54"/>
    </row>
    <row r="270" spans="3:9" customFormat="1" x14ac:dyDescent="0.2">
      <c r="C270" s="52"/>
      <c r="F270" s="26"/>
      <c r="G270" s="26"/>
      <c r="H270" s="2"/>
      <c r="I270" s="54"/>
    </row>
    <row r="271" spans="3:9" customFormat="1" x14ac:dyDescent="0.2">
      <c r="C271" s="52"/>
      <c r="F271" s="26"/>
      <c r="G271" s="26"/>
      <c r="H271" s="2"/>
      <c r="I271" s="54"/>
    </row>
    <row r="272" spans="3:9" customFormat="1" x14ac:dyDescent="0.2">
      <c r="C272" s="52"/>
      <c r="F272" s="26"/>
      <c r="G272" s="26"/>
      <c r="H272" s="2"/>
      <c r="I272" s="54"/>
    </row>
    <row r="273" spans="3:9" customFormat="1" x14ac:dyDescent="0.2">
      <c r="C273" s="52"/>
      <c r="F273" s="26"/>
      <c r="G273" s="26"/>
      <c r="H273" s="2"/>
      <c r="I273" s="54"/>
    </row>
    <row r="274" spans="3:9" customFormat="1" x14ac:dyDescent="0.2">
      <c r="C274" s="52"/>
      <c r="F274" s="26"/>
      <c r="G274" s="26"/>
      <c r="H274" s="2"/>
      <c r="I274" s="54"/>
    </row>
    <row r="275" spans="3:9" customFormat="1" x14ac:dyDescent="0.2">
      <c r="C275" s="52"/>
      <c r="F275" s="26"/>
      <c r="G275" s="26"/>
      <c r="H275" s="2"/>
      <c r="I275" s="54"/>
    </row>
    <row r="276" spans="3:9" customFormat="1" x14ac:dyDescent="0.2">
      <c r="C276" s="52"/>
      <c r="F276" s="26"/>
      <c r="G276" s="26"/>
      <c r="H276" s="2"/>
      <c r="I276" s="54"/>
    </row>
    <row r="277" spans="3:9" customFormat="1" x14ac:dyDescent="0.2">
      <c r="C277" s="52"/>
      <c r="F277" s="26"/>
      <c r="G277" s="26"/>
      <c r="H277" s="2"/>
      <c r="I277" s="54"/>
    </row>
    <row r="278" spans="3:9" customFormat="1" x14ac:dyDescent="0.2">
      <c r="C278" s="52"/>
      <c r="F278" s="26"/>
      <c r="G278" s="26"/>
      <c r="H278" s="2"/>
      <c r="I278" s="54"/>
    </row>
    <row r="279" spans="3:9" customFormat="1" x14ac:dyDescent="0.2">
      <c r="C279" s="52"/>
      <c r="F279" s="26"/>
      <c r="G279" s="26"/>
      <c r="H279" s="2"/>
      <c r="I279" s="54"/>
    </row>
    <row r="280" spans="3:9" customFormat="1" x14ac:dyDescent="0.2">
      <c r="C280" s="52"/>
      <c r="F280" s="26"/>
      <c r="G280" s="26"/>
      <c r="H280" s="2"/>
      <c r="I280" s="54"/>
    </row>
    <row r="281" spans="3:9" customFormat="1" x14ac:dyDescent="0.2">
      <c r="C281" s="52"/>
      <c r="F281" s="26"/>
      <c r="G281" s="26"/>
      <c r="H281" s="2"/>
      <c r="I281" s="54"/>
    </row>
    <row r="282" spans="3:9" customFormat="1" x14ac:dyDescent="0.2">
      <c r="C282" s="52"/>
      <c r="F282" s="26"/>
      <c r="G282" s="26"/>
      <c r="H282" s="2"/>
      <c r="I282" s="54"/>
    </row>
    <row r="283" spans="3:9" customFormat="1" x14ac:dyDescent="0.2">
      <c r="C283" s="52"/>
      <c r="F283" s="26"/>
      <c r="G283" s="26"/>
      <c r="H283" s="2"/>
      <c r="I283" s="54"/>
    </row>
    <row r="284" spans="3:9" customFormat="1" x14ac:dyDescent="0.2">
      <c r="C284" s="52"/>
      <c r="F284" s="26"/>
      <c r="G284" s="26"/>
      <c r="H284" s="2"/>
      <c r="I284" s="54"/>
    </row>
    <row r="285" spans="3:9" customFormat="1" x14ac:dyDescent="0.2">
      <c r="C285" s="52"/>
      <c r="F285" s="26"/>
      <c r="G285" s="26"/>
      <c r="H285" s="2"/>
      <c r="I285" s="54"/>
    </row>
    <row r="286" spans="3:9" customFormat="1" x14ac:dyDescent="0.2">
      <c r="C286" s="52"/>
      <c r="F286" s="26"/>
      <c r="G286" s="26"/>
      <c r="H286" s="2"/>
      <c r="I286" s="54"/>
    </row>
    <row r="287" spans="3:9" customFormat="1" x14ac:dyDescent="0.2">
      <c r="C287" s="52"/>
      <c r="F287" s="26"/>
      <c r="G287" s="26"/>
      <c r="H287" s="2"/>
      <c r="I287" s="54"/>
    </row>
    <row r="288" spans="3:9" customFormat="1" x14ac:dyDescent="0.2">
      <c r="C288" s="52"/>
      <c r="F288" s="26"/>
      <c r="G288" s="26"/>
      <c r="H288" s="2"/>
      <c r="I288" s="54"/>
    </row>
    <row r="289" spans="3:9" customFormat="1" x14ac:dyDescent="0.2">
      <c r="C289" s="52"/>
      <c r="F289" s="26"/>
      <c r="G289" s="26"/>
      <c r="H289" s="2"/>
      <c r="I289" s="54"/>
    </row>
    <row r="290" spans="3:9" customFormat="1" x14ac:dyDescent="0.2">
      <c r="C290" s="52"/>
      <c r="F290" s="26"/>
      <c r="G290" s="26"/>
      <c r="H290" s="2"/>
      <c r="I290" s="54"/>
    </row>
    <row r="291" spans="3:9" customFormat="1" x14ac:dyDescent="0.2">
      <c r="C291" s="52"/>
      <c r="F291" s="26"/>
      <c r="G291" s="26"/>
      <c r="H291" s="2"/>
      <c r="I291" s="54"/>
    </row>
    <row r="292" spans="3:9" customFormat="1" x14ac:dyDescent="0.2">
      <c r="C292" s="52"/>
      <c r="F292" s="26"/>
      <c r="G292" s="26"/>
      <c r="H292" s="2"/>
      <c r="I292" s="54"/>
    </row>
    <row r="293" spans="3:9" customFormat="1" x14ac:dyDescent="0.2">
      <c r="C293" s="52"/>
      <c r="F293" s="26"/>
      <c r="G293" s="26"/>
      <c r="H293" s="2"/>
      <c r="I293" s="54"/>
    </row>
    <row r="294" spans="3:9" customFormat="1" x14ac:dyDescent="0.2">
      <c r="C294" s="52"/>
      <c r="F294" s="26"/>
      <c r="G294" s="26"/>
      <c r="H294" s="2"/>
      <c r="I294" s="54"/>
    </row>
    <row r="295" spans="3:9" customFormat="1" x14ac:dyDescent="0.2">
      <c r="C295" s="52"/>
      <c r="F295" s="26"/>
      <c r="G295" s="26"/>
      <c r="H295" s="2"/>
      <c r="I295" s="54"/>
    </row>
    <row r="296" spans="3:9" customFormat="1" x14ac:dyDescent="0.2">
      <c r="C296" s="52"/>
      <c r="F296" s="26"/>
      <c r="G296" s="26"/>
      <c r="H296" s="2"/>
      <c r="I296" s="54"/>
    </row>
    <row r="297" spans="3:9" customFormat="1" x14ac:dyDescent="0.2">
      <c r="C297" s="52"/>
      <c r="F297" s="26"/>
      <c r="G297" s="26"/>
      <c r="H297" s="2"/>
      <c r="I297" s="54"/>
    </row>
    <row r="298" spans="3:9" customFormat="1" x14ac:dyDescent="0.2">
      <c r="C298" s="52"/>
      <c r="F298" s="26"/>
      <c r="G298" s="26"/>
      <c r="H298" s="2"/>
      <c r="I298" s="54"/>
    </row>
    <row r="299" spans="3:9" customFormat="1" x14ac:dyDescent="0.2">
      <c r="C299" s="52"/>
      <c r="F299" s="26"/>
      <c r="G299" s="26"/>
      <c r="H299" s="2"/>
      <c r="I299" s="54"/>
    </row>
    <row r="300" spans="3:9" customFormat="1" x14ac:dyDescent="0.2">
      <c r="C300" s="52"/>
      <c r="F300" s="26"/>
      <c r="G300" s="26"/>
      <c r="H300" s="2"/>
      <c r="I300" s="54"/>
    </row>
    <row r="301" spans="3:9" customFormat="1" x14ac:dyDescent="0.2">
      <c r="C301" s="52"/>
      <c r="F301" s="26"/>
      <c r="G301" s="26"/>
      <c r="H301" s="2"/>
      <c r="I301" s="54"/>
    </row>
    <row r="302" spans="3:9" customFormat="1" x14ac:dyDescent="0.2">
      <c r="C302" s="52"/>
      <c r="F302" s="26"/>
      <c r="G302" s="26"/>
      <c r="H302" s="2"/>
      <c r="I302" s="54"/>
    </row>
    <row r="303" spans="3:9" customFormat="1" x14ac:dyDescent="0.2">
      <c r="C303" s="52"/>
      <c r="F303" s="26"/>
      <c r="G303" s="26"/>
      <c r="H303" s="2"/>
      <c r="I303" s="54"/>
    </row>
    <row r="304" spans="3:9" customFormat="1" x14ac:dyDescent="0.2">
      <c r="C304" s="52"/>
      <c r="F304" s="26"/>
      <c r="G304" s="26"/>
      <c r="H304" s="2"/>
      <c r="I304" s="54"/>
    </row>
    <row r="305" spans="3:9" customFormat="1" x14ac:dyDescent="0.2">
      <c r="C305" s="52"/>
      <c r="F305" s="26"/>
      <c r="G305" s="26"/>
      <c r="H305" s="2"/>
      <c r="I305" s="54"/>
    </row>
    <row r="306" spans="3:9" customFormat="1" x14ac:dyDescent="0.2">
      <c r="C306" s="52"/>
      <c r="F306" s="26"/>
      <c r="G306" s="26"/>
      <c r="H306" s="2"/>
      <c r="I306" s="54"/>
    </row>
    <row r="307" spans="3:9" customFormat="1" x14ac:dyDescent="0.2">
      <c r="C307" s="52"/>
      <c r="F307" s="26"/>
      <c r="G307" s="26"/>
      <c r="H307" s="2"/>
      <c r="I307" s="54"/>
    </row>
    <row r="308" spans="3:9" customFormat="1" x14ac:dyDescent="0.2">
      <c r="C308" s="52"/>
      <c r="F308" s="26"/>
      <c r="G308" s="26"/>
      <c r="H308" s="2"/>
      <c r="I308" s="54"/>
    </row>
    <row r="309" spans="3:9" customFormat="1" x14ac:dyDescent="0.2">
      <c r="C309" s="52"/>
      <c r="F309" s="26"/>
      <c r="G309" s="26"/>
      <c r="H309" s="2"/>
      <c r="I309" s="54"/>
    </row>
    <row r="310" spans="3:9" customFormat="1" x14ac:dyDescent="0.2">
      <c r="C310" s="52"/>
      <c r="F310" s="26"/>
      <c r="G310" s="26"/>
      <c r="H310" s="2"/>
      <c r="I310" s="54"/>
    </row>
    <row r="311" spans="3:9" customFormat="1" x14ac:dyDescent="0.2">
      <c r="C311" s="52"/>
      <c r="F311" s="26"/>
      <c r="G311" s="26"/>
      <c r="H311" s="2"/>
      <c r="I311" s="54"/>
    </row>
    <row r="312" spans="3:9" customFormat="1" x14ac:dyDescent="0.2">
      <c r="C312" s="52"/>
      <c r="F312" s="26"/>
      <c r="G312" s="26"/>
      <c r="H312" s="2"/>
      <c r="I312" s="54"/>
    </row>
    <row r="313" spans="3:9" customFormat="1" x14ac:dyDescent="0.2">
      <c r="C313" s="52"/>
      <c r="F313" s="26"/>
      <c r="G313" s="26"/>
      <c r="H313" s="2"/>
      <c r="I313" s="54"/>
    </row>
    <row r="314" spans="3:9" customFormat="1" x14ac:dyDescent="0.2">
      <c r="C314" s="52"/>
      <c r="F314" s="26"/>
      <c r="G314" s="26"/>
      <c r="H314" s="2"/>
      <c r="I314" s="54"/>
    </row>
    <row r="315" spans="3:9" customFormat="1" x14ac:dyDescent="0.2">
      <c r="C315" s="52"/>
      <c r="F315" s="26"/>
      <c r="G315" s="26"/>
      <c r="H315" s="2"/>
      <c r="I315" s="54"/>
    </row>
    <row r="316" spans="3:9" customFormat="1" x14ac:dyDescent="0.2">
      <c r="C316" s="52"/>
      <c r="F316" s="26"/>
      <c r="G316" s="26"/>
      <c r="H316" s="2"/>
      <c r="I316" s="54"/>
    </row>
    <row r="317" spans="3:9" customFormat="1" x14ac:dyDescent="0.2">
      <c r="C317" s="52"/>
      <c r="F317" s="26"/>
      <c r="G317" s="26"/>
      <c r="H317" s="2"/>
      <c r="I317" s="54"/>
    </row>
    <row r="318" spans="3:9" customFormat="1" x14ac:dyDescent="0.2">
      <c r="C318" s="52"/>
      <c r="F318" s="26"/>
      <c r="G318" s="26"/>
      <c r="H318" s="2"/>
      <c r="I318" s="54"/>
    </row>
    <row r="319" spans="3:9" customFormat="1" x14ac:dyDescent="0.2">
      <c r="C319" s="52"/>
      <c r="F319" s="26"/>
      <c r="G319" s="26"/>
      <c r="H319" s="2"/>
      <c r="I319" s="54"/>
    </row>
    <row r="320" spans="3:9" customFormat="1" x14ac:dyDescent="0.2">
      <c r="C320" s="52"/>
      <c r="F320" s="26"/>
      <c r="G320" s="26"/>
      <c r="H320" s="2"/>
      <c r="I320" s="54"/>
    </row>
    <row r="321" spans="3:9" customFormat="1" x14ac:dyDescent="0.2">
      <c r="C321" s="52"/>
      <c r="F321" s="26"/>
      <c r="G321" s="26"/>
      <c r="H321" s="2"/>
      <c r="I321" s="54"/>
    </row>
    <row r="322" spans="3:9" customFormat="1" x14ac:dyDescent="0.2">
      <c r="C322" s="52"/>
      <c r="F322" s="26"/>
      <c r="G322" s="26"/>
      <c r="H322" s="2"/>
      <c r="I322" s="54"/>
    </row>
    <row r="323" spans="3:9" customFormat="1" x14ac:dyDescent="0.2">
      <c r="C323" s="52"/>
      <c r="F323" s="26"/>
      <c r="G323" s="26"/>
      <c r="H323" s="2"/>
      <c r="I323" s="54"/>
    </row>
    <row r="324" spans="3:9" customFormat="1" x14ac:dyDescent="0.2">
      <c r="C324" s="52"/>
      <c r="F324" s="26"/>
      <c r="G324" s="26"/>
      <c r="H324" s="2"/>
      <c r="I324" s="54"/>
    </row>
    <row r="325" spans="3:9" customFormat="1" x14ac:dyDescent="0.2">
      <c r="C325" s="52"/>
      <c r="F325" s="26"/>
      <c r="G325" s="26"/>
      <c r="H325" s="2"/>
      <c r="I325" s="54"/>
    </row>
    <row r="326" spans="3:9" customFormat="1" x14ac:dyDescent="0.2">
      <c r="C326" s="52"/>
      <c r="F326" s="26"/>
      <c r="G326" s="26"/>
      <c r="H326" s="2"/>
      <c r="I326" s="54"/>
    </row>
    <row r="327" spans="3:9" customFormat="1" x14ac:dyDescent="0.2">
      <c r="C327" s="52"/>
      <c r="F327" s="26"/>
      <c r="G327" s="26"/>
      <c r="H327" s="2"/>
      <c r="I327" s="54"/>
    </row>
    <row r="328" spans="3:9" customFormat="1" x14ac:dyDescent="0.2">
      <c r="C328" s="52"/>
      <c r="F328" s="26"/>
      <c r="G328" s="26"/>
      <c r="H328" s="2"/>
      <c r="I328" s="54"/>
    </row>
    <row r="329" spans="3:9" customFormat="1" x14ac:dyDescent="0.2">
      <c r="C329" s="52"/>
      <c r="F329" s="26"/>
      <c r="G329" s="26"/>
      <c r="H329" s="2"/>
      <c r="I329" s="54"/>
    </row>
    <row r="330" spans="3:9" customFormat="1" x14ac:dyDescent="0.2">
      <c r="C330" s="52"/>
      <c r="F330" s="26"/>
      <c r="G330" s="26"/>
      <c r="H330" s="2"/>
      <c r="I330" s="54"/>
    </row>
    <row r="331" spans="3:9" customFormat="1" x14ac:dyDescent="0.2">
      <c r="C331" s="52"/>
      <c r="F331" s="26"/>
      <c r="G331" s="26"/>
      <c r="H331" s="2"/>
      <c r="I331" s="54"/>
    </row>
    <row r="332" spans="3:9" customFormat="1" x14ac:dyDescent="0.2">
      <c r="C332" s="52"/>
      <c r="F332" s="26"/>
      <c r="G332" s="26"/>
      <c r="H332" s="2"/>
      <c r="I332" s="54"/>
    </row>
    <row r="333" spans="3:9" customFormat="1" x14ac:dyDescent="0.2">
      <c r="C333" s="52"/>
      <c r="F333" s="26"/>
      <c r="G333" s="26"/>
      <c r="H333" s="2"/>
      <c r="I333" s="54"/>
    </row>
    <row r="334" spans="3:9" customFormat="1" x14ac:dyDescent="0.2">
      <c r="C334" s="52"/>
      <c r="F334" s="26"/>
      <c r="G334" s="26"/>
      <c r="H334" s="2"/>
      <c r="I334" s="54"/>
    </row>
    <row r="335" spans="3:9" customFormat="1" x14ac:dyDescent="0.2">
      <c r="C335" s="52"/>
      <c r="F335" s="26"/>
      <c r="G335" s="26"/>
      <c r="H335" s="2"/>
      <c r="I335" s="54"/>
    </row>
    <row r="336" spans="3:9" customFormat="1" x14ac:dyDescent="0.2">
      <c r="C336" s="52"/>
      <c r="F336" s="26"/>
      <c r="G336" s="26"/>
      <c r="H336" s="2"/>
      <c r="I336" s="54"/>
    </row>
    <row r="337" spans="3:9" customFormat="1" x14ac:dyDescent="0.2">
      <c r="C337" s="52"/>
      <c r="F337" s="26"/>
      <c r="G337" s="26"/>
      <c r="H337" s="2"/>
      <c r="I337" s="54"/>
    </row>
    <row r="338" spans="3:9" customFormat="1" x14ac:dyDescent="0.2">
      <c r="C338" s="52"/>
      <c r="F338" s="26"/>
      <c r="G338" s="26"/>
      <c r="H338" s="2"/>
      <c r="I338" s="54"/>
    </row>
    <row r="339" spans="3:9" customFormat="1" x14ac:dyDescent="0.2">
      <c r="C339" s="52"/>
      <c r="F339" s="26"/>
      <c r="G339" s="26"/>
      <c r="H339" s="2"/>
      <c r="I339" s="54"/>
    </row>
    <row r="340" spans="3:9" customFormat="1" x14ac:dyDescent="0.2">
      <c r="C340" s="52"/>
      <c r="F340" s="26"/>
      <c r="G340" s="26"/>
      <c r="H340" s="2"/>
      <c r="I340" s="54"/>
    </row>
    <row r="341" spans="3:9" customFormat="1" x14ac:dyDescent="0.2">
      <c r="C341" s="52"/>
      <c r="F341" s="26"/>
      <c r="G341" s="26"/>
      <c r="H341" s="2"/>
      <c r="I341" s="54"/>
    </row>
    <row r="342" spans="3:9" customFormat="1" x14ac:dyDescent="0.2">
      <c r="C342" s="52"/>
      <c r="F342" s="26"/>
      <c r="G342" s="26"/>
      <c r="H342" s="2"/>
      <c r="I342" s="54"/>
    </row>
    <row r="343" spans="3:9" customFormat="1" x14ac:dyDescent="0.2">
      <c r="C343" s="52"/>
      <c r="F343" s="26"/>
      <c r="G343" s="26"/>
      <c r="H343" s="2"/>
      <c r="I343" s="54"/>
    </row>
    <row r="344" spans="3:9" customFormat="1" x14ac:dyDescent="0.2">
      <c r="C344" s="52"/>
      <c r="F344" s="26"/>
      <c r="G344" s="26"/>
      <c r="H344" s="2"/>
      <c r="I344" s="54"/>
    </row>
    <row r="345" spans="3:9" customFormat="1" x14ac:dyDescent="0.2">
      <c r="C345" s="52"/>
      <c r="F345" s="26"/>
      <c r="G345" s="26"/>
      <c r="H345" s="2"/>
      <c r="I345" s="54"/>
    </row>
    <row r="346" spans="3:9" customFormat="1" x14ac:dyDescent="0.2">
      <c r="C346" s="52"/>
      <c r="F346" s="26"/>
      <c r="G346" s="26"/>
      <c r="H346" s="2"/>
      <c r="I346" s="54"/>
    </row>
    <row r="347" spans="3:9" customFormat="1" x14ac:dyDescent="0.2">
      <c r="C347" s="52"/>
      <c r="F347" s="26"/>
      <c r="G347" s="26"/>
      <c r="H347" s="2"/>
      <c r="I347" s="54"/>
    </row>
    <row r="348" spans="3:9" customFormat="1" x14ac:dyDescent="0.2">
      <c r="C348" s="52"/>
      <c r="F348" s="26"/>
      <c r="G348" s="26"/>
      <c r="H348" s="2"/>
      <c r="I348" s="54"/>
    </row>
    <row r="349" spans="3:9" customFormat="1" x14ac:dyDescent="0.2">
      <c r="C349" s="52"/>
      <c r="F349" s="26"/>
      <c r="G349" s="26"/>
      <c r="H349" s="2"/>
      <c r="I349" s="54"/>
    </row>
    <row r="350" spans="3:9" customFormat="1" x14ac:dyDescent="0.2">
      <c r="C350" s="52"/>
      <c r="F350" s="26"/>
      <c r="G350" s="26"/>
      <c r="H350" s="2"/>
      <c r="I350" s="54"/>
    </row>
    <row r="351" spans="3:9" customFormat="1" x14ac:dyDescent="0.2">
      <c r="C351" s="52"/>
      <c r="F351" s="26"/>
      <c r="G351" s="26"/>
      <c r="H351" s="2"/>
      <c r="I351" s="54"/>
    </row>
    <row r="352" spans="3:9" customFormat="1" x14ac:dyDescent="0.2">
      <c r="C352" s="52"/>
      <c r="F352" s="26"/>
      <c r="G352" s="26"/>
      <c r="H352" s="2"/>
      <c r="I352" s="54"/>
    </row>
    <row r="353" spans="3:9" customFormat="1" x14ac:dyDescent="0.2">
      <c r="C353" s="52"/>
      <c r="F353" s="26"/>
      <c r="G353" s="26"/>
      <c r="H353" s="2"/>
      <c r="I353" s="54"/>
    </row>
    <row r="354" spans="3:9" customFormat="1" x14ac:dyDescent="0.2">
      <c r="C354" s="52"/>
      <c r="F354" s="26"/>
      <c r="G354" s="26"/>
      <c r="H354" s="2"/>
      <c r="I354" s="54"/>
    </row>
    <row r="355" spans="3:9" customFormat="1" x14ac:dyDescent="0.2">
      <c r="C355" s="52"/>
      <c r="F355" s="26"/>
      <c r="G355" s="26"/>
      <c r="H355" s="2"/>
      <c r="I355" s="54"/>
    </row>
    <row r="356" spans="3:9" customFormat="1" x14ac:dyDescent="0.2">
      <c r="C356" s="52"/>
      <c r="F356" s="26"/>
      <c r="G356" s="26"/>
      <c r="H356" s="2"/>
      <c r="I356" s="54"/>
    </row>
    <row r="357" spans="3:9" customFormat="1" x14ac:dyDescent="0.2">
      <c r="C357" s="52"/>
      <c r="F357" s="26"/>
      <c r="G357" s="26"/>
      <c r="H357" s="2"/>
      <c r="I357" s="54"/>
    </row>
    <row r="358" spans="3:9" customFormat="1" x14ac:dyDescent="0.2">
      <c r="C358" s="52"/>
      <c r="F358" s="26"/>
      <c r="G358" s="26"/>
      <c r="H358" s="2"/>
      <c r="I358" s="54"/>
    </row>
    <row r="359" spans="3:9" customFormat="1" x14ac:dyDescent="0.2">
      <c r="C359" s="52"/>
      <c r="F359" s="26"/>
      <c r="G359" s="26"/>
      <c r="H359" s="2"/>
      <c r="I359" s="54"/>
    </row>
    <row r="360" spans="3:9" customFormat="1" x14ac:dyDescent="0.2">
      <c r="C360" s="52"/>
      <c r="F360" s="26"/>
      <c r="G360" s="26"/>
      <c r="H360" s="2"/>
      <c r="I360" s="54"/>
    </row>
    <row r="361" spans="3:9" customFormat="1" x14ac:dyDescent="0.2">
      <c r="C361" s="52"/>
      <c r="F361" s="26"/>
      <c r="G361" s="26"/>
      <c r="H361" s="2"/>
      <c r="I361" s="54"/>
    </row>
    <row r="362" spans="3:9" customFormat="1" x14ac:dyDescent="0.2">
      <c r="C362" s="52"/>
      <c r="F362" s="26"/>
      <c r="G362" s="26"/>
      <c r="H362" s="2"/>
      <c r="I362" s="54"/>
    </row>
    <row r="363" spans="3:9" customFormat="1" x14ac:dyDescent="0.2">
      <c r="C363" s="52"/>
      <c r="F363" s="26"/>
      <c r="G363" s="26"/>
      <c r="H363" s="2"/>
      <c r="I363" s="54"/>
    </row>
    <row r="364" spans="3:9" customFormat="1" x14ac:dyDescent="0.2">
      <c r="C364" s="52"/>
      <c r="F364" s="26"/>
      <c r="G364" s="26"/>
      <c r="H364" s="2"/>
      <c r="I364" s="54"/>
    </row>
    <row r="365" spans="3:9" customFormat="1" x14ac:dyDescent="0.2">
      <c r="C365" s="52"/>
      <c r="F365" s="26"/>
      <c r="G365" s="26"/>
      <c r="H365" s="2"/>
      <c r="I365" s="54"/>
    </row>
    <row r="366" spans="3:9" customFormat="1" x14ac:dyDescent="0.2">
      <c r="C366" s="52"/>
      <c r="F366" s="26"/>
      <c r="G366" s="26"/>
      <c r="H366" s="2"/>
      <c r="I366" s="54"/>
    </row>
    <row r="367" spans="3:9" customFormat="1" x14ac:dyDescent="0.2">
      <c r="C367" s="52"/>
      <c r="F367" s="26"/>
      <c r="G367" s="26"/>
      <c r="H367" s="2"/>
      <c r="I367" s="54"/>
    </row>
    <row r="368" spans="3:9" customFormat="1" x14ac:dyDescent="0.2">
      <c r="C368" s="52"/>
      <c r="F368" s="26"/>
      <c r="G368" s="26"/>
      <c r="H368" s="2"/>
      <c r="I368" s="54"/>
    </row>
    <row r="369" spans="3:9" customFormat="1" x14ac:dyDescent="0.2">
      <c r="C369" s="52"/>
      <c r="F369" s="26"/>
      <c r="G369" s="26"/>
      <c r="H369" s="2"/>
      <c r="I369" s="54"/>
    </row>
    <row r="370" spans="3:9" customFormat="1" x14ac:dyDescent="0.2">
      <c r="C370" s="52"/>
      <c r="F370" s="26"/>
      <c r="G370" s="26"/>
      <c r="H370" s="2"/>
      <c r="I370" s="54"/>
    </row>
    <row r="371" spans="3:9" customFormat="1" x14ac:dyDescent="0.2">
      <c r="C371" s="52"/>
      <c r="F371" s="26"/>
      <c r="G371" s="26"/>
      <c r="H371" s="2"/>
      <c r="I371" s="54"/>
    </row>
    <row r="372" spans="3:9" customFormat="1" x14ac:dyDescent="0.2">
      <c r="C372" s="52"/>
      <c r="F372" s="26"/>
      <c r="G372" s="26"/>
      <c r="H372" s="2"/>
      <c r="I372" s="54"/>
    </row>
    <row r="373" spans="3:9" customFormat="1" x14ac:dyDescent="0.2">
      <c r="C373" s="52"/>
      <c r="F373" s="26"/>
      <c r="G373" s="26"/>
      <c r="H373" s="2"/>
      <c r="I373" s="54"/>
    </row>
    <row r="374" spans="3:9" customFormat="1" x14ac:dyDescent="0.2">
      <c r="C374" s="52"/>
      <c r="F374" s="26"/>
      <c r="G374" s="26"/>
      <c r="H374" s="2"/>
      <c r="I374" s="54"/>
    </row>
    <row r="375" spans="3:9" customFormat="1" x14ac:dyDescent="0.2">
      <c r="C375" s="52"/>
      <c r="F375" s="26"/>
      <c r="G375" s="26"/>
      <c r="H375" s="2"/>
      <c r="I375" s="54"/>
    </row>
    <row r="376" spans="3:9" customFormat="1" x14ac:dyDescent="0.2">
      <c r="C376" s="52"/>
      <c r="F376" s="26"/>
      <c r="G376" s="26"/>
      <c r="H376" s="2"/>
      <c r="I376" s="54"/>
    </row>
    <row r="377" spans="3:9" customFormat="1" x14ac:dyDescent="0.2">
      <c r="C377" s="52"/>
      <c r="F377" s="26"/>
      <c r="G377" s="26"/>
      <c r="H377" s="2"/>
      <c r="I377" s="54"/>
    </row>
    <row r="378" spans="3:9" customFormat="1" x14ac:dyDescent="0.2">
      <c r="C378" s="52"/>
      <c r="F378" s="26"/>
      <c r="G378" s="26"/>
      <c r="H378" s="2"/>
      <c r="I378" s="54"/>
    </row>
    <row r="379" spans="3:9" customFormat="1" x14ac:dyDescent="0.2">
      <c r="C379" s="52"/>
      <c r="F379" s="26"/>
      <c r="G379" s="26"/>
      <c r="H379" s="2"/>
      <c r="I379" s="54"/>
    </row>
    <row r="380" spans="3:9" customFormat="1" x14ac:dyDescent="0.2">
      <c r="C380" s="52"/>
      <c r="F380" s="26"/>
      <c r="G380" s="26"/>
      <c r="H380" s="2"/>
      <c r="I380" s="54"/>
    </row>
    <row r="381" spans="3:9" customFormat="1" x14ac:dyDescent="0.2">
      <c r="C381" s="52"/>
      <c r="F381" s="26"/>
      <c r="G381" s="26"/>
      <c r="H381" s="2"/>
      <c r="I381" s="54"/>
    </row>
    <row r="382" spans="3:9" customFormat="1" x14ac:dyDescent="0.2">
      <c r="C382" s="52"/>
      <c r="F382" s="26"/>
      <c r="G382" s="26"/>
      <c r="H382" s="2"/>
      <c r="I382" s="54"/>
    </row>
    <row r="383" spans="3:9" customFormat="1" x14ac:dyDescent="0.2">
      <c r="C383" s="52"/>
      <c r="F383" s="26"/>
      <c r="G383" s="26"/>
      <c r="H383" s="2"/>
      <c r="I383" s="54"/>
    </row>
    <row r="384" spans="3:9" customFormat="1" x14ac:dyDescent="0.2">
      <c r="C384" s="52"/>
      <c r="F384" s="26"/>
      <c r="G384" s="26"/>
      <c r="H384" s="2"/>
      <c r="I384" s="54"/>
    </row>
    <row r="385" spans="3:9" customFormat="1" x14ac:dyDescent="0.2">
      <c r="C385" s="52"/>
      <c r="F385" s="26"/>
      <c r="G385" s="26"/>
      <c r="H385" s="2"/>
      <c r="I385" s="54"/>
    </row>
    <row r="386" spans="3:9" customFormat="1" x14ac:dyDescent="0.2">
      <c r="C386" s="52"/>
      <c r="F386" s="26"/>
      <c r="G386" s="26"/>
      <c r="H386" s="2"/>
      <c r="I386" s="54"/>
    </row>
    <row r="387" spans="3:9" customFormat="1" x14ac:dyDescent="0.2">
      <c r="C387" s="52"/>
      <c r="F387" s="26"/>
      <c r="G387" s="26"/>
      <c r="H387" s="2"/>
      <c r="I387" s="54"/>
    </row>
    <row r="388" spans="3:9" customFormat="1" x14ac:dyDescent="0.2">
      <c r="C388" s="52"/>
      <c r="F388" s="26"/>
      <c r="G388" s="26"/>
      <c r="H388" s="2"/>
      <c r="I388" s="54"/>
    </row>
    <row r="389" spans="3:9" customFormat="1" x14ac:dyDescent="0.2">
      <c r="C389" s="52"/>
      <c r="F389" s="26"/>
      <c r="G389" s="26"/>
      <c r="H389" s="2"/>
      <c r="I389" s="54"/>
    </row>
    <row r="390" spans="3:9" customFormat="1" x14ac:dyDescent="0.2">
      <c r="C390" s="52"/>
      <c r="F390" s="26"/>
      <c r="G390" s="26"/>
      <c r="H390" s="2"/>
      <c r="I390" s="54"/>
    </row>
    <row r="391" spans="3:9" customFormat="1" x14ac:dyDescent="0.2">
      <c r="C391" s="52"/>
      <c r="F391" s="26"/>
      <c r="G391" s="26"/>
      <c r="H391" s="2"/>
      <c r="I391" s="54"/>
    </row>
    <row r="392" spans="3:9" customFormat="1" x14ac:dyDescent="0.2">
      <c r="C392" s="52"/>
      <c r="F392" s="26"/>
      <c r="G392" s="26"/>
      <c r="H392" s="2"/>
      <c r="I392" s="54"/>
    </row>
    <row r="393" spans="3:9" customFormat="1" x14ac:dyDescent="0.2">
      <c r="C393" s="52"/>
      <c r="F393" s="26"/>
      <c r="G393" s="26"/>
      <c r="H393" s="2"/>
      <c r="I393" s="54"/>
    </row>
    <row r="394" spans="3:9" customFormat="1" x14ac:dyDescent="0.2">
      <c r="C394" s="52"/>
      <c r="F394" s="26"/>
      <c r="G394" s="26"/>
      <c r="H394" s="2"/>
      <c r="I394" s="54"/>
    </row>
    <row r="395" spans="3:9" customFormat="1" x14ac:dyDescent="0.2">
      <c r="C395" s="52"/>
      <c r="F395" s="26"/>
      <c r="G395" s="26"/>
      <c r="H395" s="2"/>
      <c r="I395" s="54"/>
    </row>
    <row r="396" spans="3:9" customFormat="1" x14ac:dyDescent="0.2">
      <c r="C396" s="52"/>
      <c r="F396" s="26"/>
      <c r="G396" s="26"/>
      <c r="H396" s="2"/>
      <c r="I396" s="54"/>
    </row>
    <row r="397" spans="3:9" customFormat="1" x14ac:dyDescent="0.2">
      <c r="C397" s="52"/>
      <c r="F397" s="26"/>
      <c r="G397" s="26"/>
      <c r="H397" s="2"/>
      <c r="I397" s="54"/>
    </row>
    <row r="398" spans="3:9" customFormat="1" x14ac:dyDescent="0.2">
      <c r="C398" s="52"/>
      <c r="F398" s="26"/>
      <c r="G398" s="26"/>
      <c r="H398" s="2"/>
      <c r="I398" s="54"/>
    </row>
    <row r="399" spans="3:9" customFormat="1" x14ac:dyDescent="0.2">
      <c r="C399" s="52"/>
      <c r="F399" s="26"/>
      <c r="G399" s="26"/>
      <c r="H399" s="2"/>
      <c r="I399" s="54"/>
    </row>
    <row r="400" spans="3:9" customFormat="1" x14ac:dyDescent="0.2">
      <c r="C400" s="52"/>
      <c r="F400" s="26"/>
      <c r="G400" s="26"/>
      <c r="H400" s="2"/>
      <c r="I400" s="54"/>
    </row>
    <row r="401" spans="3:9" customFormat="1" x14ac:dyDescent="0.2">
      <c r="C401" s="52"/>
      <c r="F401" s="26"/>
      <c r="G401" s="26"/>
      <c r="H401" s="2"/>
      <c r="I401" s="54"/>
    </row>
    <row r="402" spans="3:9" customFormat="1" x14ac:dyDescent="0.2">
      <c r="C402" s="52"/>
      <c r="F402" s="26"/>
      <c r="G402" s="26"/>
      <c r="H402" s="2"/>
      <c r="I402" s="54"/>
    </row>
    <row r="403" spans="3:9" customFormat="1" x14ac:dyDescent="0.2">
      <c r="C403" s="52"/>
      <c r="F403" s="26"/>
      <c r="G403" s="26"/>
      <c r="H403" s="2"/>
      <c r="I403" s="54"/>
    </row>
    <row r="404" spans="3:9" customFormat="1" x14ac:dyDescent="0.2">
      <c r="C404" s="52"/>
      <c r="F404" s="26"/>
      <c r="G404" s="26"/>
      <c r="H404" s="2"/>
      <c r="I404" s="54"/>
    </row>
    <row r="405" spans="3:9" customFormat="1" x14ac:dyDescent="0.2">
      <c r="C405" s="52"/>
      <c r="F405" s="26"/>
      <c r="G405" s="26"/>
      <c r="H405" s="2"/>
      <c r="I405" s="54"/>
    </row>
    <row r="406" spans="3:9" customFormat="1" x14ac:dyDescent="0.2">
      <c r="C406" s="52"/>
      <c r="F406" s="26"/>
      <c r="G406" s="26"/>
      <c r="H406" s="2"/>
      <c r="I406" s="54"/>
    </row>
    <row r="407" spans="3:9" customFormat="1" x14ac:dyDescent="0.2">
      <c r="C407" s="52"/>
      <c r="F407" s="26"/>
      <c r="G407" s="26"/>
      <c r="H407" s="2"/>
      <c r="I407" s="54"/>
    </row>
    <row r="408" spans="3:9" customFormat="1" x14ac:dyDescent="0.2">
      <c r="C408" s="52"/>
      <c r="F408" s="26"/>
      <c r="G408" s="26"/>
      <c r="H408" s="2"/>
      <c r="I408" s="54"/>
    </row>
    <row r="409" spans="3:9" customFormat="1" x14ac:dyDescent="0.2">
      <c r="C409" s="52"/>
      <c r="F409" s="26"/>
      <c r="G409" s="26"/>
      <c r="H409" s="2"/>
      <c r="I409" s="54"/>
    </row>
    <row r="410" spans="3:9" customFormat="1" x14ac:dyDescent="0.2">
      <c r="C410" s="52"/>
      <c r="F410" s="26"/>
      <c r="G410" s="26"/>
      <c r="H410" s="2"/>
      <c r="I410" s="54"/>
    </row>
    <row r="411" spans="3:9" customFormat="1" x14ac:dyDescent="0.2">
      <c r="C411" s="52"/>
      <c r="F411" s="26"/>
      <c r="G411" s="26"/>
      <c r="H411" s="2"/>
      <c r="I411" s="54"/>
    </row>
    <row r="412" spans="3:9" customFormat="1" x14ac:dyDescent="0.2">
      <c r="C412" s="52"/>
      <c r="F412" s="26"/>
      <c r="G412" s="26"/>
      <c r="H412" s="2"/>
      <c r="I412" s="54"/>
    </row>
    <row r="413" spans="3:9" customFormat="1" x14ac:dyDescent="0.2">
      <c r="C413" s="52"/>
      <c r="F413" s="26"/>
      <c r="G413" s="26"/>
      <c r="H413" s="2"/>
      <c r="I413" s="54"/>
    </row>
    <row r="414" spans="3:9" customFormat="1" x14ac:dyDescent="0.2">
      <c r="C414" s="52"/>
      <c r="F414" s="26"/>
      <c r="G414" s="26"/>
      <c r="H414" s="2"/>
      <c r="I414" s="54"/>
    </row>
    <row r="415" spans="3:9" customFormat="1" x14ac:dyDescent="0.2">
      <c r="C415" s="52"/>
      <c r="F415" s="26"/>
      <c r="G415" s="26"/>
      <c r="H415" s="2"/>
      <c r="I415" s="54"/>
    </row>
    <row r="416" spans="3:9" customFormat="1" x14ac:dyDescent="0.2">
      <c r="C416" s="52"/>
      <c r="F416" s="26"/>
      <c r="G416" s="26"/>
      <c r="H416" s="2"/>
      <c r="I416" s="54"/>
    </row>
    <row r="417" spans="3:9" customFormat="1" x14ac:dyDescent="0.2">
      <c r="C417" s="52"/>
      <c r="F417" s="26"/>
      <c r="G417" s="26"/>
      <c r="H417" s="2"/>
      <c r="I417" s="54"/>
    </row>
    <row r="418" spans="3:9" customFormat="1" x14ac:dyDescent="0.2">
      <c r="C418" s="52"/>
      <c r="F418" s="26"/>
      <c r="G418" s="26"/>
      <c r="H418" s="2"/>
      <c r="I418" s="54"/>
    </row>
    <row r="419" spans="3:9" customFormat="1" x14ac:dyDescent="0.2">
      <c r="C419" s="52"/>
      <c r="F419" s="26"/>
      <c r="G419" s="26"/>
      <c r="H419" s="2"/>
      <c r="I419" s="54"/>
    </row>
    <row r="420" spans="3:9" customFormat="1" x14ac:dyDescent="0.2">
      <c r="C420" s="52"/>
      <c r="F420" s="26"/>
      <c r="G420" s="26"/>
      <c r="H420" s="2"/>
      <c r="I420" s="54"/>
    </row>
    <row r="421" spans="3:9" customFormat="1" x14ac:dyDescent="0.2">
      <c r="C421" s="52"/>
      <c r="F421" s="26"/>
      <c r="G421" s="26"/>
      <c r="H421" s="2"/>
      <c r="I421" s="54"/>
    </row>
    <row r="422" spans="3:9" customFormat="1" x14ac:dyDescent="0.2">
      <c r="C422" s="52"/>
      <c r="F422" s="26"/>
      <c r="G422" s="26"/>
      <c r="H422" s="2"/>
      <c r="I422" s="54"/>
    </row>
    <row r="423" spans="3:9" customFormat="1" x14ac:dyDescent="0.2">
      <c r="C423" s="52"/>
      <c r="F423" s="26"/>
      <c r="G423" s="26"/>
      <c r="H423" s="2"/>
      <c r="I423" s="54"/>
    </row>
    <row r="424" spans="3:9" customFormat="1" x14ac:dyDescent="0.2">
      <c r="C424" s="52"/>
      <c r="F424" s="26"/>
      <c r="G424" s="26"/>
      <c r="H424" s="2"/>
      <c r="I424" s="54"/>
    </row>
    <row r="425" spans="3:9" customFormat="1" x14ac:dyDescent="0.2">
      <c r="C425" s="52"/>
      <c r="F425" s="26"/>
      <c r="G425" s="26"/>
      <c r="H425" s="2"/>
      <c r="I425" s="54"/>
    </row>
    <row r="426" spans="3:9" customFormat="1" x14ac:dyDescent="0.2">
      <c r="C426" s="52"/>
      <c r="F426" s="26"/>
      <c r="G426" s="26"/>
      <c r="H426" s="2"/>
      <c r="I426" s="54"/>
    </row>
    <row r="427" spans="3:9" customFormat="1" x14ac:dyDescent="0.2">
      <c r="C427" s="52"/>
      <c r="F427" s="26"/>
      <c r="G427" s="26"/>
      <c r="H427" s="2"/>
      <c r="I427" s="54"/>
    </row>
    <row r="428" spans="3:9" customFormat="1" x14ac:dyDescent="0.2">
      <c r="C428" s="52"/>
      <c r="F428" s="26"/>
      <c r="G428" s="26"/>
      <c r="H428" s="2"/>
      <c r="I428" s="54"/>
    </row>
    <row r="429" spans="3:9" customFormat="1" x14ac:dyDescent="0.2">
      <c r="C429" s="52"/>
      <c r="F429" s="26"/>
      <c r="G429" s="26"/>
      <c r="H429" s="2"/>
      <c r="I429" s="54"/>
    </row>
    <row r="430" spans="3:9" customFormat="1" x14ac:dyDescent="0.2">
      <c r="C430" s="52"/>
      <c r="F430" s="26"/>
      <c r="G430" s="26"/>
      <c r="H430" s="2"/>
      <c r="I430" s="54"/>
    </row>
    <row r="431" spans="3:9" customFormat="1" x14ac:dyDescent="0.2">
      <c r="C431" s="52"/>
      <c r="F431" s="26"/>
      <c r="G431" s="26"/>
      <c r="H431" s="2"/>
      <c r="I431" s="54"/>
    </row>
    <row r="432" spans="3:9" customFormat="1" x14ac:dyDescent="0.2">
      <c r="C432" s="52"/>
      <c r="F432" s="26"/>
      <c r="G432" s="26"/>
      <c r="H432" s="2"/>
      <c r="I432" s="54"/>
    </row>
    <row r="433" spans="3:9" customFormat="1" x14ac:dyDescent="0.2">
      <c r="C433" s="52"/>
      <c r="F433" s="26"/>
      <c r="G433" s="26"/>
      <c r="H433" s="2"/>
      <c r="I433" s="54"/>
    </row>
    <row r="434" spans="3:9" customFormat="1" x14ac:dyDescent="0.2">
      <c r="C434" s="52"/>
      <c r="F434" s="26"/>
      <c r="G434" s="26"/>
      <c r="H434" s="2"/>
      <c r="I434" s="54"/>
    </row>
    <row r="435" spans="3:9" customFormat="1" x14ac:dyDescent="0.2">
      <c r="C435" s="52"/>
      <c r="F435" s="26"/>
      <c r="G435" s="26"/>
      <c r="H435" s="2"/>
      <c r="I435" s="54"/>
    </row>
    <row r="436" spans="3:9" customFormat="1" x14ac:dyDescent="0.2">
      <c r="C436" s="52"/>
      <c r="F436" s="26"/>
      <c r="G436" s="26"/>
      <c r="H436" s="2"/>
      <c r="I436" s="54"/>
    </row>
    <row r="437" spans="3:9" customFormat="1" x14ac:dyDescent="0.2">
      <c r="C437" s="52"/>
      <c r="F437" s="26"/>
      <c r="G437" s="26"/>
      <c r="H437" s="2"/>
      <c r="I437" s="54"/>
    </row>
    <row r="438" spans="3:9" customFormat="1" x14ac:dyDescent="0.2">
      <c r="C438" s="52"/>
      <c r="F438" s="26"/>
      <c r="G438" s="26"/>
      <c r="H438" s="2"/>
      <c r="I438" s="54"/>
    </row>
    <row r="439" spans="3:9" customFormat="1" x14ac:dyDescent="0.2">
      <c r="C439" s="52"/>
      <c r="F439" s="26"/>
      <c r="G439" s="26"/>
      <c r="H439" s="2"/>
      <c r="I439" s="54"/>
    </row>
    <row r="440" spans="3:9" customFormat="1" x14ac:dyDescent="0.2">
      <c r="C440" s="52"/>
      <c r="F440" s="26"/>
      <c r="G440" s="26"/>
      <c r="H440" s="2"/>
      <c r="I440" s="54"/>
    </row>
    <row r="441" spans="3:9" customFormat="1" x14ac:dyDescent="0.2">
      <c r="C441" s="52"/>
      <c r="F441" s="26"/>
      <c r="G441" s="26"/>
      <c r="H441" s="2"/>
      <c r="I441" s="54"/>
    </row>
    <row r="442" spans="3:9" customFormat="1" x14ac:dyDescent="0.2">
      <c r="C442" s="52"/>
      <c r="F442" s="26"/>
      <c r="G442" s="26"/>
      <c r="H442" s="2"/>
      <c r="I442" s="54"/>
    </row>
    <row r="443" spans="3:9" customFormat="1" x14ac:dyDescent="0.2">
      <c r="C443" s="52"/>
      <c r="F443" s="26"/>
      <c r="G443" s="26"/>
      <c r="H443" s="2"/>
      <c r="I443" s="54"/>
    </row>
    <row r="444" spans="3:9" customFormat="1" x14ac:dyDescent="0.2">
      <c r="C444" s="52"/>
      <c r="F444" s="26"/>
      <c r="G444" s="26"/>
      <c r="H444" s="2"/>
      <c r="I444" s="54"/>
    </row>
    <row r="445" spans="3:9" customFormat="1" x14ac:dyDescent="0.2">
      <c r="C445" s="52"/>
      <c r="F445" s="26"/>
      <c r="G445" s="26"/>
      <c r="H445" s="2"/>
      <c r="I445" s="54"/>
    </row>
    <row r="446" spans="3:9" customFormat="1" x14ac:dyDescent="0.2">
      <c r="C446" s="52"/>
      <c r="F446" s="26"/>
      <c r="G446" s="26"/>
      <c r="H446" s="2"/>
      <c r="I446" s="54"/>
    </row>
    <row r="447" spans="3:9" customFormat="1" x14ac:dyDescent="0.2">
      <c r="C447" s="52"/>
      <c r="F447" s="26"/>
      <c r="G447" s="26"/>
      <c r="H447" s="2"/>
      <c r="I447" s="54"/>
    </row>
    <row r="448" spans="3:9" customFormat="1" x14ac:dyDescent="0.2">
      <c r="C448" s="52"/>
      <c r="F448" s="26"/>
      <c r="G448" s="26"/>
      <c r="H448" s="2"/>
      <c r="I448" s="54"/>
    </row>
    <row r="449" spans="3:9" customFormat="1" x14ac:dyDescent="0.2">
      <c r="C449" s="52"/>
      <c r="F449" s="26"/>
      <c r="G449" s="26"/>
      <c r="H449" s="2"/>
      <c r="I449" s="54"/>
    </row>
    <row r="450" spans="3:9" customFormat="1" x14ac:dyDescent="0.2">
      <c r="C450" s="52"/>
      <c r="F450" s="26"/>
      <c r="G450" s="26"/>
      <c r="H450" s="2"/>
      <c r="I450" s="54"/>
    </row>
    <row r="451" spans="3:9" customFormat="1" x14ac:dyDescent="0.2">
      <c r="C451" s="52"/>
      <c r="F451" s="26"/>
      <c r="G451" s="26"/>
      <c r="H451" s="2"/>
      <c r="I451" s="54"/>
    </row>
    <row r="452" spans="3:9" customFormat="1" x14ac:dyDescent="0.2">
      <c r="C452" s="52"/>
      <c r="F452" s="26"/>
      <c r="G452" s="26"/>
      <c r="H452" s="2"/>
      <c r="I452" s="54"/>
    </row>
    <row r="453" spans="3:9" customFormat="1" x14ac:dyDescent="0.2">
      <c r="C453" s="52"/>
      <c r="F453" s="26"/>
      <c r="G453" s="26"/>
      <c r="H453" s="2"/>
      <c r="I453" s="54"/>
    </row>
    <row r="454" spans="3:9" customFormat="1" x14ac:dyDescent="0.2">
      <c r="C454" s="52"/>
      <c r="F454" s="26"/>
      <c r="G454" s="26"/>
      <c r="H454" s="2"/>
      <c r="I454" s="54"/>
    </row>
    <row r="455" spans="3:9" customFormat="1" x14ac:dyDescent="0.2">
      <c r="C455" s="52"/>
      <c r="F455" s="26"/>
      <c r="G455" s="26"/>
      <c r="H455" s="2"/>
      <c r="I455" s="54"/>
    </row>
    <row r="456" spans="3:9" customFormat="1" x14ac:dyDescent="0.2">
      <c r="C456" s="52"/>
      <c r="F456" s="26"/>
      <c r="G456" s="26"/>
      <c r="H456" s="2"/>
      <c r="I456" s="54"/>
    </row>
    <row r="457" spans="3:9" customFormat="1" x14ac:dyDescent="0.2">
      <c r="C457" s="52"/>
      <c r="F457" s="26"/>
      <c r="G457" s="26"/>
      <c r="H457" s="2"/>
      <c r="I457" s="54"/>
    </row>
    <row r="458" spans="3:9" customFormat="1" x14ac:dyDescent="0.2">
      <c r="C458" s="52"/>
      <c r="F458" s="26"/>
      <c r="G458" s="26"/>
      <c r="H458" s="2"/>
      <c r="I458" s="54"/>
    </row>
    <row r="459" spans="3:9" customFormat="1" x14ac:dyDescent="0.2">
      <c r="C459" s="52"/>
      <c r="F459" s="26"/>
      <c r="G459" s="26"/>
      <c r="H459" s="2"/>
      <c r="I459" s="54"/>
    </row>
    <row r="460" spans="3:9" customFormat="1" x14ac:dyDescent="0.2">
      <c r="C460" s="52"/>
      <c r="F460" s="26"/>
      <c r="G460" s="26"/>
      <c r="H460" s="2"/>
      <c r="I460" s="54"/>
    </row>
    <row r="461" spans="3:9" customFormat="1" x14ac:dyDescent="0.2">
      <c r="C461" s="52"/>
      <c r="F461" s="26"/>
      <c r="G461" s="26"/>
      <c r="H461" s="2"/>
      <c r="I461" s="54"/>
    </row>
    <row r="462" spans="3:9" customFormat="1" x14ac:dyDescent="0.2">
      <c r="C462" s="52"/>
      <c r="F462" s="26"/>
      <c r="G462" s="26"/>
      <c r="H462" s="2"/>
      <c r="I462" s="54"/>
    </row>
    <row r="463" spans="3:9" customFormat="1" x14ac:dyDescent="0.2">
      <c r="C463" s="52"/>
      <c r="F463" s="26"/>
      <c r="G463" s="26"/>
      <c r="H463" s="2"/>
      <c r="I463" s="54"/>
    </row>
    <row r="464" spans="3:9" customFormat="1" x14ac:dyDescent="0.2">
      <c r="C464" s="52"/>
      <c r="F464" s="26"/>
      <c r="G464" s="26"/>
      <c r="H464" s="2"/>
      <c r="I464" s="54"/>
    </row>
    <row r="465" spans="3:9" customFormat="1" x14ac:dyDescent="0.2">
      <c r="C465" s="52"/>
      <c r="F465" s="26"/>
      <c r="G465" s="26"/>
      <c r="H465" s="2"/>
      <c r="I465" s="54"/>
    </row>
    <row r="466" spans="3:9" customFormat="1" x14ac:dyDescent="0.2">
      <c r="C466" s="52"/>
      <c r="F466" s="26"/>
      <c r="G466" s="26"/>
      <c r="H466" s="2"/>
      <c r="I466" s="54"/>
    </row>
    <row r="467" spans="3:9" customFormat="1" x14ac:dyDescent="0.2">
      <c r="C467" s="52"/>
      <c r="F467" s="26"/>
      <c r="G467" s="26"/>
      <c r="H467" s="2"/>
      <c r="I467" s="54"/>
    </row>
    <row r="468" spans="3:9" customFormat="1" x14ac:dyDescent="0.2">
      <c r="C468" s="52"/>
      <c r="F468" s="26"/>
      <c r="G468" s="26"/>
      <c r="H468" s="2"/>
      <c r="I468" s="54"/>
    </row>
    <row r="469" spans="3:9" customFormat="1" x14ac:dyDescent="0.2">
      <c r="C469" s="52"/>
      <c r="F469" s="26"/>
      <c r="G469" s="26"/>
      <c r="H469" s="2"/>
      <c r="I469" s="54"/>
    </row>
    <row r="470" spans="3:9" customFormat="1" x14ac:dyDescent="0.2">
      <c r="C470" s="52"/>
      <c r="F470" s="26"/>
      <c r="G470" s="26"/>
      <c r="H470" s="2"/>
      <c r="I470" s="54"/>
    </row>
    <row r="471" spans="3:9" customFormat="1" x14ac:dyDescent="0.2">
      <c r="C471" s="52"/>
      <c r="F471" s="26"/>
      <c r="G471" s="26"/>
      <c r="H471" s="2"/>
      <c r="I471" s="54"/>
    </row>
    <row r="472" spans="3:9" customFormat="1" x14ac:dyDescent="0.2">
      <c r="C472" s="52"/>
      <c r="F472" s="26"/>
      <c r="G472" s="26"/>
      <c r="H472" s="2"/>
      <c r="I472" s="54"/>
    </row>
    <row r="473" spans="3:9" customFormat="1" x14ac:dyDescent="0.2">
      <c r="C473" s="52"/>
      <c r="F473" s="26"/>
      <c r="G473" s="26"/>
      <c r="H473" s="2"/>
      <c r="I473" s="54"/>
    </row>
    <row r="474" spans="3:9" customFormat="1" x14ac:dyDescent="0.2">
      <c r="C474" s="52"/>
      <c r="F474" s="26"/>
      <c r="G474" s="26"/>
      <c r="H474" s="2"/>
      <c r="I474" s="54"/>
    </row>
    <row r="475" spans="3:9" customFormat="1" x14ac:dyDescent="0.2">
      <c r="C475" s="52"/>
      <c r="F475" s="26"/>
      <c r="G475" s="26"/>
      <c r="H475" s="2"/>
      <c r="I475" s="54"/>
    </row>
    <row r="476" spans="3:9" customFormat="1" x14ac:dyDescent="0.2">
      <c r="C476" s="52"/>
      <c r="F476" s="26"/>
      <c r="G476" s="26"/>
      <c r="H476" s="2"/>
      <c r="I476" s="54"/>
    </row>
    <row r="477" spans="3:9" customFormat="1" x14ac:dyDescent="0.2">
      <c r="C477" s="52"/>
      <c r="F477" s="26"/>
      <c r="G477" s="26"/>
      <c r="H477" s="2"/>
      <c r="I477" s="54"/>
    </row>
    <row r="478" spans="3:9" customFormat="1" x14ac:dyDescent="0.2">
      <c r="C478" s="52"/>
      <c r="F478" s="26"/>
      <c r="G478" s="26"/>
      <c r="H478" s="2"/>
      <c r="I478" s="54"/>
    </row>
    <row r="479" spans="3:9" customFormat="1" x14ac:dyDescent="0.2">
      <c r="C479" s="52"/>
      <c r="F479" s="26"/>
      <c r="G479" s="26"/>
      <c r="H479" s="2"/>
      <c r="I479" s="54"/>
    </row>
    <row r="480" spans="3:9" customFormat="1" x14ac:dyDescent="0.2">
      <c r="C480" s="52"/>
      <c r="F480" s="26"/>
      <c r="G480" s="26"/>
      <c r="H480" s="2"/>
      <c r="I480" s="54"/>
    </row>
    <row r="481" spans="3:9" customFormat="1" x14ac:dyDescent="0.2">
      <c r="C481" s="52"/>
      <c r="F481" s="26"/>
      <c r="G481" s="26"/>
      <c r="H481" s="2"/>
      <c r="I481" s="54"/>
    </row>
    <row r="482" spans="3:9" customFormat="1" x14ac:dyDescent="0.2">
      <c r="C482" s="52"/>
      <c r="F482" s="26"/>
      <c r="G482" s="26"/>
      <c r="H482" s="2"/>
      <c r="I482" s="54"/>
    </row>
    <row r="483" spans="3:9" customFormat="1" x14ac:dyDescent="0.2">
      <c r="C483" s="52"/>
      <c r="F483" s="26"/>
      <c r="G483" s="26"/>
      <c r="H483" s="2"/>
      <c r="I483" s="54"/>
    </row>
    <row r="484" spans="3:9" customFormat="1" x14ac:dyDescent="0.2">
      <c r="C484" s="52"/>
      <c r="F484" s="26"/>
      <c r="G484" s="26"/>
      <c r="H484" s="2"/>
      <c r="I484" s="54"/>
    </row>
    <row r="485" spans="3:9" customFormat="1" x14ac:dyDescent="0.2">
      <c r="C485" s="52"/>
      <c r="F485" s="26"/>
      <c r="G485" s="26"/>
      <c r="H485" s="2"/>
      <c r="I485" s="54"/>
    </row>
    <row r="486" spans="3:9" customFormat="1" x14ac:dyDescent="0.2">
      <c r="C486" s="52"/>
      <c r="F486" s="26"/>
      <c r="G486" s="26"/>
      <c r="H486" s="2"/>
      <c r="I486" s="54"/>
    </row>
    <row r="487" spans="3:9" customFormat="1" x14ac:dyDescent="0.2">
      <c r="C487" s="52"/>
      <c r="F487" s="26"/>
      <c r="G487" s="26"/>
      <c r="H487" s="2"/>
      <c r="I487" s="54"/>
    </row>
    <row r="488" spans="3:9" customFormat="1" x14ac:dyDescent="0.2">
      <c r="C488" s="52"/>
      <c r="F488" s="26"/>
      <c r="G488" s="26"/>
      <c r="H488" s="2"/>
      <c r="I488" s="54"/>
    </row>
    <row r="489" spans="3:9" customFormat="1" x14ac:dyDescent="0.2">
      <c r="C489" s="52"/>
      <c r="F489" s="26"/>
      <c r="G489" s="26"/>
      <c r="H489" s="2"/>
      <c r="I489" s="54"/>
    </row>
    <row r="490" spans="3:9" customFormat="1" x14ac:dyDescent="0.2">
      <c r="C490" s="52"/>
      <c r="F490" s="26"/>
      <c r="G490" s="26"/>
      <c r="H490" s="2"/>
      <c r="I490" s="54"/>
    </row>
    <row r="491" spans="3:9" customFormat="1" x14ac:dyDescent="0.2">
      <c r="C491" s="52"/>
      <c r="F491" s="26"/>
      <c r="G491" s="26"/>
      <c r="H491" s="2"/>
      <c r="I491" s="54"/>
    </row>
    <row r="492" spans="3:9" customFormat="1" x14ac:dyDescent="0.2">
      <c r="C492" s="52"/>
      <c r="F492" s="26"/>
      <c r="G492" s="26"/>
      <c r="H492" s="2"/>
      <c r="I492" s="54"/>
    </row>
    <row r="493" spans="3:9" customFormat="1" x14ac:dyDescent="0.2">
      <c r="C493" s="52"/>
      <c r="F493" s="26"/>
      <c r="G493" s="26"/>
      <c r="H493" s="2"/>
      <c r="I493" s="54"/>
    </row>
    <row r="494" spans="3:9" customFormat="1" x14ac:dyDescent="0.2">
      <c r="C494" s="52"/>
      <c r="F494" s="26"/>
      <c r="G494" s="26"/>
      <c r="H494" s="2"/>
      <c r="I494" s="54"/>
    </row>
    <row r="495" spans="3:9" customFormat="1" x14ac:dyDescent="0.2">
      <c r="C495" s="52"/>
      <c r="F495" s="26"/>
      <c r="G495" s="26"/>
      <c r="H495" s="2"/>
      <c r="I495" s="54"/>
    </row>
    <row r="496" spans="3:9" customFormat="1" x14ac:dyDescent="0.2">
      <c r="C496" s="52"/>
      <c r="F496" s="26"/>
      <c r="G496" s="26"/>
      <c r="H496" s="2"/>
      <c r="I496" s="54"/>
    </row>
    <row r="497" spans="3:9" customFormat="1" x14ac:dyDescent="0.2">
      <c r="C497" s="52"/>
      <c r="F497" s="26"/>
      <c r="G497" s="26"/>
      <c r="H497" s="2"/>
      <c r="I497" s="54"/>
    </row>
    <row r="498" spans="3:9" customFormat="1" x14ac:dyDescent="0.2">
      <c r="C498" s="52"/>
      <c r="F498" s="26"/>
      <c r="G498" s="26"/>
      <c r="H498" s="2"/>
      <c r="I498" s="54"/>
    </row>
    <row r="499" spans="3:9" customFormat="1" x14ac:dyDescent="0.2">
      <c r="C499" s="52"/>
      <c r="F499" s="26"/>
      <c r="G499" s="26"/>
      <c r="H499" s="2"/>
      <c r="I499" s="54"/>
    </row>
    <row r="500" spans="3:9" customFormat="1" x14ac:dyDescent="0.2">
      <c r="C500" s="52"/>
      <c r="F500" s="26"/>
      <c r="G500" s="26"/>
      <c r="H500" s="2"/>
      <c r="I500" s="54"/>
    </row>
    <row r="501" spans="3:9" customFormat="1" x14ac:dyDescent="0.2">
      <c r="C501" s="52"/>
      <c r="F501" s="26"/>
      <c r="G501" s="26"/>
      <c r="H501" s="2"/>
      <c r="I501" s="54"/>
    </row>
    <row r="502" spans="3:9" customFormat="1" x14ac:dyDescent="0.2">
      <c r="C502" s="52"/>
      <c r="F502" s="26"/>
      <c r="G502" s="26"/>
      <c r="H502" s="2"/>
      <c r="I502" s="54"/>
    </row>
    <row r="503" spans="3:9" customFormat="1" x14ac:dyDescent="0.2">
      <c r="C503" s="52"/>
      <c r="F503" s="26"/>
      <c r="G503" s="26"/>
      <c r="H503" s="2"/>
      <c r="I503" s="54"/>
    </row>
    <row r="504" spans="3:9" customFormat="1" x14ac:dyDescent="0.2">
      <c r="C504" s="52"/>
      <c r="F504" s="26"/>
      <c r="G504" s="26"/>
      <c r="H504" s="2"/>
      <c r="I504" s="54"/>
    </row>
    <row r="505" spans="3:9" customFormat="1" x14ac:dyDescent="0.2">
      <c r="C505" s="52"/>
      <c r="F505" s="26"/>
      <c r="G505" s="26"/>
      <c r="H505" s="2"/>
      <c r="I505" s="54"/>
    </row>
    <row r="506" spans="3:9" customFormat="1" x14ac:dyDescent="0.2">
      <c r="C506" s="52"/>
      <c r="F506" s="26"/>
      <c r="G506" s="26"/>
      <c r="H506" s="2"/>
      <c r="I506" s="54"/>
    </row>
    <row r="507" spans="3:9" customFormat="1" x14ac:dyDescent="0.2">
      <c r="C507" s="52"/>
      <c r="F507" s="26"/>
      <c r="G507" s="26"/>
      <c r="H507" s="2"/>
      <c r="I507" s="54"/>
    </row>
    <row r="508" spans="3:9" customFormat="1" x14ac:dyDescent="0.2">
      <c r="C508" s="52"/>
      <c r="F508" s="26"/>
      <c r="G508" s="26"/>
      <c r="H508" s="2"/>
      <c r="I508" s="54"/>
    </row>
    <row r="509" spans="3:9" customFormat="1" x14ac:dyDescent="0.2">
      <c r="C509" s="52"/>
      <c r="F509" s="26"/>
      <c r="G509" s="26"/>
      <c r="H509" s="2"/>
      <c r="I509" s="54"/>
    </row>
    <row r="510" spans="3:9" customFormat="1" x14ac:dyDescent="0.2">
      <c r="C510" s="52"/>
      <c r="F510" s="26"/>
      <c r="G510" s="26"/>
      <c r="H510" s="2"/>
      <c r="I510" s="54"/>
    </row>
    <row r="511" spans="3:9" customFormat="1" x14ac:dyDescent="0.2">
      <c r="C511" s="52"/>
      <c r="F511" s="26"/>
      <c r="G511" s="26"/>
      <c r="H511" s="2"/>
      <c r="I511" s="54"/>
    </row>
    <row r="512" spans="3:9" customFormat="1" x14ac:dyDescent="0.2">
      <c r="C512" s="52"/>
      <c r="F512" s="26"/>
      <c r="G512" s="26"/>
      <c r="H512" s="2"/>
      <c r="I512" s="54"/>
    </row>
    <row r="513" spans="3:9" customFormat="1" x14ac:dyDescent="0.2">
      <c r="C513" s="52"/>
      <c r="F513" s="26"/>
      <c r="G513" s="26"/>
      <c r="H513" s="2"/>
      <c r="I513" s="54"/>
    </row>
    <row r="514" spans="3:9" customFormat="1" x14ac:dyDescent="0.2">
      <c r="C514" s="52"/>
      <c r="F514" s="26"/>
      <c r="G514" s="26"/>
      <c r="H514" s="2"/>
      <c r="I514" s="54"/>
    </row>
    <row r="515" spans="3:9" customFormat="1" x14ac:dyDescent="0.2">
      <c r="C515" s="52"/>
      <c r="F515" s="26"/>
      <c r="G515" s="26"/>
      <c r="H515" s="2"/>
      <c r="I515" s="54"/>
    </row>
    <row r="516" spans="3:9" customFormat="1" x14ac:dyDescent="0.2">
      <c r="C516" s="52"/>
      <c r="F516" s="26"/>
      <c r="G516" s="26"/>
      <c r="H516" s="2"/>
      <c r="I516" s="54"/>
    </row>
    <row r="517" spans="3:9" customFormat="1" x14ac:dyDescent="0.2">
      <c r="C517" s="52"/>
      <c r="F517" s="26"/>
      <c r="G517" s="26"/>
      <c r="H517" s="2"/>
      <c r="I517" s="54"/>
    </row>
    <row r="518" spans="3:9" customFormat="1" x14ac:dyDescent="0.2">
      <c r="C518" s="52"/>
      <c r="F518" s="26"/>
      <c r="G518" s="26"/>
      <c r="H518" s="2"/>
      <c r="I518" s="54"/>
    </row>
    <row r="519" spans="3:9" customFormat="1" x14ac:dyDescent="0.2">
      <c r="C519" s="52"/>
      <c r="F519" s="26"/>
      <c r="G519" s="26"/>
      <c r="H519" s="2"/>
      <c r="I519" s="54"/>
    </row>
    <row r="520" spans="3:9" customFormat="1" x14ac:dyDescent="0.2">
      <c r="C520" s="52"/>
      <c r="F520" s="26"/>
      <c r="G520" s="26"/>
      <c r="H520" s="2"/>
      <c r="I520" s="54"/>
    </row>
    <row r="521" spans="3:9" customFormat="1" x14ac:dyDescent="0.2">
      <c r="C521" s="52"/>
      <c r="F521" s="26"/>
      <c r="G521" s="26"/>
      <c r="H521" s="2"/>
      <c r="I521" s="54"/>
    </row>
    <row r="522" spans="3:9" customFormat="1" x14ac:dyDescent="0.2">
      <c r="C522" s="52"/>
      <c r="F522" s="26"/>
      <c r="G522" s="26"/>
      <c r="H522" s="2"/>
      <c r="I522" s="54"/>
    </row>
    <row r="523" spans="3:9" customFormat="1" x14ac:dyDescent="0.2">
      <c r="C523" s="52"/>
      <c r="F523" s="26"/>
      <c r="G523" s="26"/>
      <c r="H523" s="2"/>
      <c r="I523" s="54"/>
    </row>
    <row r="524" spans="3:9" customFormat="1" x14ac:dyDescent="0.2">
      <c r="C524" s="52"/>
      <c r="F524" s="26"/>
      <c r="G524" s="26"/>
      <c r="H524" s="2"/>
      <c r="I524" s="54"/>
    </row>
    <row r="525" spans="3:9" customFormat="1" x14ac:dyDescent="0.2">
      <c r="C525" s="52"/>
      <c r="F525" s="26"/>
      <c r="G525" s="26"/>
      <c r="H525" s="2"/>
      <c r="I525" s="54"/>
    </row>
    <row r="526" spans="3:9" customFormat="1" x14ac:dyDescent="0.2">
      <c r="C526" s="52"/>
      <c r="F526" s="26"/>
      <c r="G526" s="26"/>
      <c r="H526" s="2"/>
      <c r="I526" s="54"/>
    </row>
    <row r="527" spans="3:9" customFormat="1" x14ac:dyDescent="0.2">
      <c r="C527" s="52"/>
      <c r="F527" s="26"/>
      <c r="G527" s="26"/>
      <c r="H527" s="2"/>
      <c r="I527" s="54"/>
    </row>
    <row r="528" spans="3:9" customFormat="1" x14ac:dyDescent="0.2">
      <c r="C528" s="52"/>
      <c r="F528" s="26"/>
      <c r="G528" s="26"/>
      <c r="H528" s="2"/>
      <c r="I528" s="54"/>
    </row>
    <row r="529" spans="3:9" customFormat="1" x14ac:dyDescent="0.2">
      <c r="C529" s="52"/>
      <c r="F529" s="26"/>
      <c r="G529" s="26"/>
      <c r="H529" s="2"/>
      <c r="I529" s="54"/>
    </row>
    <row r="530" spans="3:9" customFormat="1" x14ac:dyDescent="0.2">
      <c r="C530" s="52"/>
      <c r="F530" s="26"/>
      <c r="G530" s="26"/>
      <c r="H530" s="2"/>
      <c r="I530" s="54"/>
    </row>
    <row r="531" spans="3:9" customFormat="1" x14ac:dyDescent="0.2">
      <c r="C531" s="52"/>
      <c r="F531" s="26"/>
      <c r="G531" s="26"/>
      <c r="H531" s="2"/>
      <c r="I531" s="54"/>
    </row>
    <row r="532" spans="3:9" customFormat="1" x14ac:dyDescent="0.2">
      <c r="C532" s="52"/>
      <c r="F532" s="26"/>
      <c r="G532" s="26"/>
      <c r="H532" s="2"/>
      <c r="I532" s="54"/>
    </row>
    <row r="533" spans="3:9" customFormat="1" x14ac:dyDescent="0.2">
      <c r="C533" s="52"/>
      <c r="F533" s="26"/>
      <c r="G533" s="26"/>
      <c r="H533" s="2"/>
      <c r="I533" s="54"/>
    </row>
    <row r="534" spans="3:9" customFormat="1" x14ac:dyDescent="0.2">
      <c r="C534" s="52"/>
      <c r="F534" s="26"/>
      <c r="G534" s="26"/>
      <c r="H534" s="2"/>
      <c r="I534" s="54"/>
    </row>
    <row r="535" spans="3:9" customFormat="1" x14ac:dyDescent="0.2">
      <c r="C535" s="52"/>
      <c r="F535" s="26"/>
      <c r="G535" s="26"/>
      <c r="H535" s="2"/>
      <c r="I535" s="54"/>
    </row>
    <row r="536" spans="3:9" customFormat="1" x14ac:dyDescent="0.2">
      <c r="C536" s="52"/>
      <c r="F536" s="26"/>
      <c r="G536" s="26"/>
      <c r="H536" s="2"/>
      <c r="I536" s="54"/>
    </row>
    <row r="537" spans="3:9" customFormat="1" x14ac:dyDescent="0.2">
      <c r="C537" s="52"/>
      <c r="F537" s="26"/>
      <c r="G537" s="26"/>
      <c r="H537" s="2"/>
      <c r="I537" s="54"/>
    </row>
    <row r="538" spans="3:9" customFormat="1" x14ac:dyDescent="0.2">
      <c r="C538" s="52"/>
      <c r="F538" s="26"/>
      <c r="G538" s="26"/>
      <c r="H538" s="2"/>
      <c r="I538" s="54"/>
    </row>
    <row r="539" spans="3:9" customFormat="1" x14ac:dyDescent="0.2">
      <c r="C539" s="52"/>
      <c r="F539" s="26"/>
      <c r="G539" s="26"/>
      <c r="H539" s="2"/>
      <c r="I539" s="54"/>
    </row>
    <row r="540" spans="3:9" customFormat="1" x14ac:dyDescent="0.2">
      <c r="C540" s="52"/>
      <c r="F540" s="26"/>
      <c r="G540" s="26"/>
      <c r="H540" s="2"/>
      <c r="I540" s="54"/>
    </row>
    <row r="541" spans="3:9" customFormat="1" x14ac:dyDescent="0.2">
      <c r="C541" s="52"/>
      <c r="F541" s="26"/>
      <c r="G541" s="26"/>
      <c r="H541" s="2"/>
      <c r="I541" s="54"/>
    </row>
    <row r="542" spans="3:9" customFormat="1" x14ac:dyDescent="0.2">
      <c r="C542" s="52"/>
      <c r="F542" s="26"/>
      <c r="G542" s="26"/>
      <c r="H542" s="2"/>
      <c r="I542" s="54"/>
    </row>
    <row r="543" spans="3:9" customFormat="1" x14ac:dyDescent="0.2">
      <c r="C543" s="52"/>
      <c r="F543" s="26"/>
      <c r="G543" s="26"/>
      <c r="H543" s="2"/>
      <c r="I543" s="54"/>
    </row>
    <row r="544" spans="3:9" customFormat="1" x14ac:dyDescent="0.2">
      <c r="C544" s="52"/>
      <c r="F544" s="26"/>
      <c r="G544" s="26"/>
      <c r="H544" s="2"/>
      <c r="I544" s="54"/>
    </row>
    <row r="545" spans="3:9" customFormat="1" x14ac:dyDescent="0.2">
      <c r="C545" s="52"/>
      <c r="F545" s="26"/>
      <c r="G545" s="26"/>
      <c r="H545" s="2"/>
      <c r="I545" s="54"/>
    </row>
    <row r="546" spans="3:9" customFormat="1" x14ac:dyDescent="0.2">
      <c r="C546" s="52"/>
      <c r="F546" s="26"/>
      <c r="G546" s="26"/>
      <c r="H546" s="2"/>
      <c r="I546" s="54"/>
    </row>
    <row r="547" spans="3:9" customFormat="1" x14ac:dyDescent="0.2">
      <c r="C547" s="52"/>
      <c r="F547" s="26"/>
      <c r="G547" s="26"/>
      <c r="H547" s="2"/>
      <c r="I547" s="54"/>
    </row>
    <row r="548" spans="3:9" customFormat="1" x14ac:dyDescent="0.2">
      <c r="C548" s="52"/>
      <c r="F548" s="26"/>
      <c r="G548" s="26"/>
      <c r="H548" s="2"/>
      <c r="I548" s="54"/>
    </row>
    <row r="549" spans="3:9" customFormat="1" x14ac:dyDescent="0.2">
      <c r="C549" s="52"/>
      <c r="F549" s="26"/>
      <c r="G549" s="26"/>
      <c r="H549" s="2"/>
      <c r="I549" s="54"/>
    </row>
    <row r="550" spans="3:9" customFormat="1" x14ac:dyDescent="0.2">
      <c r="C550" s="52"/>
      <c r="F550" s="26"/>
      <c r="G550" s="26"/>
      <c r="H550" s="2"/>
      <c r="I550" s="54"/>
    </row>
    <row r="551" spans="3:9" customFormat="1" x14ac:dyDescent="0.2">
      <c r="C551" s="52"/>
      <c r="F551" s="26"/>
      <c r="G551" s="26"/>
      <c r="H551" s="2"/>
      <c r="I551" s="54"/>
    </row>
    <row r="552" spans="3:9" customFormat="1" x14ac:dyDescent="0.2">
      <c r="C552" s="52"/>
      <c r="F552" s="26"/>
      <c r="G552" s="26"/>
      <c r="H552" s="2"/>
      <c r="I552" s="54"/>
    </row>
    <row r="553" spans="3:9" customFormat="1" x14ac:dyDescent="0.2">
      <c r="C553" s="52"/>
      <c r="F553" s="26"/>
      <c r="G553" s="26"/>
      <c r="H553" s="2"/>
      <c r="I553" s="54"/>
    </row>
    <row r="554" spans="3:9" customFormat="1" x14ac:dyDescent="0.2">
      <c r="C554" s="52"/>
      <c r="F554" s="26"/>
      <c r="G554" s="26"/>
      <c r="H554" s="2"/>
      <c r="I554" s="54"/>
    </row>
    <row r="555" spans="3:9" customFormat="1" x14ac:dyDescent="0.2">
      <c r="C555" s="52"/>
      <c r="F555" s="26"/>
      <c r="G555" s="26"/>
      <c r="H555" s="2"/>
      <c r="I555" s="54"/>
    </row>
    <row r="556" spans="3:9" customFormat="1" x14ac:dyDescent="0.2">
      <c r="C556" s="52"/>
      <c r="F556" s="26"/>
      <c r="G556" s="26"/>
      <c r="H556" s="2"/>
      <c r="I556" s="54"/>
    </row>
    <row r="557" spans="3:9" customFormat="1" x14ac:dyDescent="0.2">
      <c r="C557" s="52"/>
      <c r="F557" s="26"/>
      <c r="G557" s="26"/>
      <c r="H557" s="2"/>
      <c r="I557" s="54"/>
    </row>
    <row r="558" spans="3:9" customFormat="1" x14ac:dyDescent="0.2">
      <c r="C558" s="52"/>
      <c r="F558" s="26"/>
      <c r="G558" s="26"/>
      <c r="H558" s="2"/>
      <c r="I558" s="54"/>
    </row>
    <row r="559" spans="3:9" customFormat="1" x14ac:dyDescent="0.2">
      <c r="C559" s="52"/>
      <c r="F559" s="26"/>
      <c r="G559" s="26"/>
      <c r="H559" s="2"/>
      <c r="I559" s="54"/>
    </row>
    <row r="560" spans="3:9" customFormat="1" x14ac:dyDescent="0.2">
      <c r="C560" s="52"/>
      <c r="F560" s="26"/>
      <c r="G560" s="26"/>
      <c r="H560" s="2"/>
      <c r="I560" s="54"/>
    </row>
    <row r="561" spans="3:9" customFormat="1" x14ac:dyDescent="0.2">
      <c r="C561" s="52"/>
      <c r="F561" s="26"/>
      <c r="G561" s="26"/>
      <c r="H561" s="2"/>
      <c r="I561" s="54"/>
    </row>
    <row r="562" spans="3:9" customFormat="1" x14ac:dyDescent="0.2">
      <c r="C562" s="52"/>
      <c r="F562" s="26"/>
      <c r="G562" s="26"/>
      <c r="H562" s="2"/>
      <c r="I562" s="54"/>
    </row>
    <row r="563" spans="3:9" customFormat="1" x14ac:dyDescent="0.2">
      <c r="C563" s="52"/>
      <c r="F563" s="26"/>
      <c r="G563" s="26"/>
      <c r="H563" s="2"/>
      <c r="I563" s="54"/>
    </row>
    <row r="564" spans="3:9" customFormat="1" x14ac:dyDescent="0.2">
      <c r="C564" s="52"/>
      <c r="F564" s="26"/>
      <c r="G564" s="26"/>
      <c r="H564" s="2"/>
      <c r="I564" s="54"/>
    </row>
    <row r="565" spans="3:9" customFormat="1" x14ac:dyDescent="0.2">
      <c r="C565" s="52"/>
      <c r="F565" s="26"/>
      <c r="G565" s="26"/>
      <c r="H565" s="2"/>
      <c r="I565" s="54"/>
    </row>
    <row r="566" spans="3:9" customFormat="1" x14ac:dyDescent="0.2">
      <c r="C566" s="52"/>
      <c r="F566" s="26"/>
      <c r="G566" s="26"/>
      <c r="H566" s="2"/>
      <c r="I566" s="54"/>
    </row>
    <row r="567" spans="3:9" customFormat="1" x14ac:dyDescent="0.2">
      <c r="C567" s="52"/>
      <c r="F567" s="26"/>
      <c r="G567" s="26"/>
      <c r="H567" s="2"/>
      <c r="I567" s="54"/>
    </row>
    <row r="568" spans="3:9" customFormat="1" x14ac:dyDescent="0.2">
      <c r="C568" s="52"/>
      <c r="F568" s="26"/>
      <c r="G568" s="26"/>
      <c r="H568" s="2"/>
      <c r="I568" s="54"/>
    </row>
    <row r="569" spans="3:9" customFormat="1" x14ac:dyDescent="0.2">
      <c r="C569" s="52"/>
      <c r="F569" s="26"/>
      <c r="G569" s="26"/>
      <c r="H569" s="2"/>
      <c r="I569" s="54"/>
    </row>
    <row r="570" spans="3:9" customFormat="1" x14ac:dyDescent="0.2">
      <c r="C570" s="52"/>
      <c r="F570" s="26"/>
      <c r="G570" s="26"/>
      <c r="H570" s="2"/>
      <c r="I570" s="54"/>
    </row>
    <row r="571" spans="3:9" customFormat="1" x14ac:dyDescent="0.2">
      <c r="C571" s="52"/>
      <c r="F571" s="26"/>
      <c r="G571" s="26"/>
      <c r="H571" s="2"/>
      <c r="I571" s="54"/>
    </row>
    <row r="572" spans="3:9" customFormat="1" x14ac:dyDescent="0.2">
      <c r="C572" s="52"/>
      <c r="F572" s="26"/>
      <c r="G572" s="26"/>
      <c r="H572" s="2"/>
      <c r="I572" s="54"/>
    </row>
    <row r="573" spans="3:9" customFormat="1" x14ac:dyDescent="0.2">
      <c r="C573" s="52"/>
      <c r="F573" s="26"/>
      <c r="G573" s="26"/>
      <c r="H573" s="2"/>
      <c r="I573" s="54"/>
    </row>
    <row r="574" spans="3:9" customFormat="1" x14ac:dyDescent="0.2">
      <c r="C574" s="52"/>
      <c r="F574" s="26"/>
      <c r="G574" s="26"/>
      <c r="H574" s="2"/>
      <c r="I574" s="54"/>
    </row>
    <row r="575" spans="3:9" customFormat="1" x14ac:dyDescent="0.2">
      <c r="C575" s="52"/>
      <c r="F575" s="26"/>
      <c r="G575" s="26"/>
      <c r="H575" s="2"/>
      <c r="I575" s="54"/>
    </row>
    <row r="576" spans="3:9" customFormat="1" x14ac:dyDescent="0.2">
      <c r="C576" s="52"/>
      <c r="F576" s="26"/>
      <c r="G576" s="26"/>
      <c r="H576" s="2"/>
      <c r="I576" s="54"/>
    </row>
    <row r="577" spans="3:9" customFormat="1" x14ac:dyDescent="0.2">
      <c r="C577" s="52"/>
      <c r="F577" s="26"/>
      <c r="G577" s="26"/>
      <c r="H577" s="2"/>
      <c r="I577" s="54"/>
    </row>
    <row r="578" spans="3:9" customFormat="1" x14ac:dyDescent="0.2">
      <c r="C578" s="52"/>
      <c r="F578" s="26"/>
      <c r="G578" s="26"/>
      <c r="H578" s="2"/>
      <c r="I578" s="54"/>
    </row>
    <row r="579" spans="3:9" customFormat="1" x14ac:dyDescent="0.2">
      <c r="C579" s="52"/>
      <c r="F579" s="26"/>
      <c r="G579" s="26"/>
      <c r="H579" s="2"/>
      <c r="I579" s="54"/>
    </row>
    <row r="580" spans="3:9" customFormat="1" x14ac:dyDescent="0.2">
      <c r="C580" s="52"/>
      <c r="F580" s="26"/>
      <c r="G580" s="26"/>
      <c r="H580" s="2"/>
      <c r="I580" s="54"/>
    </row>
    <row r="581" spans="3:9" customFormat="1" x14ac:dyDescent="0.2">
      <c r="C581" s="52"/>
      <c r="F581" s="26"/>
      <c r="G581" s="26"/>
      <c r="H581" s="2"/>
      <c r="I581" s="54"/>
    </row>
    <row r="582" spans="3:9" customFormat="1" x14ac:dyDescent="0.2">
      <c r="C582" s="52"/>
      <c r="F582" s="26"/>
      <c r="G582" s="26"/>
      <c r="H582" s="2"/>
      <c r="I582" s="54"/>
    </row>
    <row r="583" spans="3:9" customFormat="1" x14ac:dyDescent="0.2">
      <c r="C583" s="52"/>
      <c r="F583" s="26"/>
      <c r="G583" s="26"/>
      <c r="H583" s="2"/>
      <c r="I583" s="54"/>
    </row>
    <row r="584" spans="3:9" customFormat="1" x14ac:dyDescent="0.2">
      <c r="C584" s="52"/>
      <c r="F584" s="26"/>
      <c r="G584" s="26"/>
      <c r="H584" s="2"/>
      <c r="I584" s="54"/>
    </row>
    <row r="585" spans="3:9" customFormat="1" x14ac:dyDescent="0.2">
      <c r="C585" s="52"/>
      <c r="F585" s="26"/>
      <c r="G585" s="26"/>
      <c r="H585" s="2"/>
      <c r="I585" s="54"/>
    </row>
    <row r="586" spans="3:9" customFormat="1" x14ac:dyDescent="0.2">
      <c r="C586" s="52"/>
      <c r="F586" s="26"/>
      <c r="G586" s="26"/>
      <c r="H586" s="2"/>
      <c r="I586" s="54"/>
    </row>
    <row r="587" spans="3:9" customFormat="1" x14ac:dyDescent="0.2">
      <c r="C587" s="52"/>
      <c r="F587" s="26"/>
      <c r="G587" s="26"/>
      <c r="H587" s="2"/>
      <c r="I587" s="54"/>
    </row>
    <row r="588" spans="3:9" customFormat="1" x14ac:dyDescent="0.2">
      <c r="C588" s="52"/>
      <c r="F588" s="26"/>
      <c r="G588" s="26"/>
      <c r="H588" s="2"/>
      <c r="I588" s="54"/>
    </row>
    <row r="589" spans="3:9" customFormat="1" x14ac:dyDescent="0.2">
      <c r="C589" s="52"/>
      <c r="F589" s="26"/>
      <c r="G589" s="26"/>
      <c r="H589" s="2"/>
      <c r="I589" s="54"/>
    </row>
    <row r="590" spans="3:9" customFormat="1" x14ac:dyDescent="0.2">
      <c r="C590" s="52"/>
      <c r="F590" s="26"/>
      <c r="G590" s="26"/>
      <c r="H590" s="2"/>
      <c r="I590" s="54"/>
    </row>
    <row r="591" spans="3:9" customFormat="1" x14ac:dyDescent="0.2">
      <c r="C591" s="52"/>
      <c r="F591" s="26"/>
      <c r="G591" s="26"/>
      <c r="H591" s="2"/>
      <c r="I591" s="54"/>
    </row>
    <row r="592" spans="3:9" customFormat="1" x14ac:dyDescent="0.2">
      <c r="C592" s="52"/>
      <c r="F592" s="26"/>
      <c r="G592" s="26"/>
      <c r="H592" s="2"/>
      <c r="I592" s="54"/>
    </row>
    <row r="593" spans="3:9" customFormat="1" x14ac:dyDescent="0.2">
      <c r="C593" s="52"/>
      <c r="F593" s="26"/>
      <c r="G593" s="26"/>
      <c r="H593" s="2"/>
      <c r="I593" s="54"/>
    </row>
    <row r="594" spans="3:9" customFormat="1" x14ac:dyDescent="0.2">
      <c r="C594" s="52"/>
      <c r="F594" s="26"/>
      <c r="G594" s="26"/>
      <c r="H594" s="2"/>
      <c r="I594" s="54"/>
    </row>
    <row r="595" spans="3:9" customFormat="1" x14ac:dyDescent="0.2">
      <c r="C595" s="52"/>
      <c r="F595" s="26"/>
      <c r="G595" s="26"/>
      <c r="H595" s="2"/>
      <c r="I595" s="54"/>
    </row>
    <row r="596" spans="3:9" customFormat="1" x14ac:dyDescent="0.2">
      <c r="C596" s="52"/>
      <c r="F596" s="26"/>
      <c r="G596" s="26"/>
      <c r="H596" s="2"/>
      <c r="I596" s="54"/>
    </row>
    <row r="597" spans="3:9" customFormat="1" x14ac:dyDescent="0.2">
      <c r="C597" s="52"/>
      <c r="F597" s="26"/>
      <c r="G597" s="26"/>
      <c r="H597" s="2"/>
      <c r="I597" s="54"/>
    </row>
    <row r="598" spans="3:9" customFormat="1" x14ac:dyDescent="0.2">
      <c r="C598" s="52"/>
      <c r="F598" s="26"/>
      <c r="G598" s="26"/>
      <c r="H598" s="2"/>
      <c r="I598" s="54"/>
    </row>
    <row r="599" spans="3:9" customFormat="1" x14ac:dyDescent="0.2">
      <c r="C599" s="52"/>
      <c r="F599" s="26"/>
      <c r="G599" s="26"/>
      <c r="H599" s="2"/>
      <c r="I599" s="54"/>
    </row>
    <row r="600" spans="3:9" customFormat="1" x14ac:dyDescent="0.2">
      <c r="C600" s="52"/>
      <c r="F600" s="26"/>
      <c r="G600" s="26"/>
      <c r="H600" s="2"/>
      <c r="I600" s="54"/>
    </row>
    <row r="601" spans="3:9" customFormat="1" x14ac:dyDescent="0.2">
      <c r="C601" s="52"/>
      <c r="F601" s="26"/>
      <c r="G601" s="26"/>
      <c r="H601" s="2"/>
      <c r="I601" s="54"/>
    </row>
    <row r="602" spans="3:9" customFormat="1" x14ac:dyDescent="0.2">
      <c r="C602" s="52"/>
      <c r="F602" s="26"/>
      <c r="G602" s="26"/>
      <c r="H602" s="2"/>
      <c r="I602" s="54"/>
    </row>
    <row r="603" spans="3:9" customFormat="1" x14ac:dyDescent="0.2">
      <c r="C603" s="52"/>
      <c r="F603" s="26"/>
      <c r="G603" s="26"/>
      <c r="H603" s="2"/>
      <c r="I603" s="54"/>
    </row>
    <row r="604" spans="3:9" customFormat="1" x14ac:dyDescent="0.2">
      <c r="C604" s="52"/>
      <c r="F604" s="26"/>
      <c r="G604" s="26"/>
      <c r="H604" s="2"/>
      <c r="I604" s="54"/>
    </row>
    <row r="605" spans="3:9" customFormat="1" x14ac:dyDescent="0.2">
      <c r="C605" s="52"/>
      <c r="F605" s="26"/>
      <c r="G605" s="26"/>
      <c r="H605" s="2"/>
      <c r="I605" s="54"/>
    </row>
    <row r="606" spans="3:9" customFormat="1" x14ac:dyDescent="0.2">
      <c r="C606" s="52"/>
      <c r="F606" s="26"/>
      <c r="G606" s="26"/>
      <c r="H606" s="2"/>
      <c r="I606" s="54"/>
    </row>
    <row r="607" spans="3:9" customFormat="1" x14ac:dyDescent="0.2">
      <c r="C607" s="52"/>
      <c r="F607" s="26"/>
      <c r="G607" s="26"/>
      <c r="H607" s="2"/>
      <c r="I607" s="54"/>
    </row>
    <row r="608" spans="3:9" customFormat="1" x14ac:dyDescent="0.2">
      <c r="C608" s="52"/>
      <c r="F608" s="26"/>
      <c r="G608" s="26"/>
      <c r="H608" s="2"/>
      <c r="I608" s="2"/>
    </row>
    <row r="609" spans="3:7" customFormat="1" x14ac:dyDescent="0.2">
      <c r="C609" s="52"/>
      <c r="F609" s="26"/>
      <c r="G609" s="26"/>
    </row>
    <row r="610" spans="3:7" customFormat="1" x14ac:dyDescent="0.2">
      <c r="C610" s="52"/>
      <c r="F610" s="26"/>
      <c r="G610" s="26"/>
    </row>
    <row r="611" spans="3:7" customFormat="1" x14ac:dyDescent="0.2">
      <c r="C611" s="52"/>
      <c r="F611" s="26"/>
      <c r="G611" s="26"/>
    </row>
    <row r="612" spans="3:7" customFormat="1" x14ac:dyDescent="0.2">
      <c r="C612" s="52"/>
      <c r="F612" s="26"/>
      <c r="G612" s="26"/>
    </row>
    <row r="613" spans="3:7" customFormat="1" x14ac:dyDescent="0.2">
      <c r="C613" s="52"/>
      <c r="F613" s="26"/>
      <c r="G613" s="26"/>
    </row>
    <row r="614" spans="3:7" customFormat="1" x14ac:dyDescent="0.2">
      <c r="C614" s="52"/>
      <c r="F614" s="26"/>
      <c r="G614" s="26"/>
    </row>
    <row r="615" spans="3:7" customFormat="1" x14ac:dyDescent="0.2">
      <c r="C615" s="52"/>
      <c r="F615" s="26"/>
      <c r="G615" s="26"/>
    </row>
    <row r="616" spans="3:7" customFormat="1" x14ac:dyDescent="0.2">
      <c r="C616" s="52"/>
      <c r="F616" s="26"/>
      <c r="G616" s="26"/>
    </row>
    <row r="617" spans="3:7" customFormat="1" x14ac:dyDescent="0.2">
      <c r="C617" s="52"/>
      <c r="F617" s="26"/>
      <c r="G617" s="26"/>
    </row>
    <row r="618" spans="3:7" customFormat="1" x14ac:dyDescent="0.2">
      <c r="C618" s="52"/>
      <c r="F618" s="26"/>
      <c r="G618" s="26"/>
    </row>
    <row r="619" spans="3:7" customFormat="1" x14ac:dyDescent="0.2">
      <c r="C619" s="52"/>
      <c r="F619" s="26"/>
      <c r="G619" s="26"/>
    </row>
    <row r="620" spans="3:7" customFormat="1" x14ac:dyDescent="0.2">
      <c r="C620" s="52"/>
      <c r="F620" s="26"/>
      <c r="G620" s="26"/>
    </row>
    <row r="621" spans="3:7" customFormat="1" x14ac:dyDescent="0.2">
      <c r="C621" s="52"/>
      <c r="F621" s="26"/>
      <c r="G621" s="26"/>
    </row>
    <row r="622" spans="3:7" customFormat="1" x14ac:dyDescent="0.2">
      <c r="C622" s="52"/>
      <c r="F622" s="26"/>
      <c r="G622" s="26"/>
    </row>
    <row r="623" spans="3:7" customFormat="1" x14ac:dyDescent="0.2">
      <c r="C623" s="52"/>
      <c r="F623" s="26"/>
      <c r="G623" s="26"/>
    </row>
    <row r="624" spans="3:7" customFormat="1" x14ac:dyDescent="0.2">
      <c r="C624" s="1"/>
      <c r="F624" s="26"/>
      <c r="G624" s="26"/>
    </row>
    <row r="625" spans="6:7" customFormat="1" x14ac:dyDescent="0.2">
      <c r="F625" s="26"/>
      <c r="G625" s="26"/>
    </row>
    <row r="626" spans="6:7" customFormat="1" x14ac:dyDescent="0.2">
      <c r="F626" s="26"/>
      <c r="G626" s="26"/>
    </row>
    <row r="627" spans="6:7" customFormat="1" x14ac:dyDescent="0.2">
      <c r="F627" s="26"/>
      <c r="G627" s="26"/>
    </row>
    <row r="628" spans="6:7" customFormat="1" x14ac:dyDescent="0.2">
      <c r="F628" s="26"/>
      <c r="G628" s="26"/>
    </row>
    <row r="629" spans="6:7" customFormat="1" x14ac:dyDescent="0.2">
      <c r="F629" s="26"/>
      <c r="G629" s="26"/>
    </row>
    <row r="630" spans="6:7" customFormat="1" x14ac:dyDescent="0.2">
      <c r="F630" s="26"/>
      <c r="G630" s="26"/>
    </row>
    <row r="631" spans="6:7" customFormat="1" x14ac:dyDescent="0.2">
      <c r="F631" s="26"/>
      <c r="G631" s="26"/>
    </row>
    <row r="632" spans="6:7" customFormat="1" x14ac:dyDescent="0.2">
      <c r="F632" s="26"/>
      <c r="G632" s="26"/>
    </row>
    <row r="633" spans="6:7" customFormat="1" x14ac:dyDescent="0.2">
      <c r="F633" s="26"/>
      <c r="G633" s="26"/>
    </row>
    <row r="634" spans="6:7" customFormat="1" x14ac:dyDescent="0.2">
      <c r="F634" s="26"/>
      <c r="G634" s="26"/>
    </row>
    <row r="635" spans="6:7" customFormat="1" x14ac:dyDescent="0.2">
      <c r="F635" s="26"/>
      <c r="G635" s="26"/>
    </row>
    <row r="636" spans="6:7" customFormat="1" x14ac:dyDescent="0.2">
      <c r="F636" s="26"/>
      <c r="G636" s="26"/>
    </row>
    <row r="637" spans="6:7" customFormat="1" x14ac:dyDescent="0.2">
      <c r="F637" s="26"/>
      <c r="G637" s="26"/>
    </row>
    <row r="638" spans="6:7" customFormat="1" x14ac:dyDescent="0.2">
      <c r="F638" s="26"/>
      <c r="G638" s="26"/>
    </row>
    <row r="639" spans="6:7" customFormat="1" x14ac:dyDescent="0.2">
      <c r="F639" s="26"/>
      <c r="G639" s="26"/>
    </row>
    <row r="640" spans="6:7" customFormat="1" x14ac:dyDescent="0.2">
      <c r="F640" s="26"/>
      <c r="G640" s="26"/>
    </row>
    <row r="641" spans="6:7" customFormat="1" x14ac:dyDescent="0.2">
      <c r="F641" s="26"/>
      <c r="G641" s="26"/>
    </row>
    <row r="642" spans="6:7" customFormat="1" x14ac:dyDescent="0.2">
      <c r="F642" s="26"/>
      <c r="G642" s="26"/>
    </row>
    <row r="643" spans="6:7" customFormat="1" x14ac:dyDescent="0.2">
      <c r="F643" s="26"/>
      <c r="G643" s="26"/>
    </row>
    <row r="644" spans="6:7" customFormat="1" x14ac:dyDescent="0.2">
      <c r="F644" s="26"/>
      <c r="G644" s="26"/>
    </row>
    <row r="645" spans="6:7" customFormat="1" x14ac:dyDescent="0.2">
      <c r="F645" s="26"/>
      <c r="G645" s="26"/>
    </row>
    <row r="646" spans="6:7" customFormat="1" x14ac:dyDescent="0.2">
      <c r="F646" s="26"/>
      <c r="G646" s="26"/>
    </row>
    <row r="647" spans="6:7" customFormat="1" x14ac:dyDescent="0.2">
      <c r="F647" s="26"/>
      <c r="G647" s="26"/>
    </row>
    <row r="648" spans="6:7" customFormat="1" x14ac:dyDescent="0.2">
      <c r="F648" s="26"/>
      <c r="G648" s="26"/>
    </row>
    <row r="649" spans="6:7" customFormat="1" x14ac:dyDescent="0.2">
      <c r="F649" s="26"/>
      <c r="G649" s="26"/>
    </row>
    <row r="650" spans="6:7" customFormat="1" x14ac:dyDescent="0.2">
      <c r="F650" s="26"/>
      <c r="G650" s="26"/>
    </row>
    <row r="651" spans="6:7" customFormat="1" x14ac:dyDescent="0.2">
      <c r="F651" s="26"/>
      <c r="G651" s="26"/>
    </row>
    <row r="652" spans="6:7" customFormat="1" x14ac:dyDescent="0.2">
      <c r="F652" s="26"/>
      <c r="G652" s="26"/>
    </row>
    <row r="653" spans="6:7" customFormat="1" x14ac:dyDescent="0.2">
      <c r="F653" s="26"/>
      <c r="G653" s="26"/>
    </row>
    <row r="654" spans="6:7" customFormat="1" x14ac:dyDescent="0.2">
      <c r="F654" s="26"/>
      <c r="G654" s="26"/>
    </row>
    <row r="655" spans="6:7" customFormat="1" x14ac:dyDescent="0.2">
      <c r="F655" s="26"/>
      <c r="G655" s="26"/>
    </row>
    <row r="656" spans="6:7" customFormat="1" x14ac:dyDescent="0.2">
      <c r="F656" s="26"/>
      <c r="G656" s="26"/>
    </row>
    <row r="657" spans="6:7" customFormat="1" x14ac:dyDescent="0.2">
      <c r="F657" s="26"/>
      <c r="G657" s="26"/>
    </row>
    <row r="658" spans="6:7" customFormat="1" x14ac:dyDescent="0.2">
      <c r="F658" s="26"/>
      <c r="G658" s="26"/>
    </row>
    <row r="659" spans="6:7" customFormat="1" x14ac:dyDescent="0.2">
      <c r="F659" s="26"/>
      <c r="G659" s="26"/>
    </row>
    <row r="660" spans="6:7" customFormat="1" x14ac:dyDescent="0.2">
      <c r="F660" s="26"/>
      <c r="G660" s="26"/>
    </row>
    <row r="661" spans="6:7" customFormat="1" x14ac:dyDescent="0.2">
      <c r="F661" s="26"/>
      <c r="G661" s="26"/>
    </row>
    <row r="662" spans="6:7" customFormat="1" x14ac:dyDescent="0.2">
      <c r="F662" s="26"/>
      <c r="G662" s="26"/>
    </row>
    <row r="663" spans="6:7" customFormat="1" x14ac:dyDescent="0.2">
      <c r="F663" s="26"/>
      <c r="G663" s="26"/>
    </row>
    <row r="664" spans="6:7" customFormat="1" x14ac:dyDescent="0.2">
      <c r="F664" s="26"/>
      <c r="G664" s="26"/>
    </row>
    <row r="665" spans="6:7" customFormat="1" x14ac:dyDescent="0.2">
      <c r="F665" s="26"/>
      <c r="G665" s="26"/>
    </row>
    <row r="666" spans="6:7" customFormat="1" x14ac:dyDescent="0.2">
      <c r="F666" s="26"/>
      <c r="G666" s="26"/>
    </row>
    <row r="667" spans="6:7" customFormat="1" x14ac:dyDescent="0.2">
      <c r="F667" s="26"/>
      <c r="G667" s="26"/>
    </row>
    <row r="668" spans="6:7" customFormat="1" x14ac:dyDescent="0.2">
      <c r="F668" s="26"/>
      <c r="G668" s="26"/>
    </row>
    <row r="669" spans="6:7" customFormat="1" x14ac:dyDescent="0.2">
      <c r="F669" s="26"/>
      <c r="G669" s="26"/>
    </row>
    <row r="670" spans="6:7" customFormat="1" x14ac:dyDescent="0.2">
      <c r="F670" s="26"/>
      <c r="G670" s="26"/>
    </row>
    <row r="671" spans="6:7" customFormat="1" x14ac:dyDescent="0.2">
      <c r="F671" s="26"/>
      <c r="G671" s="26"/>
    </row>
    <row r="672" spans="6:7" customFormat="1" x14ac:dyDescent="0.2">
      <c r="F672" s="26"/>
      <c r="G672" s="26"/>
    </row>
    <row r="673" spans="6:7" customFormat="1" x14ac:dyDescent="0.2">
      <c r="F673" s="26"/>
      <c r="G673" s="26"/>
    </row>
    <row r="674" spans="6:7" customFormat="1" x14ac:dyDescent="0.2">
      <c r="F674" s="26"/>
      <c r="G674" s="26"/>
    </row>
    <row r="675" spans="6:7" customFormat="1" x14ac:dyDescent="0.2">
      <c r="F675" s="26"/>
      <c r="G675" s="26"/>
    </row>
    <row r="676" spans="6:7" customFormat="1" x14ac:dyDescent="0.2">
      <c r="F676" s="26"/>
      <c r="G676" s="26"/>
    </row>
    <row r="677" spans="6:7" customFormat="1" x14ac:dyDescent="0.2">
      <c r="F677" s="26"/>
      <c r="G677" s="26"/>
    </row>
    <row r="678" spans="6:7" customFormat="1" x14ac:dyDescent="0.2">
      <c r="F678" s="26"/>
      <c r="G678" s="26"/>
    </row>
    <row r="679" spans="6:7" customFormat="1" x14ac:dyDescent="0.2">
      <c r="F679" s="26"/>
      <c r="G679" s="26"/>
    </row>
    <row r="680" spans="6:7" customFormat="1" x14ac:dyDescent="0.2">
      <c r="F680" s="26"/>
      <c r="G680" s="26"/>
    </row>
    <row r="681" spans="6:7" customFormat="1" x14ac:dyDescent="0.2">
      <c r="F681" s="26"/>
      <c r="G681" s="26"/>
    </row>
    <row r="682" spans="6:7" customFormat="1" x14ac:dyDescent="0.2">
      <c r="F682" s="26"/>
      <c r="G682" s="26"/>
    </row>
    <row r="683" spans="6:7" customFormat="1" x14ac:dyDescent="0.2">
      <c r="F683" s="26"/>
      <c r="G683" s="26"/>
    </row>
    <row r="684" spans="6:7" customFormat="1" x14ac:dyDescent="0.2">
      <c r="F684" s="26"/>
      <c r="G684" s="26"/>
    </row>
    <row r="685" spans="6:7" customFormat="1" x14ac:dyDescent="0.2">
      <c r="F685" s="26"/>
      <c r="G685" s="26"/>
    </row>
    <row r="686" spans="6:7" customFormat="1" x14ac:dyDescent="0.2">
      <c r="F686" s="26"/>
      <c r="G686" s="26"/>
    </row>
    <row r="687" spans="6:7" customFormat="1" x14ac:dyDescent="0.2">
      <c r="F687" s="26"/>
      <c r="G687" s="26"/>
    </row>
    <row r="688" spans="6:7" customFormat="1" x14ac:dyDescent="0.2">
      <c r="F688" s="26"/>
      <c r="G688" s="26"/>
    </row>
    <row r="689" spans="6:7" customFormat="1" x14ac:dyDescent="0.2">
      <c r="F689" s="26"/>
      <c r="G689" s="26"/>
    </row>
    <row r="690" spans="6:7" customFormat="1" x14ac:dyDescent="0.2">
      <c r="F690" s="26"/>
      <c r="G690" s="26"/>
    </row>
    <row r="691" spans="6:7" customFormat="1" x14ac:dyDescent="0.2">
      <c r="F691" s="26"/>
      <c r="G691" s="26"/>
    </row>
    <row r="692" spans="6:7" customFormat="1" x14ac:dyDescent="0.2">
      <c r="F692" s="26"/>
      <c r="G692" s="26"/>
    </row>
    <row r="693" spans="6:7" customFormat="1" x14ac:dyDescent="0.2">
      <c r="F693" s="26"/>
      <c r="G693" s="26"/>
    </row>
    <row r="694" spans="6:7" customFormat="1" x14ac:dyDescent="0.2">
      <c r="F694" s="26"/>
      <c r="G694" s="26"/>
    </row>
    <row r="695" spans="6:7" customFormat="1" x14ac:dyDescent="0.2">
      <c r="F695" s="26"/>
      <c r="G695" s="26"/>
    </row>
    <row r="696" spans="6:7" customFormat="1" x14ac:dyDescent="0.2">
      <c r="F696" s="26"/>
      <c r="G696" s="26"/>
    </row>
    <row r="697" spans="6:7" customFormat="1" x14ac:dyDescent="0.2">
      <c r="F697" s="26"/>
      <c r="G697" s="26"/>
    </row>
    <row r="698" spans="6:7" customFormat="1" x14ac:dyDescent="0.2">
      <c r="F698" s="26"/>
      <c r="G698" s="26"/>
    </row>
    <row r="699" spans="6:7" customFormat="1" x14ac:dyDescent="0.2">
      <c r="F699" s="26"/>
      <c r="G699" s="26"/>
    </row>
    <row r="700" spans="6:7" customFormat="1" x14ac:dyDescent="0.2">
      <c r="F700" s="26"/>
      <c r="G700" s="26"/>
    </row>
    <row r="701" spans="6:7" customFormat="1" x14ac:dyDescent="0.2">
      <c r="F701" s="26"/>
      <c r="G701" s="26"/>
    </row>
    <row r="702" spans="6:7" customFormat="1" x14ac:dyDescent="0.2">
      <c r="F702" s="26"/>
      <c r="G702" s="26"/>
    </row>
    <row r="703" spans="6:7" customFormat="1" x14ac:dyDescent="0.2">
      <c r="F703" s="26"/>
      <c r="G703" s="26"/>
    </row>
    <row r="704" spans="6:7" customFormat="1" x14ac:dyDescent="0.2">
      <c r="F704" s="26"/>
      <c r="G704" s="26"/>
    </row>
    <row r="705" spans="6:7" customFormat="1" x14ac:dyDescent="0.2">
      <c r="F705" s="26"/>
      <c r="G705" s="26"/>
    </row>
    <row r="706" spans="6:7" customFormat="1" x14ac:dyDescent="0.2">
      <c r="F706" s="26"/>
      <c r="G706" s="26"/>
    </row>
    <row r="707" spans="6:7" customFormat="1" x14ac:dyDescent="0.2">
      <c r="F707" s="26"/>
      <c r="G707" s="26"/>
    </row>
    <row r="708" spans="6:7" customFormat="1" x14ac:dyDescent="0.2">
      <c r="F708" s="26"/>
      <c r="G708" s="26"/>
    </row>
    <row r="709" spans="6:7" customFormat="1" x14ac:dyDescent="0.2">
      <c r="F709" s="26"/>
      <c r="G709" s="26"/>
    </row>
    <row r="710" spans="6:7" customFormat="1" x14ac:dyDescent="0.2">
      <c r="F710" s="26"/>
      <c r="G710" s="26"/>
    </row>
    <row r="711" spans="6:7" customFormat="1" x14ac:dyDescent="0.2">
      <c r="F711" s="26"/>
      <c r="G711" s="26"/>
    </row>
    <row r="712" spans="6:7" customFormat="1" x14ac:dyDescent="0.2">
      <c r="F712" s="26"/>
      <c r="G712" s="26"/>
    </row>
    <row r="713" spans="6:7" customFormat="1" x14ac:dyDescent="0.2">
      <c r="F713" s="26"/>
      <c r="G713" s="26"/>
    </row>
    <row r="714" spans="6:7" customFormat="1" x14ac:dyDescent="0.2">
      <c r="F714" s="26"/>
      <c r="G714" s="26"/>
    </row>
    <row r="715" spans="6:7" customFormat="1" x14ac:dyDescent="0.2">
      <c r="F715" s="26"/>
      <c r="G715" s="26"/>
    </row>
    <row r="716" spans="6:7" customFormat="1" x14ac:dyDescent="0.2">
      <c r="F716" s="26"/>
      <c r="G716" s="26"/>
    </row>
    <row r="717" spans="6:7" customFormat="1" x14ac:dyDescent="0.2">
      <c r="F717" s="26"/>
      <c r="G717" s="26"/>
    </row>
    <row r="718" spans="6:7" customFormat="1" x14ac:dyDescent="0.2">
      <c r="F718" s="26"/>
      <c r="G718" s="26"/>
    </row>
    <row r="719" spans="6:7" customFormat="1" x14ac:dyDescent="0.2">
      <c r="F719" s="26"/>
      <c r="G719" s="26"/>
    </row>
    <row r="720" spans="6:7" customFormat="1" x14ac:dyDescent="0.2">
      <c r="F720" s="26"/>
      <c r="G720" s="26"/>
    </row>
    <row r="721" spans="6:7" customFormat="1" x14ac:dyDescent="0.2">
      <c r="F721" s="26"/>
      <c r="G721" s="26"/>
    </row>
    <row r="722" spans="6:7" customFormat="1" x14ac:dyDescent="0.2">
      <c r="F722" s="26"/>
      <c r="G722" s="26"/>
    </row>
    <row r="723" spans="6:7" customFormat="1" x14ac:dyDescent="0.2">
      <c r="F723" s="26"/>
      <c r="G723" s="26"/>
    </row>
    <row r="724" spans="6:7" customFormat="1" x14ac:dyDescent="0.2">
      <c r="F724" s="26"/>
      <c r="G724" s="26"/>
    </row>
    <row r="725" spans="6:7" customFormat="1" x14ac:dyDescent="0.2">
      <c r="F725" s="26"/>
      <c r="G725" s="26"/>
    </row>
    <row r="726" spans="6:7" customFormat="1" x14ac:dyDescent="0.2">
      <c r="F726" s="26"/>
      <c r="G726" s="26"/>
    </row>
    <row r="727" spans="6:7" customFormat="1" x14ac:dyDescent="0.2">
      <c r="F727" s="26"/>
      <c r="G727" s="26"/>
    </row>
    <row r="728" spans="6:7" customFormat="1" x14ac:dyDescent="0.2">
      <c r="F728" s="26"/>
      <c r="G728" s="26"/>
    </row>
    <row r="729" spans="6:7" customFormat="1" x14ac:dyDescent="0.2">
      <c r="F729" s="26"/>
      <c r="G729" s="26"/>
    </row>
    <row r="730" spans="6:7" customFormat="1" x14ac:dyDescent="0.2">
      <c r="F730" s="26"/>
      <c r="G730" s="26"/>
    </row>
    <row r="731" spans="6:7" customFormat="1" x14ac:dyDescent="0.2">
      <c r="F731" s="26"/>
      <c r="G731" s="26"/>
    </row>
    <row r="732" spans="6:7" customFormat="1" x14ac:dyDescent="0.2">
      <c r="F732" s="26"/>
      <c r="G732" s="26"/>
    </row>
    <row r="733" spans="6:7" customFormat="1" x14ac:dyDescent="0.2">
      <c r="F733" s="26"/>
      <c r="G733" s="26"/>
    </row>
    <row r="734" spans="6:7" customFormat="1" x14ac:dyDescent="0.2">
      <c r="F734" s="26"/>
      <c r="G734" s="26"/>
    </row>
    <row r="735" spans="6:7" customFormat="1" x14ac:dyDescent="0.2">
      <c r="F735" s="26"/>
      <c r="G735" s="26"/>
    </row>
    <row r="736" spans="6:7" customFormat="1" x14ac:dyDescent="0.2">
      <c r="F736" s="26"/>
      <c r="G736" s="26"/>
    </row>
    <row r="737" spans="6:7" customFormat="1" x14ac:dyDescent="0.2">
      <c r="F737" s="26"/>
      <c r="G737" s="26"/>
    </row>
    <row r="738" spans="6:7" customFormat="1" x14ac:dyDescent="0.2">
      <c r="F738" s="26"/>
      <c r="G738" s="26"/>
    </row>
    <row r="739" spans="6:7" customFormat="1" x14ac:dyDescent="0.2">
      <c r="F739" s="26"/>
      <c r="G739" s="26"/>
    </row>
    <row r="740" spans="6:7" customFormat="1" x14ac:dyDescent="0.2">
      <c r="F740" s="26"/>
      <c r="G740" s="26"/>
    </row>
    <row r="741" spans="6:7" customFormat="1" x14ac:dyDescent="0.2">
      <c r="F741" s="26"/>
      <c r="G741" s="26"/>
    </row>
    <row r="742" spans="6:7" customFormat="1" x14ac:dyDescent="0.2">
      <c r="F742" s="26"/>
      <c r="G742" s="26"/>
    </row>
    <row r="743" spans="6:7" customFormat="1" x14ac:dyDescent="0.2">
      <c r="F743" s="26"/>
      <c r="G743" s="26"/>
    </row>
    <row r="744" spans="6:7" customFormat="1" x14ac:dyDescent="0.2">
      <c r="F744" s="26"/>
      <c r="G744" s="26"/>
    </row>
    <row r="745" spans="6:7" customFormat="1" x14ac:dyDescent="0.2">
      <c r="F745" s="26"/>
      <c r="G745" s="26"/>
    </row>
    <row r="746" spans="6:7" customFormat="1" x14ac:dyDescent="0.2">
      <c r="F746" s="26"/>
      <c r="G746" s="26"/>
    </row>
    <row r="747" spans="6:7" customFormat="1" x14ac:dyDescent="0.2">
      <c r="F747" s="26"/>
      <c r="G747" s="26"/>
    </row>
    <row r="748" spans="6:7" customFormat="1" x14ac:dyDescent="0.2">
      <c r="F748" s="26"/>
      <c r="G748" s="26"/>
    </row>
    <row r="749" spans="6:7" customFormat="1" x14ac:dyDescent="0.2">
      <c r="F749" s="26"/>
      <c r="G749" s="26"/>
    </row>
    <row r="750" spans="6:7" customFormat="1" x14ac:dyDescent="0.2">
      <c r="F750" s="26"/>
      <c r="G750" s="26"/>
    </row>
    <row r="751" spans="6:7" customFormat="1" x14ac:dyDescent="0.2">
      <c r="F751" s="26"/>
      <c r="G751" s="26"/>
    </row>
    <row r="752" spans="6:7" customFormat="1" x14ac:dyDescent="0.2">
      <c r="F752" s="26"/>
      <c r="G752" s="26"/>
    </row>
    <row r="753" spans="6:7" customFormat="1" x14ac:dyDescent="0.2">
      <c r="F753" s="26"/>
      <c r="G753" s="26"/>
    </row>
    <row r="754" spans="6:7" customFormat="1" x14ac:dyDescent="0.2">
      <c r="F754" s="26"/>
      <c r="G754" s="26"/>
    </row>
    <row r="755" spans="6:7" customFormat="1" x14ac:dyDescent="0.2">
      <c r="F755" s="26"/>
      <c r="G755" s="26"/>
    </row>
    <row r="756" spans="6:7" customFormat="1" x14ac:dyDescent="0.2">
      <c r="F756" s="26"/>
      <c r="G756" s="26"/>
    </row>
    <row r="757" spans="6:7" customFormat="1" x14ac:dyDescent="0.2">
      <c r="F757" s="26"/>
      <c r="G757" s="26"/>
    </row>
    <row r="758" spans="6:7" customFormat="1" x14ac:dyDescent="0.2">
      <c r="F758" s="26"/>
      <c r="G758" s="26"/>
    </row>
    <row r="759" spans="6:7" customFormat="1" x14ac:dyDescent="0.2">
      <c r="F759" s="26"/>
      <c r="G759" s="26"/>
    </row>
    <row r="760" spans="6:7" customFormat="1" x14ac:dyDescent="0.2">
      <c r="F760" s="26"/>
      <c r="G760" s="26"/>
    </row>
    <row r="761" spans="6:7" customFormat="1" x14ac:dyDescent="0.2">
      <c r="F761" s="26"/>
      <c r="G761" s="26"/>
    </row>
    <row r="762" spans="6:7" customFormat="1" x14ac:dyDescent="0.2">
      <c r="F762" s="26"/>
      <c r="G762" s="26"/>
    </row>
    <row r="763" spans="6:7" customFormat="1" x14ac:dyDescent="0.2">
      <c r="F763" s="26"/>
      <c r="G763" s="26"/>
    </row>
    <row r="764" spans="6:7" customFormat="1" x14ac:dyDescent="0.2">
      <c r="F764" s="26"/>
      <c r="G764" s="26"/>
    </row>
    <row r="765" spans="6:7" customFormat="1" x14ac:dyDescent="0.2">
      <c r="F765" s="26"/>
      <c r="G765" s="26"/>
    </row>
    <row r="766" spans="6:7" customFormat="1" x14ac:dyDescent="0.2">
      <c r="F766" s="26"/>
      <c r="G766" s="26"/>
    </row>
    <row r="767" spans="6:7" customFormat="1" x14ac:dyDescent="0.2">
      <c r="F767" s="26"/>
      <c r="G767" s="26"/>
    </row>
    <row r="768" spans="6:7" customFormat="1" x14ac:dyDescent="0.2">
      <c r="F768" s="26"/>
      <c r="G768" s="26"/>
    </row>
    <row r="769" spans="6:7" customFormat="1" x14ac:dyDescent="0.2">
      <c r="F769" s="26"/>
      <c r="G769" s="26"/>
    </row>
    <row r="770" spans="6:7" customFormat="1" x14ac:dyDescent="0.2">
      <c r="F770" s="26"/>
      <c r="G770" s="26"/>
    </row>
    <row r="771" spans="6:7" customFormat="1" x14ac:dyDescent="0.2">
      <c r="F771" s="26"/>
      <c r="G771" s="26"/>
    </row>
    <row r="772" spans="6:7" customFormat="1" x14ac:dyDescent="0.2">
      <c r="F772" s="26"/>
      <c r="G772" s="26"/>
    </row>
    <row r="773" spans="6:7" customFormat="1" x14ac:dyDescent="0.2">
      <c r="F773" s="26"/>
      <c r="G773" s="26"/>
    </row>
    <row r="774" spans="6:7" customFormat="1" x14ac:dyDescent="0.2">
      <c r="F774" s="26"/>
      <c r="G774" s="26"/>
    </row>
    <row r="775" spans="6:7" customFormat="1" x14ac:dyDescent="0.2">
      <c r="F775" s="26"/>
      <c r="G775" s="26"/>
    </row>
    <row r="776" spans="6:7" customFormat="1" x14ac:dyDescent="0.2">
      <c r="F776" s="26"/>
      <c r="G776" s="26"/>
    </row>
    <row r="777" spans="6:7" customFormat="1" x14ac:dyDescent="0.2">
      <c r="F777" s="26"/>
      <c r="G777" s="26"/>
    </row>
    <row r="778" spans="6:7" customFormat="1" x14ac:dyDescent="0.2">
      <c r="F778" s="26"/>
      <c r="G778" s="26"/>
    </row>
    <row r="779" spans="6:7" customFormat="1" x14ac:dyDescent="0.2">
      <c r="F779" s="26"/>
      <c r="G779" s="26"/>
    </row>
    <row r="780" spans="6:7" customFormat="1" x14ac:dyDescent="0.2">
      <c r="F780" s="26"/>
      <c r="G780" s="26"/>
    </row>
    <row r="781" spans="6:7" customFormat="1" x14ac:dyDescent="0.2">
      <c r="F781" s="26"/>
      <c r="G781" s="26"/>
    </row>
    <row r="782" spans="6:7" customFormat="1" x14ac:dyDescent="0.2">
      <c r="F782" s="26"/>
      <c r="G782" s="26"/>
    </row>
    <row r="783" spans="6:7" customFormat="1" x14ac:dyDescent="0.2">
      <c r="F783" s="26"/>
      <c r="G783" s="26"/>
    </row>
    <row r="784" spans="6:7" customFormat="1" x14ac:dyDescent="0.2">
      <c r="F784" s="26"/>
      <c r="G784" s="26"/>
    </row>
    <row r="785" spans="6:7" customFormat="1" x14ac:dyDescent="0.2">
      <c r="F785" s="26"/>
      <c r="G785" s="26"/>
    </row>
    <row r="786" spans="6:7" customFormat="1" x14ac:dyDescent="0.2">
      <c r="F786" s="26"/>
      <c r="G786" s="26"/>
    </row>
    <row r="787" spans="6:7" customFormat="1" x14ac:dyDescent="0.2">
      <c r="F787" s="26"/>
      <c r="G787" s="26"/>
    </row>
    <row r="788" spans="6:7" customFormat="1" x14ac:dyDescent="0.2">
      <c r="F788" s="26"/>
      <c r="G788" s="26"/>
    </row>
    <row r="789" spans="6:7" customFormat="1" x14ac:dyDescent="0.2">
      <c r="F789" s="26"/>
      <c r="G789" s="26"/>
    </row>
    <row r="790" spans="6:7" customFormat="1" x14ac:dyDescent="0.2">
      <c r="F790" s="26"/>
      <c r="G790" s="26"/>
    </row>
    <row r="791" spans="6:7" customFormat="1" x14ac:dyDescent="0.2">
      <c r="F791" s="26"/>
      <c r="G791" s="26"/>
    </row>
    <row r="792" spans="6:7" customFormat="1" x14ac:dyDescent="0.2">
      <c r="F792" s="26"/>
      <c r="G792" s="26"/>
    </row>
    <row r="793" spans="6:7" customFormat="1" x14ac:dyDescent="0.2">
      <c r="F793" s="26"/>
      <c r="G793" s="26"/>
    </row>
    <row r="794" spans="6:7" customFormat="1" x14ac:dyDescent="0.2">
      <c r="F794" s="26"/>
      <c r="G794" s="26"/>
    </row>
    <row r="795" spans="6:7" customFormat="1" x14ac:dyDescent="0.2">
      <c r="F795" s="26"/>
      <c r="G795" s="26"/>
    </row>
    <row r="796" spans="6:7" customFormat="1" x14ac:dyDescent="0.2">
      <c r="F796" s="26"/>
      <c r="G796" s="26"/>
    </row>
    <row r="797" spans="6:7" customFormat="1" x14ac:dyDescent="0.2">
      <c r="F797" s="26"/>
      <c r="G797" s="26"/>
    </row>
    <row r="798" spans="6:7" customFormat="1" x14ac:dyDescent="0.2">
      <c r="F798" s="26"/>
      <c r="G798" s="26"/>
    </row>
    <row r="799" spans="6:7" customFormat="1" x14ac:dyDescent="0.2">
      <c r="F799" s="26"/>
      <c r="G799" s="26"/>
    </row>
    <row r="800" spans="6:7" customFormat="1" x14ac:dyDescent="0.2">
      <c r="F800" s="26"/>
      <c r="G800" s="26"/>
    </row>
    <row r="801" spans="6:7" customFormat="1" x14ac:dyDescent="0.2">
      <c r="F801" s="26"/>
      <c r="G801" s="26"/>
    </row>
    <row r="802" spans="6:7" customFormat="1" x14ac:dyDescent="0.2">
      <c r="F802" s="26"/>
      <c r="G802" s="26"/>
    </row>
    <row r="803" spans="6:7" customFormat="1" x14ac:dyDescent="0.2">
      <c r="F803" s="26"/>
      <c r="G803" s="26"/>
    </row>
    <row r="804" spans="6:7" customFormat="1" x14ac:dyDescent="0.2">
      <c r="F804" s="26"/>
      <c r="G804" s="26"/>
    </row>
    <row r="805" spans="6:7" customFormat="1" x14ac:dyDescent="0.2">
      <c r="F805" s="26"/>
      <c r="G805" s="26"/>
    </row>
    <row r="806" spans="6:7" customFormat="1" x14ac:dyDescent="0.2">
      <c r="F806" s="26"/>
      <c r="G806" s="26"/>
    </row>
    <row r="807" spans="6:7" customFormat="1" x14ac:dyDescent="0.2">
      <c r="F807" s="26"/>
      <c r="G807" s="26"/>
    </row>
    <row r="808" spans="6:7" customFormat="1" x14ac:dyDescent="0.2">
      <c r="F808" s="26"/>
      <c r="G808" s="26"/>
    </row>
    <row r="809" spans="6:7" customFormat="1" x14ac:dyDescent="0.2">
      <c r="F809" s="26"/>
      <c r="G809" s="26"/>
    </row>
    <row r="810" spans="6:7" customFormat="1" x14ac:dyDescent="0.2">
      <c r="F810" s="26"/>
      <c r="G810" s="26"/>
    </row>
    <row r="811" spans="6:7" customFormat="1" x14ac:dyDescent="0.2">
      <c r="F811" s="26"/>
      <c r="G811" s="26"/>
    </row>
    <row r="812" spans="6:7" customFormat="1" x14ac:dyDescent="0.2">
      <c r="F812" s="26"/>
      <c r="G812" s="26"/>
    </row>
    <row r="813" spans="6:7" customFormat="1" x14ac:dyDescent="0.2">
      <c r="F813" s="26"/>
      <c r="G813" s="26"/>
    </row>
    <row r="814" spans="6:7" customFormat="1" x14ac:dyDescent="0.2">
      <c r="F814" s="26"/>
      <c r="G814" s="26"/>
    </row>
    <row r="815" spans="6:7" customFormat="1" x14ac:dyDescent="0.2">
      <c r="F815" s="26"/>
      <c r="G815" s="26"/>
    </row>
    <row r="816" spans="6:7" customFormat="1" x14ac:dyDescent="0.2">
      <c r="F816" s="26"/>
      <c r="G816" s="26"/>
    </row>
    <row r="817" spans="6:7" customFormat="1" x14ac:dyDescent="0.2">
      <c r="F817" s="26"/>
      <c r="G817" s="26"/>
    </row>
    <row r="818" spans="6:7" customFormat="1" x14ac:dyDescent="0.2">
      <c r="F818" s="26"/>
      <c r="G818" s="26"/>
    </row>
    <row r="819" spans="6:7" customFormat="1" x14ac:dyDescent="0.2">
      <c r="F819" s="26"/>
      <c r="G819" s="26"/>
    </row>
    <row r="820" spans="6:7" customFormat="1" x14ac:dyDescent="0.2">
      <c r="F820" s="26"/>
      <c r="G820" s="26"/>
    </row>
    <row r="821" spans="6:7" customFormat="1" x14ac:dyDescent="0.2">
      <c r="F821" s="26"/>
      <c r="G821" s="26"/>
    </row>
    <row r="822" spans="6:7" customFormat="1" x14ac:dyDescent="0.2">
      <c r="F822" s="26"/>
      <c r="G822" s="26"/>
    </row>
    <row r="823" spans="6:7" customFormat="1" x14ac:dyDescent="0.2">
      <c r="F823" s="26"/>
      <c r="G823" s="26"/>
    </row>
    <row r="824" spans="6:7" customFormat="1" x14ac:dyDescent="0.2">
      <c r="F824" s="26"/>
      <c r="G824" s="26"/>
    </row>
    <row r="825" spans="6:7" customFormat="1" x14ac:dyDescent="0.2">
      <c r="F825" s="26"/>
      <c r="G825" s="26"/>
    </row>
    <row r="826" spans="6:7" customFormat="1" x14ac:dyDescent="0.2">
      <c r="F826" s="26"/>
      <c r="G826" s="26"/>
    </row>
    <row r="827" spans="6:7" customFormat="1" x14ac:dyDescent="0.2">
      <c r="F827" s="26"/>
      <c r="G827" s="26"/>
    </row>
    <row r="828" spans="6:7" customFormat="1" x14ac:dyDescent="0.2">
      <c r="F828" s="26"/>
      <c r="G828" s="26"/>
    </row>
    <row r="829" spans="6:7" customFormat="1" x14ac:dyDescent="0.2">
      <c r="F829" s="26"/>
      <c r="G829" s="26"/>
    </row>
    <row r="830" spans="6:7" customFormat="1" x14ac:dyDescent="0.2">
      <c r="F830" s="26"/>
      <c r="G830" s="26"/>
    </row>
    <row r="831" spans="6:7" customFormat="1" x14ac:dyDescent="0.2">
      <c r="F831" s="26"/>
      <c r="G831" s="26"/>
    </row>
    <row r="832" spans="6:7" customFormat="1" x14ac:dyDescent="0.2">
      <c r="F832" s="26"/>
      <c r="G832" s="26"/>
    </row>
    <row r="833" spans="6:7" customFormat="1" x14ac:dyDescent="0.2">
      <c r="F833" s="26"/>
      <c r="G833" s="26"/>
    </row>
    <row r="834" spans="6:7" customFormat="1" x14ac:dyDescent="0.2">
      <c r="F834" s="26"/>
      <c r="G834" s="26"/>
    </row>
    <row r="835" spans="6:7" customFormat="1" x14ac:dyDescent="0.2">
      <c r="F835" s="26"/>
      <c r="G835" s="26"/>
    </row>
    <row r="836" spans="6:7" customFormat="1" x14ac:dyDescent="0.2">
      <c r="F836" s="26"/>
      <c r="G836" s="26"/>
    </row>
    <row r="837" spans="6:7" customFormat="1" x14ac:dyDescent="0.2">
      <c r="F837" s="26"/>
      <c r="G837" s="26"/>
    </row>
    <row r="838" spans="6:7" customFormat="1" x14ac:dyDescent="0.2">
      <c r="F838" s="26"/>
      <c r="G838" s="26"/>
    </row>
    <row r="839" spans="6:7" customFormat="1" x14ac:dyDescent="0.2">
      <c r="F839" s="26"/>
      <c r="G839" s="26"/>
    </row>
    <row r="840" spans="6:7" customFormat="1" x14ac:dyDescent="0.2">
      <c r="F840" s="26"/>
      <c r="G840" s="26"/>
    </row>
    <row r="841" spans="6:7" customFormat="1" x14ac:dyDescent="0.2">
      <c r="F841" s="26"/>
      <c r="G841" s="26"/>
    </row>
    <row r="842" spans="6:7" customFormat="1" x14ac:dyDescent="0.2">
      <c r="F842" s="26"/>
      <c r="G842" s="26"/>
    </row>
    <row r="843" spans="6:7" customFormat="1" x14ac:dyDescent="0.2">
      <c r="F843" s="26"/>
      <c r="G843" s="26"/>
    </row>
    <row r="844" spans="6:7" customFormat="1" x14ac:dyDescent="0.2">
      <c r="F844" s="26"/>
      <c r="G844" s="26"/>
    </row>
    <row r="845" spans="6:7" customFormat="1" x14ac:dyDescent="0.2">
      <c r="F845" s="26"/>
      <c r="G845" s="26"/>
    </row>
    <row r="846" spans="6:7" customFormat="1" x14ac:dyDescent="0.2">
      <c r="F846" s="26"/>
      <c r="G846" s="26"/>
    </row>
    <row r="847" spans="6:7" customFormat="1" x14ac:dyDescent="0.2">
      <c r="F847" s="26"/>
      <c r="G847" s="26"/>
    </row>
    <row r="848" spans="6:7" customFormat="1" x14ac:dyDescent="0.2">
      <c r="F848" s="26"/>
      <c r="G848" s="26"/>
    </row>
    <row r="849" spans="6:7" customFormat="1" x14ac:dyDescent="0.2">
      <c r="F849" s="26"/>
      <c r="G849" s="26"/>
    </row>
    <row r="850" spans="6:7" customFormat="1" x14ac:dyDescent="0.2">
      <c r="F850" s="26"/>
      <c r="G850" s="26"/>
    </row>
    <row r="851" spans="6:7" customFormat="1" x14ac:dyDescent="0.2">
      <c r="F851" s="26"/>
      <c r="G851" s="26"/>
    </row>
    <row r="852" spans="6:7" customFormat="1" x14ac:dyDescent="0.2">
      <c r="F852" s="26"/>
      <c r="G852" s="26"/>
    </row>
    <row r="853" spans="6:7" customFormat="1" x14ac:dyDescent="0.2">
      <c r="F853" s="26"/>
      <c r="G853" s="26"/>
    </row>
    <row r="854" spans="6:7" customFormat="1" x14ac:dyDescent="0.2">
      <c r="F854" s="26"/>
      <c r="G854" s="26"/>
    </row>
    <row r="855" spans="6:7" customFormat="1" x14ac:dyDescent="0.2">
      <c r="F855" s="26"/>
      <c r="G855" s="26"/>
    </row>
    <row r="856" spans="6:7" customFormat="1" x14ac:dyDescent="0.2">
      <c r="F856" s="26"/>
      <c r="G856" s="26"/>
    </row>
    <row r="857" spans="6:7" customFormat="1" x14ac:dyDescent="0.2">
      <c r="F857" s="26"/>
      <c r="G857" s="26"/>
    </row>
    <row r="858" spans="6:7" customFormat="1" x14ac:dyDescent="0.2">
      <c r="F858" s="26"/>
      <c r="G858" s="26"/>
    </row>
    <row r="859" spans="6:7" customFormat="1" x14ac:dyDescent="0.2">
      <c r="F859" s="26"/>
      <c r="G859" s="26"/>
    </row>
    <row r="860" spans="6:7" customFormat="1" x14ac:dyDescent="0.2">
      <c r="F860" s="26"/>
      <c r="G860" s="26"/>
    </row>
    <row r="861" spans="6:7" customFormat="1" x14ac:dyDescent="0.2">
      <c r="F861" s="26"/>
      <c r="G861" s="26"/>
    </row>
    <row r="862" spans="6:7" customFormat="1" x14ac:dyDescent="0.2">
      <c r="F862" s="26"/>
      <c r="G862" s="26"/>
    </row>
    <row r="863" spans="6:7" customFormat="1" x14ac:dyDescent="0.2">
      <c r="F863" s="26"/>
      <c r="G863" s="26"/>
    </row>
    <row r="864" spans="6:7" customFormat="1" x14ac:dyDescent="0.2">
      <c r="F864" s="26"/>
      <c r="G864" s="26"/>
    </row>
    <row r="865" spans="6:7" customFormat="1" x14ac:dyDescent="0.2">
      <c r="F865" s="26"/>
      <c r="G865" s="26"/>
    </row>
    <row r="866" spans="6:7" customFormat="1" x14ac:dyDescent="0.2">
      <c r="F866" s="26"/>
      <c r="G866" s="26"/>
    </row>
    <row r="867" spans="6:7" customFormat="1" x14ac:dyDescent="0.2">
      <c r="F867" s="26"/>
      <c r="G867" s="26"/>
    </row>
    <row r="868" spans="6:7" customFormat="1" x14ac:dyDescent="0.2">
      <c r="F868" s="26"/>
      <c r="G868" s="26"/>
    </row>
    <row r="869" spans="6:7" customFormat="1" x14ac:dyDescent="0.2">
      <c r="F869" s="26"/>
      <c r="G869" s="26"/>
    </row>
    <row r="870" spans="6:7" customFormat="1" x14ac:dyDescent="0.2">
      <c r="F870" s="26"/>
      <c r="G870" s="26"/>
    </row>
    <row r="871" spans="6:7" customFormat="1" x14ac:dyDescent="0.2">
      <c r="F871" s="26"/>
      <c r="G871" s="26"/>
    </row>
    <row r="872" spans="6:7" customFormat="1" x14ac:dyDescent="0.2">
      <c r="F872" s="26"/>
      <c r="G872" s="26"/>
    </row>
    <row r="873" spans="6:7" customFormat="1" x14ac:dyDescent="0.2">
      <c r="F873" s="26"/>
      <c r="G873" s="26"/>
    </row>
    <row r="874" spans="6:7" customFormat="1" x14ac:dyDescent="0.2">
      <c r="F874" s="26"/>
      <c r="G874" s="26"/>
    </row>
    <row r="875" spans="6:7" customFormat="1" x14ac:dyDescent="0.2">
      <c r="F875" s="26"/>
      <c r="G875" s="26"/>
    </row>
    <row r="876" spans="6:7" customFormat="1" x14ac:dyDescent="0.2">
      <c r="F876" s="26"/>
      <c r="G876" s="26"/>
    </row>
    <row r="877" spans="6:7" customFormat="1" x14ac:dyDescent="0.2">
      <c r="F877" s="26"/>
      <c r="G877" s="26"/>
    </row>
    <row r="878" spans="6:7" customFormat="1" x14ac:dyDescent="0.2">
      <c r="F878" s="26"/>
      <c r="G878" s="26"/>
    </row>
    <row r="879" spans="6:7" customFormat="1" x14ac:dyDescent="0.2">
      <c r="F879" s="26"/>
      <c r="G879" s="26"/>
    </row>
    <row r="880" spans="6:7" customFormat="1" x14ac:dyDescent="0.2">
      <c r="F880" s="26"/>
      <c r="G880" s="26"/>
    </row>
    <row r="881" spans="6:7" customFormat="1" x14ac:dyDescent="0.2">
      <c r="F881" s="26"/>
      <c r="G881" s="26"/>
    </row>
    <row r="882" spans="6:7" customFormat="1" x14ac:dyDescent="0.2">
      <c r="F882" s="26"/>
      <c r="G882" s="26"/>
    </row>
    <row r="883" spans="6:7" customFormat="1" x14ac:dyDescent="0.2">
      <c r="F883" s="26"/>
      <c r="G883" s="26"/>
    </row>
    <row r="884" spans="6:7" customFormat="1" x14ac:dyDescent="0.2">
      <c r="F884" s="26"/>
      <c r="G884" s="26"/>
    </row>
    <row r="885" spans="6:7" customFormat="1" x14ac:dyDescent="0.2">
      <c r="F885" s="26"/>
      <c r="G885" s="26"/>
    </row>
    <row r="886" spans="6:7" customFormat="1" x14ac:dyDescent="0.2">
      <c r="F886" s="26"/>
      <c r="G886" s="26"/>
    </row>
    <row r="887" spans="6:7" customFormat="1" x14ac:dyDescent="0.2">
      <c r="F887" s="26"/>
      <c r="G887" s="26"/>
    </row>
  </sheetData>
  <mergeCells count="3">
    <mergeCell ref="I5:J5"/>
    <mergeCell ref="L5:M5"/>
    <mergeCell ref="D2:M2"/>
  </mergeCells>
  <phoneticPr fontId="36" type="noConversion"/>
  <printOptions gridLines="1" gridLinesSet="0"/>
  <pageMargins left="0.75" right="0.37" top="1" bottom="1" header="0.5" footer="0.5"/>
  <pageSetup orientation="landscape" horizontalDpi="0" verticalDpi="300" r:id="rId1"/>
  <headerFooter alignWithMargins="0">
    <oddHeader>&amp;A</oddHeader>
    <oddFooter>Page &amp;P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baseColWidth="10" defaultColWidth="9.140625" defaultRowHeight="12.75" x14ac:dyDescent="0.2"/>
  <cols>
    <col min="3" max="3" width="12.140625" customWidth="1"/>
  </cols>
  <sheetData>
    <row r="1" spans="1:3" ht="23.25" x14ac:dyDescent="0.35">
      <c r="A1" s="25" t="s">
        <v>42</v>
      </c>
    </row>
    <row r="3" spans="1:3" x14ac:dyDescent="0.2">
      <c r="B3" s="24" t="s">
        <v>17</v>
      </c>
      <c r="C3" s="24" t="s">
        <v>41</v>
      </c>
    </row>
    <row r="4" spans="1:3" x14ac:dyDescent="0.2">
      <c r="B4">
        <v>1984</v>
      </c>
      <c r="C4" s="96">
        <v>92</v>
      </c>
    </row>
    <row r="5" spans="1:3" x14ac:dyDescent="0.2">
      <c r="B5">
        <v>1985</v>
      </c>
      <c r="C5" s="96">
        <v>340</v>
      </c>
    </row>
    <row r="6" spans="1:3" x14ac:dyDescent="0.2">
      <c r="B6">
        <v>1986</v>
      </c>
      <c r="C6" s="96">
        <v>682</v>
      </c>
    </row>
    <row r="7" spans="1:3" x14ac:dyDescent="0.2">
      <c r="B7">
        <v>1987</v>
      </c>
      <c r="C7" s="96">
        <v>1231</v>
      </c>
    </row>
    <row r="8" spans="1:3" x14ac:dyDescent="0.2">
      <c r="B8">
        <v>1988</v>
      </c>
      <c r="C8" s="96">
        <v>2069</v>
      </c>
    </row>
    <row r="9" spans="1:3" x14ac:dyDescent="0.2">
      <c r="B9">
        <v>1989</v>
      </c>
      <c r="C9" s="96">
        <v>3509</v>
      </c>
    </row>
    <row r="10" spans="1:3" x14ac:dyDescent="0.2">
      <c r="B10">
        <v>1990</v>
      </c>
      <c r="C10" s="96">
        <v>5283</v>
      </c>
    </row>
    <row r="11" spans="1:3" x14ac:dyDescent="0.2">
      <c r="B11">
        <v>1991</v>
      </c>
      <c r="C11" s="96">
        <v>7557</v>
      </c>
    </row>
    <row r="12" spans="1:3" x14ac:dyDescent="0.2">
      <c r="B12">
        <v>1992</v>
      </c>
      <c r="C12" s="96">
        <v>11033</v>
      </c>
    </row>
    <row r="13" spans="1:3" x14ac:dyDescent="0.2">
      <c r="B13">
        <v>1993</v>
      </c>
      <c r="C13" s="96">
        <v>16009</v>
      </c>
    </row>
    <row r="14" spans="1:3" x14ac:dyDescent="0.2">
      <c r="B14">
        <v>1994</v>
      </c>
      <c r="C14" s="96">
        <v>24134</v>
      </c>
    </row>
    <row r="15" spans="1:3" x14ac:dyDescent="0.2">
      <c r="B15">
        <v>1995</v>
      </c>
      <c r="C15" s="96">
        <v>33786</v>
      </c>
    </row>
    <row r="16" spans="1:3" x14ac:dyDescent="0.2">
      <c r="B16" s="1"/>
      <c r="C16" s="26"/>
    </row>
    <row r="17" spans="2:3" x14ac:dyDescent="0.2">
      <c r="B17" s="1"/>
      <c r="C17" s="26"/>
    </row>
    <row r="18" spans="2:3" x14ac:dyDescent="0.2">
      <c r="B18" s="1"/>
      <c r="C18" s="26"/>
    </row>
    <row r="19" spans="2:3" x14ac:dyDescent="0.2">
      <c r="B19" s="1"/>
      <c r="C19" s="26"/>
    </row>
    <row r="20" spans="2:3" x14ac:dyDescent="0.2">
      <c r="B20" s="1"/>
      <c r="C20" s="26"/>
    </row>
    <row r="21" spans="2:3" x14ac:dyDescent="0.2">
      <c r="B21" s="1"/>
      <c r="C21" s="26"/>
    </row>
    <row r="22" spans="2:3" x14ac:dyDescent="0.2">
      <c r="B22" s="1"/>
      <c r="C22" s="26"/>
    </row>
  </sheetData>
  <phoneticPr fontId="36" type="noConversion"/>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5</vt:i4>
      </vt:variant>
      <vt:variant>
        <vt:lpstr>Gráficos</vt:lpstr>
      </vt:variant>
      <vt:variant>
        <vt:i4>4</vt:i4>
      </vt:variant>
      <vt:variant>
        <vt:lpstr>Rangos con nombre</vt:lpstr>
      </vt:variant>
      <vt:variant>
        <vt:i4>13</vt:i4>
      </vt:variant>
    </vt:vector>
  </HeadingPairs>
  <TitlesOfParts>
    <vt:vector size="22" baseType="lpstr">
      <vt:lpstr>Welcome!</vt:lpstr>
      <vt:lpstr>Theory</vt:lpstr>
      <vt:lpstr>Instructions</vt:lpstr>
      <vt:lpstr>Work</vt:lpstr>
      <vt:lpstr>Example</vt:lpstr>
      <vt:lpstr>DataPlot</vt:lpstr>
      <vt:lpstr>LogisticPlot</vt:lpstr>
      <vt:lpstr>ExpoChart</vt:lpstr>
      <vt:lpstr>LinearChart</vt:lpstr>
      <vt:lpstr>Current_Max</vt:lpstr>
      <vt:lpstr>data</vt:lpstr>
      <vt:lpstr>errors</vt:lpstr>
      <vt:lpstr>gompertz_errors</vt:lpstr>
      <vt:lpstr>horizon</vt:lpstr>
      <vt:lpstr>limit</vt:lpstr>
      <vt:lpstr>param_a</vt:lpstr>
      <vt:lpstr>param_b</vt:lpstr>
      <vt:lpstr>past</vt:lpstr>
      <vt:lpstr>title</vt:lpstr>
      <vt:lpstr>transform</vt:lpstr>
      <vt:lpstr>x_axis</vt:lpstr>
      <vt:lpstr>y_axis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S-Curve Forecasting</dc:title>
  <dc:creator>Stephen Lawrence</dc:creator>
  <cp:lastModifiedBy>USUARIO</cp:lastModifiedBy>
  <cp:lastPrinted>1999-02-22T15:00:10Z</cp:lastPrinted>
  <dcterms:created xsi:type="dcterms:W3CDTF">1998-02-20T03:40:25Z</dcterms:created>
  <dcterms:modified xsi:type="dcterms:W3CDTF">2013-06-10T06:11:04Z</dcterms:modified>
</cp:coreProperties>
</file>