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8855" windowHeight="8445" activeTab="3"/>
  </bookViews>
  <sheets>
    <sheet name="Estrato" sheetId="5" r:id="rId1"/>
    <sheet name="Disp Comprar EV" sheetId="4" r:id="rId2"/>
    <sheet name="Consumo Combust" sheetId="3" r:id="rId3"/>
    <sheet name="Proyecc Precios Combust" sheetId="2" r:id="rId4"/>
  </sheets>
  <externalReferences>
    <externalReference r:id="rId5"/>
  </externalReferences>
  <definedNames>
    <definedName name="Datos" localSheetId="0">Estrato!$C$2:$C$8</definedName>
    <definedName name="Datos">[1]P1!$C$2:$C$3</definedName>
  </definedNames>
  <calcPr calcId="144525"/>
</workbook>
</file>

<file path=xl/calcChain.xml><?xml version="1.0" encoding="utf-8"?>
<calcChain xmlns="http://schemas.openxmlformats.org/spreadsheetml/2006/main">
  <c r="I31" i="2" l="1"/>
  <c r="I23" i="2" s="1"/>
  <c r="I24" i="2"/>
  <c r="I27" i="2"/>
  <c r="I22" i="2"/>
  <c r="I26" i="2" l="1"/>
  <c r="I25" i="2"/>
  <c r="H18" i="2"/>
  <c r="F9" i="3"/>
  <c r="C9" i="3"/>
  <c r="F4" i="2"/>
  <c r="F5" i="2"/>
  <c r="F3" i="2"/>
  <c r="E4" i="2"/>
  <c r="E5" i="2"/>
  <c r="E3" i="2"/>
  <c r="C9" i="5"/>
  <c r="D8" i="5" s="1"/>
  <c r="D2" i="5"/>
  <c r="D4" i="5" l="1"/>
  <c r="D3" i="5"/>
  <c r="D6" i="5"/>
  <c r="D5" i="5"/>
  <c r="D7" i="5"/>
</calcChain>
</file>

<file path=xl/comments1.xml><?xml version="1.0" encoding="utf-8"?>
<comments xmlns="http://schemas.openxmlformats.org/spreadsheetml/2006/main">
  <authors>
    <author>USUARIO</author>
  </authors>
  <commentList>
    <comment ref="H2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Datos del 2008 cuando se tenia un salario minimo de $461.500</t>
        </r>
      </text>
    </comment>
  </commentList>
</comments>
</file>

<file path=xl/sharedStrings.xml><?xml version="1.0" encoding="utf-8"?>
<sst xmlns="http://schemas.openxmlformats.org/spreadsheetml/2006/main" count="60" uniqueCount="54">
  <si>
    <t>Del 31 al 40% de su costo actual</t>
  </si>
  <si>
    <t>Del 10 al 20% de su costo actual</t>
  </si>
  <si>
    <t>Del 41 al 50% de su costo actual</t>
  </si>
  <si>
    <t>Más del 50% de su costo actual</t>
  </si>
  <si>
    <t>Del 21 al 30% de su costo actual</t>
  </si>
  <si>
    <t>1</t>
  </si>
  <si>
    <t>2</t>
  </si>
  <si>
    <t>3</t>
  </si>
  <si>
    <t>4</t>
  </si>
  <si>
    <t>5</t>
  </si>
  <si>
    <t>6</t>
  </si>
  <si>
    <t>Otro ¿Cuál?</t>
  </si>
  <si>
    <t>No hay ningún filtro aplicado a los resultados de esta encuesta</t>
  </si>
  <si>
    <t>Análisis técnico</t>
  </si>
  <si>
    <t>Conclusiones destacadas</t>
  </si>
  <si>
    <t>Media</t>
  </si>
  <si>
    <t>El "67,69%" eligieron:</t>
  </si>
  <si>
    <t>Intervalo de confianza (95%)</t>
  </si>
  <si>
    <t>[3,679 - 3,972]</t>
  </si>
  <si>
    <t>Tamaño de la muestra</t>
  </si>
  <si>
    <t>Desviación típica</t>
  </si>
  <si>
    <t>La opción "1" no fue elegida por nadie.</t>
  </si>
  <si>
    <t>Error estandar</t>
  </si>
  <si>
    <r>
      <t>Gasolina Extra</t>
    </r>
    <r>
      <rPr>
        <sz val="11"/>
        <color theme="1"/>
        <rFont val="Calibri"/>
        <family val="2"/>
        <scheme val="minor"/>
      </rPr>
      <t xml:space="preserve"> </t>
    </r>
  </si>
  <si>
    <t>Gasolina Corriente</t>
  </si>
  <si>
    <t>ACPM</t>
  </si>
  <si>
    <t>¿Cuántos  Vehículos posee?</t>
  </si>
  <si>
    <t>Ninguno</t>
  </si>
  <si>
    <t>Más de 3</t>
  </si>
  <si>
    <t>ESTRATO 4</t>
  </si>
  <si>
    <t>¿Cuál es la fuente de energía que utiliza su vehículo?</t>
  </si>
  <si>
    <t>Gasolina</t>
  </si>
  <si>
    <t>ACPM/diesel</t>
  </si>
  <si>
    <t>Gas</t>
  </si>
  <si>
    <t xml:space="preserve">Electricidad </t>
  </si>
  <si>
    <t>Precio Combustible Promedio Bogotá D.C. 2013</t>
  </si>
  <si>
    <t>Fuente: UPME-Proyección de Demanda de Energía en Colombia. Revisión
Octubre de 2010</t>
  </si>
  <si>
    <t xml:space="preserve">¿Cuánto debe subir la gasolina/gas/ACPM-Diesel para que ud piense seriamente comprar un EV?
</t>
  </si>
  <si>
    <t>Año</t>
  </si>
  <si>
    <t>Mayor Interés para comprar un EV</t>
  </si>
  <si>
    <t>2021-2024</t>
  </si>
  <si>
    <t>2015-2018</t>
  </si>
  <si>
    <t>2016-2018</t>
  </si>
  <si>
    <t>Tiempo Restante (2013)</t>
  </si>
  <si>
    <t xml:space="preserve">8-11 Años </t>
  </si>
  <si>
    <t>2-5 Años</t>
  </si>
  <si>
    <t>3-5 Años</t>
  </si>
  <si>
    <t>ESTRATO</t>
  </si>
  <si>
    <t>INGRESO</t>
  </si>
  <si>
    <t>INGRESO PROMEDIO POR ESTRATO-2008</t>
  </si>
  <si>
    <t>Salario Minimo 2013</t>
  </si>
  <si>
    <t>Indexado-2013</t>
  </si>
  <si>
    <t>Salario Mínimo 2008</t>
  </si>
  <si>
    <t xml:space="preserve">Tasa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</si>
</sst>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#,##0%"/>
    <numFmt numFmtId="165" formatCode="#,##0.000"/>
    <numFmt numFmtId="166" formatCode="_-[$$-240A]\ * #,##0.00_ ;_-[$$-240A]\ * \-#,##0.00\ ;_-[$$-240A]\ 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1"/>
    <xf numFmtId="0" fontId="5" fillId="0" borderId="0" xfId="2"/>
    <xf numFmtId="164" fontId="5" fillId="0" borderId="0" xfId="2" applyNumberFormat="1"/>
    <xf numFmtId="0" fontId="6" fillId="0" borderId="1" xfId="2" applyFont="1" applyBorder="1"/>
    <xf numFmtId="0" fontId="5" fillId="0" borderId="2" xfId="2" applyBorder="1"/>
    <xf numFmtId="0" fontId="6" fillId="0" borderId="3" xfId="2" applyFont="1" applyBorder="1"/>
    <xf numFmtId="0" fontId="5" fillId="0" borderId="4" xfId="2" applyBorder="1"/>
    <xf numFmtId="165" fontId="5" fillId="0" borderId="5" xfId="2" applyNumberFormat="1" applyBorder="1"/>
    <xf numFmtId="0" fontId="5" fillId="0" borderId="6" xfId="2" applyBorder="1"/>
    <xf numFmtId="0" fontId="5" fillId="0" borderId="7" xfId="2" applyBorder="1"/>
    <xf numFmtId="0" fontId="5" fillId="0" borderId="8" xfId="2" applyBorder="1" applyAlignment="1">
      <alignment horizontal="right"/>
    </xf>
    <xf numFmtId="0" fontId="5" fillId="0" borderId="6" xfId="2" applyBorder="1" applyAlignment="1">
      <alignment indent="1"/>
    </xf>
    <xf numFmtId="0" fontId="5" fillId="0" borderId="8" xfId="2" applyBorder="1"/>
    <xf numFmtId="165" fontId="5" fillId="0" borderId="8" xfId="2" applyNumberFormat="1" applyBorder="1"/>
    <xf numFmtId="0" fontId="5" fillId="0" borderId="9" xfId="2" applyBorder="1"/>
    <xf numFmtId="165" fontId="5" fillId="0" borderId="10" xfId="2" applyNumberFormat="1" applyBorder="1"/>
    <xf numFmtId="0" fontId="5" fillId="0" borderId="11" xfId="2" applyBorder="1" applyAlignment="1">
      <alignment indent="1"/>
    </xf>
    <xf numFmtId="0" fontId="2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5" fillId="3" borderId="0" xfId="2" applyFill="1"/>
    <xf numFmtId="164" fontId="5" fillId="3" borderId="0" xfId="2" applyNumberFormat="1" applyFill="1"/>
    <xf numFmtId="0" fontId="0" fillId="3" borderId="0" xfId="0" applyFill="1"/>
    <xf numFmtId="166" fontId="3" fillId="5" borderId="12" xfId="0" applyNumberFormat="1" applyFont="1" applyFill="1" applyBorder="1"/>
    <xf numFmtId="166" fontId="3" fillId="5" borderId="6" xfId="0" applyNumberFormat="1" applyFont="1" applyFill="1" applyBorder="1"/>
    <xf numFmtId="166" fontId="0" fillId="4" borderId="12" xfId="0" applyNumberFormat="1" applyFill="1" applyBorder="1"/>
    <xf numFmtId="166" fontId="0" fillId="4" borderId="6" xfId="0" applyNumberFormat="1" applyFill="1" applyBorder="1"/>
    <xf numFmtId="166" fontId="0" fillId="3" borderId="13" xfId="0" applyNumberFormat="1" applyFill="1" applyBorder="1"/>
    <xf numFmtId="166" fontId="0" fillId="3" borderId="11" xfId="0" applyNumberFormat="1" applyFill="1" applyBorder="1"/>
    <xf numFmtId="0" fontId="0" fillId="0" borderId="12" xfId="0" applyBorder="1"/>
    <xf numFmtId="0" fontId="2" fillId="0" borderId="6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" fillId="5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43" fontId="0" fillId="0" borderId="0" xfId="3" applyFont="1"/>
    <xf numFmtId="0" fontId="0" fillId="0" borderId="19" xfId="0" applyBorder="1"/>
    <xf numFmtId="166" fontId="0" fillId="0" borderId="0" xfId="0" applyNumberFormat="1" applyFill="1" applyBorder="1"/>
    <xf numFmtId="166" fontId="0" fillId="0" borderId="20" xfId="0" applyNumberFormat="1" applyFill="1" applyBorder="1"/>
    <xf numFmtId="0" fontId="0" fillId="0" borderId="18" xfId="0" applyBorder="1"/>
    <xf numFmtId="9" fontId="2" fillId="0" borderId="21" xfId="0" applyNumberFormat="1" applyFont="1" applyBorder="1"/>
    <xf numFmtId="9" fontId="2" fillId="0" borderId="18" xfId="0" applyNumberFormat="1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4">
    <cellStyle name="Millares" xfId="3" builtin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Estrato socioeconómico</a:t>
            </a:r>
          </a:p>
        </c:rich>
      </c:tx>
      <c:layout>
        <c:manualLayout>
          <c:xMode val="edge"/>
          <c:yMode val="edge"/>
          <c:x val="0.35114503816793879"/>
          <c:y val="3.058823529411764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44274809160311E-2"/>
          <c:y val="0.15529411764705894"/>
          <c:w val="0.89503816793893032"/>
          <c:h val="0.69882352941176451"/>
        </c:manualLayout>
      </c:layout>
      <c:barChart>
        <c:barDir val="col"/>
        <c:grouping val="clustered"/>
        <c:varyColors val="0"/>
        <c:ser>
          <c:idx val="0"/>
          <c:order val="0"/>
          <c:tx>
            <c:v>Respuestas</c:v>
          </c:tx>
          <c:spPr>
            <a:solidFill>
              <a:srgbClr val="333399"/>
            </a:solidFill>
            <a:ln w="12700">
              <a:solidFill>
                <a:srgbClr val="333399"/>
              </a:solidFill>
              <a:prstDash val="solid"/>
            </a:ln>
          </c:spPr>
          <c:invertIfNegative val="0"/>
          <c:cat>
            <c:strRef>
              <c:f>Estrato!$B$2:$B$8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Otro ¿Cuál?</c:v>
                </c:pt>
              </c:strCache>
            </c:strRef>
          </c:cat>
          <c:val>
            <c:numRef>
              <c:f>Estrato!$C$2:$C$8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63</c:v>
                </c:pt>
                <c:pt idx="3">
                  <c:v>69</c:v>
                </c:pt>
                <c:pt idx="4">
                  <c:v>34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114368"/>
        <c:axId val="66425984"/>
      </c:barChart>
      <c:catAx>
        <c:axId val="2051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s-ES"/>
          </a:p>
        </c:txPr>
        <c:crossAx val="6642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4259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s-ES"/>
          </a:p>
        </c:txPr>
        <c:crossAx val="205114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s-E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Estrato socioeconómico</a:t>
            </a:r>
          </a:p>
        </c:rich>
      </c:tx>
      <c:layout>
        <c:manualLayout>
          <c:xMode val="edge"/>
          <c:yMode val="edge"/>
          <c:x val="0.35114503816793879"/>
          <c:y val="3.058823529411764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94656488549673"/>
          <c:y val="0.41647058823529487"/>
          <c:w val="0.5343511450381675"/>
          <c:h val="0.26117647058823534"/>
        </c:manualLayout>
      </c:layout>
      <c:pie3DChart>
        <c:varyColors val="1"/>
        <c:ser>
          <c:idx val="0"/>
          <c:order val="0"/>
          <c:tx>
            <c:v>Respuestas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Estrato!$B$2:$B$8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Otro ¿Cuál?</c:v>
                </c:pt>
              </c:strCache>
            </c:strRef>
          </c:cat>
          <c:val>
            <c:numRef>
              <c:f>Estrato!$C$2:$C$8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63</c:v>
                </c:pt>
                <c:pt idx="3">
                  <c:v>69</c:v>
                </c:pt>
                <c:pt idx="4">
                  <c:v>34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061068702290052"/>
          <c:y val="0.374117647058824"/>
          <c:w val="0.16412213740458015"/>
          <c:h val="0.348235294117647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s-E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ES" sz="1100"/>
              <a:t>¿Cuánto debe subir la gasolina/gas/ACPM-Diesel para que ud piense seriamente comprar un EV?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</c:spPr>
          <c:invertIfNegative val="0"/>
          <c:cat>
            <c:strRef>
              <c:f>'Disp Comprar EV'!$B$3:$B$7</c:f>
              <c:strCache>
                <c:ptCount val="5"/>
                <c:pt idx="0">
                  <c:v>Del 31 al 40% de su costo actual</c:v>
                </c:pt>
                <c:pt idx="1">
                  <c:v>Del 10 al 20% de su costo actual</c:v>
                </c:pt>
                <c:pt idx="2">
                  <c:v>Del 41 al 50% de su costo actual</c:v>
                </c:pt>
                <c:pt idx="3">
                  <c:v>Más del 50% de su costo actual</c:v>
                </c:pt>
                <c:pt idx="4">
                  <c:v>Del 21 al 30% de su costo actual</c:v>
                </c:pt>
              </c:strCache>
            </c:strRef>
          </c:cat>
          <c:val>
            <c:numRef>
              <c:f>'Disp Comprar EV'!$C$3:$C$7</c:f>
              <c:numCache>
                <c:formatCode>General</c:formatCode>
                <c:ptCount val="5"/>
                <c:pt idx="0">
                  <c:v>8</c:v>
                </c:pt>
                <c:pt idx="1">
                  <c:v>39</c:v>
                </c:pt>
                <c:pt idx="2">
                  <c:v>2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36192"/>
        <c:axId val="66537728"/>
      </c:barChart>
      <c:catAx>
        <c:axId val="665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537728"/>
        <c:crosses val="autoZero"/>
        <c:auto val="1"/>
        <c:lblAlgn val="ctr"/>
        <c:lblOffset val="100"/>
        <c:noMultiLvlLbl val="0"/>
      </c:catAx>
      <c:valAx>
        <c:axId val="66537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53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¿Cuántos  Vehículos posee?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cat>
            <c:strRef>
              <c:f>'Consumo Combust'!$B$4:$B$8</c:f>
              <c:strCache>
                <c:ptCount val="5"/>
                <c:pt idx="0">
                  <c:v>Ninguno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Más de 3</c:v>
                </c:pt>
              </c:strCache>
            </c:strRef>
          </c:cat>
          <c:val>
            <c:numRef>
              <c:f>'Consumo Combust'!$C$4:$C$8</c:f>
              <c:numCache>
                <c:formatCode>General</c:formatCode>
                <c:ptCount val="5"/>
                <c:pt idx="0">
                  <c:v>13</c:v>
                </c:pt>
                <c:pt idx="1">
                  <c:v>37</c:v>
                </c:pt>
                <c:pt idx="2">
                  <c:v>18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50016"/>
        <c:axId val="66650112"/>
      </c:barChart>
      <c:catAx>
        <c:axId val="66550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650112"/>
        <c:crosses val="autoZero"/>
        <c:auto val="1"/>
        <c:lblAlgn val="ctr"/>
        <c:lblOffset val="100"/>
        <c:noMultiLvlLbl val="0"/>
      </c:catAx>
      <c:valAx>
        <c:axId val="6665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55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¿Cuál es la fuente de energía que utiliza su vehículo?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cat>
            <c:strRef>
              <c:f>'Consumo Combust'!$E$4:$E$8</c:f>
              <c:strCache>
                <c:ptCount val="5"/>
                <c:pt idx="0">
                  <c:v>Gasolina</c:v>
                </c:pt>
                <c:pt idx="1">
                  <c:v>Gas</c:v>
                </c:pt>
                <c:pt idx="2">
                  <c:v>ACPM/diesel</c:v>
                </c:pt>
                <c:pt idx="3">
                  <c:v>Electricidad </c:v>
                </c:pt>
                <c:pt idx="4">
                  <c:v>Otro ¿Cuál?</c:v>
                </c:pt>
              </c:strCache>
            </c:strRef>
          </c:cat>
          <c:val>
            <c:numRef>
              <c:f>'Consumo Combust'!$F$4:$F$8</c:f>
              <c:numCache>
                <c:formatCode>General</c:formatCode>
                <c:ptCount val="5"/>
                <c:pt idx="0">
                  <c:v>52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65856"/>
        <c:axId val="66692224"/>
      </c:barChart>
      <c:catAx>
        <c:axId val="6666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692224"/>
        <c:crosses val="autoZero"/>
        <c:auto val="1"/>
        <c:lblAlgn val="ctr"/>
        <c:lblOffset val="100"/>
        <c:noMultiLvlLbl val="0"/>
      </c:catAx>
      <c:valAx>
        <c:axId val="66692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66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142875</xdr:rowOff>
    </xdr:from>
    <xdr:to>
      <xdr:col>4</xdr:col>
      <xdr:colOff>28575</xdr:colOff>
      <xdr:row>37</xdr:row>
      <xdr:rowOff>142875</xdr:rowOff>
    </xdr:to>
    <xdr:graphicFrame macro="">
      <xdr:nvGraphicFramePr>
        <xdr:cNvPr id="2" name="Barra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0</xdr:colOff>
      <xdr:row>40</xdr:row>
      <xdr:rowOff>0</xdr:rowOff>
    </xdr:from>
    <xdr:to>
      <xdr:col>4</xdr:col>
      <xdr:colOff>0</xdr:colOff>
      <xdr:row>65</xdr:row>
      <xdr:rowOff>0</xdr:rowOff>
    </xdr:to>
    <xdr:graphicFrame macro="">
      <xdr:nvGraphicFramePr>
        <xdr:cNvPr id="3" name="Tart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9</xdr:row>
      <xdr:rowOff>66675</xdr:rowOff>
    </xdr:from>
    <xdr:to>
      <xdr:col>5</xdr:col>
      <xdr:colOff>381000</xdr:colOff>
      <xdr:row>26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152400</xdr:rowOff>
    </xdr:from>
    <xdr:to>
      <xdr:col>5</xdr:col>
      <xdr:colOff>38100</xdr:colOff>
      <xdr:row>23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9525</xdr:colOff>
      <xdr:row>4</xdr:row>
      <xdr:rowOff>19050</xdr:rowOff>
    </xdr:to>
    <xdr:cxnSp macro="">
      <xdr:nvCxnSpPr>
        <xdr:cNvPr id="6" name="5 Conector recto de flecha"/>
        <xdr:cNvCxnSpPr/>
      </xdr:nvCxnSpPr>
      <xdr:spPr>
        <a:xfrm flipV="1">
          <a:off x="2686050" y="1019175"/>
          <a:ext cx="771525" cy="2000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6</xdr:row>
      <xdr:rowOff>28575</xdr:rowOff>
    </xdr:from>
    <xdr:to>
      <xdr:col>4</xdr:col>
      <xdr:colOff>9525</xdr:colOff>
      <xdr:row>7</xdr:row>
      <xdr:rowOff>152400</xdr:rowOff>
    </xdr:to>
    <xdr:cxnSp macro="">
      <xdr:nvCxnSpPr>
        <xdr:cNvPr id="8" name="7 Conector recto de flecha"/>
        <xdr:cNvCxnSpPr/>
      </xdr:nvCxnSpPr>
      <xdr:spPr>
        <a:xfrm flipV="1">
          <a:off x="2676525" y="1609725"/>
          <a:ext cx="781050" cy="3143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314324</xdr:colOff>
      <xdr:row>9</xdr:row>
      <xdr:rowOff>142875</xdr:rowOff>
    </xdr:from>
    <xdr:to>
      <xdr:col>10</xdr:col>
      <xdr:colOff>476249</xdr:colOff>
      <xdr:row>22</xdr:row>
      <xdr:rowOff>171450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8</xdr:row>
      <xdr:rowOff>47625</xdr:rowOff>
    </xdr:from>
    <xdr:to>
      <xdr:col>4</xdr:col>
      <xdr:colOff>1499088</xdr:colOff>
      <xdr:row>26</xdr:row>
      <xdr:rowOff>114300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625" t="37500" r="26797" b="14625"/>
        <a:stretch>
          <a:fillRect/>
        </a:stretch>
      </xdr:blipFill>
      <xdr:spPr bwMode="auto">
        <a:xfrm>
          <a:off x="523875" y="1828800"/>
          <a:ext cx="5804388" cy="3648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723900</xdr:colOff>
      <xdr:row>11</xdr:row>
      <xdr:rowOff>47625</xdr:rowOff>
    </xdr:from>
    <xdr:to>
      <xdr:col>3</xdr:col>
      <xdr:colOff>1546650</xdr:colOff>
      <xdr:row>11</xdr:row>
      <xdr:rowOff>49213</xdr:rowOff>
    </xdr:to>
    <xdr:cxnSp macro="">
      <xdr:nvCxnSpPr>
        <xdr:cNvPr id="6" name="5 Conector recto"/>
        <xdr:cNvCxnSpPr/>
      </xdr:nvCxnSpPr>
      <xdr:spPr>
        <a:xfrm>
          <a:off x="1485900" y="2143125"/>
          <a:ext cx="3204000" cy="1588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12</xdr:row>
      <xdr:rowOff>180975</xdr:rowOff>
    </xdr:from>
    <xdr:to>
      <xdr:col>3</xdr:col>
      <xdr:colOff>267600</xdr:colOff>
      <xdr:row>12</xdr:row>
      <xdr:rowOff>182563</xdr:rowOff>
    </xdr:to>
    <xdr:cxnSp macro="">
      <xdr:nvCxnSpPr>
        <xdr:cNvPr id="9" name="8 Conector recto"/>
        <xdr:cNvCxnSpPr/>
      </xdr:nvCxnSpPr>
      <xdr:spPr>
        <a:xfrm>
          <a:off x="1466850" y="2466975"/>
          <a:ext cx="1944000" cy="1588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714374</xdr:colOff>
      <xdr:row>13</xdr:row>
      <xdr:rowOff>117665</xdr:rowOff>
    </xdr:from>
    <xdr:to>
      <xdr:col>2</xdr:col>
      <xdr:colOff>725905</xdr:colOff>
      <xdr:row>13</xdr:row>
      <xdr:rowOff>120383</xdr:rowOff>
    </xdr:to>
    <xdr:cxnSp macro="">
      <xdr:nvCxnSpPr>
        <xdr:cNvPr id="11" name="10 Conector recto"/>
        <xdr:cNvCxnSpPr/>
      </xdr:nvCxnSpPr>
      <xdr:spPr>
        <a:xfrm>
          <a:off x="1476374" y="2594165"/>
          <a:ext cx="1476000" cy="2718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14</xdr:row>
      <xdr:rowOff>0</xdr:rowOff>
    </xdr:from>
    <xdr:to>
      <xdr:col>2</xdr:col>
      <xdr:colOff>839929</xdr:colOff>
      <xdr:row>14</xdr:row>
      <xdr:rowOff>9525</xdr:rowOff>
    </xdr:to>
    <xdr:cxnSp macro="">
      <xdr:nvCxnSpPr>
        <xdr:cNvPr id="13" name="12 Conector recto"/>
        <xdr:cNvCxnSpPr/>
      </xdr:nvCxnSpPr>
      <xdr:spPr>
        <a:xfrm flipV="1">
          <a:off x="1485900" y="2667000"/>
          <a:ext cx="1584000" cy="95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728382</xdr:colOff>
      <xdr:row>11</xdr:row>
      <xdr:rowOff>178594</xdr:rowOff>
    </xdr:from>
    <xdr:to>
      <xdr:col>3</xdr:col>
      <xdr:colOff>1047132</xdr:colOff>
      <xdr:row>11</xdr:row>
      <xdr:rowOff>180182</xdr:rowOff>
    </xdr:to>
    <xdr:cxnSp macro="">
      <xdr:nvCxnSpPr>
        <xdr:cNvPr id="27" name="26 Conector recto"/>
        <xdr:cNvCxnSpPr/>
      </xdr:nvCxnSpPr>
      <xdr:spPr>
        <a:xfrm>
          <a:off x="1490382" y="2274094"/>
          <a:ext cx="2700000" cy="1588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730622</xdr:colOff>
      <xdr:row>13</xdr:row>
      <xdr:rowOff>73956</xdr:rowOff>
    </xdr:from>
    <xdr:to>
      <xdr:col>3</xdr:col>
      <xdr:colOff>251769</xdr:colOff>
      <xdr:row>13</xdr:row>
      <xdr:rowOff>83481</xdr:rowOff>
    </xdr:to>
    <xdr:cxnSp macro="">
      <xdr:nvCxnSpPr>
        <xdr:cNvPr id="29" name="28 Conector recto"/>
        <xdr:cNvCxnSpPr/>
      </xdr:nvCxnSpPr>
      <xdr:spPr>
        <a:xfrm flipV="1">
          <a:off x="1492622" y="2550456"/>
          <a:ext cx="1908000" cy="9525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817235</xdr:colOff>
      <xdr:row>14</xdr:row>
      <xdr:rowOff>794</xdr:rowOff>
    </xdr:from>
    <xdr:to>
      <xdr:col>2</xdr:col>
      <xdr:colOff>818823</xdr:colOff>
      <xdr:row>21</xdr:row>
      <xdr:rowOff>12000</xdr:rowOff>
    </xdr:to>
    <xdr:cxnSp macro="">
      <xdr:nvCxnSpPr>
        <xdr:cNvPr id="31" name="30 Conector recto"/>
        <xdr:cNvCxnSpPr/>
      </xdr:nvCxnSpPr>
      <xdr:spPr>
        <a:xfrm rot="5400000">
          <a:off x="2375647" y="3339353"/>
          <a:ext cx="1344706" cy="1588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236000</xdr:colOff>
      <xdr:row>13</xdr:row>
      <xdr:rowOff>85258</xdr:rowOff>
    </xdr:from>
    <xdr:to>
      <xdr:col>3</xdr:col>
      <xdr:colOff>237588</xdr:colOff>
      <xdr:row>21</xdr:row>
      <xdr:rowOff>37258</xdr:rowOff>
    </xdr:to>
    <xdr:cxnSp macro="">
      <xdr:nvCxnSpPr>
        <xdr:cNvPr id="32" name="31 Conector recto"/>
        <xdr:cNvCxnSpPr/>
      </xdr:nvCxnSpPr>
      <xdr:spPr>
        <a:xfrm rot="5400000">
          <a:off x="2642044" y="3298964"/>
          <a:ext cx="1476000" cy="1588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708422</xdr:colOff>
      <xdr:row>13</xdr:row>
      <xdr:rowOff>125016</xdr:rowOff>
    </xdr:from>
    <xdr:to>
      <xdr:col>2</xdr:col>
      <xdr:colOff>720328</xdr:colOff>
      <xdr:row>21</xdr:row>
      <xdr:rowOff>5016</xdr:rowOff>
    </xdr:to>
    <xdr:cxnSp macro="">
      <xdr:nvCxnSpPr>
        <xdr:cNvPr id="34" name="33 Conector recto"/>
        <xdr:cNvCxnSpPr/>
      </xdr:nvCxnSpPr>
      <xdr:spPr>
        <a:xfrm rot="5400000">
          <a:off x="2238844" y="3297563"/>
          <a:ext cx="1404000" cy="11906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267887</xdr:colOff>
      <xdr:row>12</xdr:row>
      <xdr:rowOff>172641</xdr:rowOff>
    </xdr:from>
    <xdr:to>
      <xdr:col>3</xdr:col>
      <xdr:colOff>269475</xdr:colOff>
      <xdr:row>21</xdr:row>
      <xdr:rowOff>6141</xdr:rowOff>
    </xdr:to>
    <xdr:cxnSp macro="">
      <xdr:nvCxnSpPr>
        <xdr:cNvPr id="35" name="34 Conector recto"/>
        <xdr:cNvCxnSpPr/>
      </xdr:nvCxnSpPr>
      <xdr:spPr>
        <a:xfrm rot="5400000">
          <a:off x="2637931" y="3231847"/>
          <a:ext cx="1548000" cy="1588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1029097</xdr:colOff>
      <xdr:row>11</xdr:row>
      <xdr:rowOff>179388</xdr:rowOff>
    </xdr:from>
    <xdr:to>
      <xdr:col>3</xdr:col>
      <xdr:colOff>1030685</xdr:colOff>
      <xdr:row>21</xdr:row>
      <xdr:rowOff>38388</xdr:rowOff>
    </xdr:to>
    <xdr:cxnSp macro="">
      <xdr:nvCxnSpPr>
        <xdr:cNvPr id="37" name="36 Conector recto"/>
        <xdr:cNvCxnSpPr/>
      </xdr:nvCxnSpPr>
      <xdr:spPr>
        <a:xfrm rot="5400000">
          <a:off x="3291141" y="3156094"/>
          <a:ext cx="1764000" cy="1588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1550591</xdr:colOff>
      <xdr:row>11</xdr:row>
      <xdr:rowOff>54373</xdr:rowOff>
    </xdr:from>
    <xdr:to>
      <xdr:col>3</xdr:col>
      <xdr:colOff>1552179</xdr:colOff>
      <xdr:row>21</xdr:row>
      <xdr:rowOff>21373</xdr:rowOff>
    </xdr:to>
    <xdr:cxnSp macro="">
      <xdr:nvCxnSpPr>
        <xdr:cNvPr id="38" name="37 Conector recto"/>
        <xdr:cNvCxnSpPr/>
      </xdr:nvCxnSpPr>
      <xdr:spPr>
        <a:xfrm rot="5400000">
          <a:off x="3753872" y="3480367"/>
          <a:ext cx="1881525" cy="1588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h/ownCloud/LauraH/LauraH_2013/Tesis/Encuesta/Resultados%20Prueba%20Piloto/ResultadosYdiagramas_Preguntas_PPiloto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2 (2)"/>
      <sheetName val="P3"/>
      <sheetName val="P3 (2)"/>
      <sheetName val="P4"/>
      <sheetName val="P5"/>
      <sheetName val="P5 (2)"/>
      <sheetName val="P6"/>
      <sheetName val="P7"/>
      <sheetName val="P7 (2)"/>
      <sheetName val="P8"/>
      <sheetName val="P9"/>
      <sheetName val="P9 (2)"/>
      <sheetName val="P10"/>
      <sheetName val="P10 (2)"/>
      <sheetName val="P11"/>
      <sheetName val="P11 (2)"/>
      <sheetName val="P12"/>
      <sheetName val="P12 (2)"/>
      <sheetName val="P13"/>
      <sheetName val="P14"/>
      <sheetName val="P15"/>
      <sheetName val="P16"/>
      <sheetName val="P16 (2)"/>
      <sheetName val="P17"/>
      <sheetName val="P17 (2)"/>
      <sheetName val="P18"/>
      <sheetName val="P18 (2)"/>
      <sheetName val="P19"/>
      <sheetName val="P20"/>
      <sheetName val="P20 (2)"/>
      <sheetName val="P21"/>
      <sheetName val="P22"/>
      <sheetName val="P23"/>
      <sheetName val="P24"/>
      <sheetName val="P24 (2)"/>
      <sheetName val="P25"/>
      <sheetName val="P25 (2)"/>
      <sheetName val="P26"/>
      <sheetName val="P26 (2)"/>
      <sheetName val="P27"/>
      <sheetName val="P27 (2)"/>
      <sheetName val="P28"/>
    </sheetNames>
    <sheetDataSet>
      <sheetData sheetId="0">
        <row r="2">
          <cell r="C2">
            <v>60</v>
          </cell>
        </row>
        <row r="3">
          <cell r="C3">
            <v>135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3"/>
  <sheetViews>
    <sheetView workbookViewId="0">
      <selection activeCell="G69" sqref="G69"/>
    </sheetView>
  </sheetViews>
  <sheetFormatPr baseColWidth="10" defaultColWidth="9.140625" defaultRowHeight="12.75" x14ac:dyDescent="0.2"/>
  <cols>
    <col min="1" max="1" width="9.140625" style="2"/>
    <col min="2" max="2" width="26.140625" style="2" customWidth="1"/>
    <col min="3" max="3" width="14.28515625" style="2" customWidth="1"/>
    <col min="4" max="4" width="34.42578125" style="2" customWidth="1"/>
    <col min="5" max="16384" width="9.140625" style="2"/>
  </cols>
  <sheetData>
    <row r="2" spans="2:4" x14ac:dyDescent="0.2">
      <c r="B2" s="2" t="s">
        <v>5</v>
      </c>
      <c r="C2" s="2">
        <v>0</v>
      </c>
      <c r="D2" s="3">
        <f>C2/C9</f>
        <v>0</v>
      </c>
    </row>
    <row r="3" spans="2:4" x14ac:dyDescent="0.2">
      <c r="B3" s="2" t="s">
        <v>6</v>
      </c>
      <c r="C3" s="2">
        <v>16</v>
      </c>
      <c r="D3" s="3">
        <f>C3/C9</f>
        <v>8.2051282051282051E-2</v>
      </c>
    </row>
    <row r="4" spans="2:4" x14ac:dyDescent="0.2">
      <c r="B4" s="2" t="s">
        <v>7</v>
      </c>
      <c r="C4" s="2">
        <v>63</v>
      </c>
      <c r="D4" s="3">
        <f>C4/C9</f>
        <v>0.32307692307692309</v>
      </c>
    </row>
    <row r="5" spans="2:4" x14ac:dyDescent="0.2">
      <c r="B5" s="21" t="s">
        <v>8</v>
      </c>
      <c r="C5" s="21">
        <v>69</v>
      </c>
      <c r="D5" s="22">
        <f>C5/C9</f>
        <v>0.35384615384615387</v>
      </c>
    </row>
    <row r="6" spans="2:4" x14ac:dyDescent="0.2">
      <c r="B6" s="2" t="s">
        <v>9</v>
      </c>
      <c r="C6" s="2">
        <v>34</v>
      </c>
      <c r="D6" s="3">
        <f>C6/C9</f>
        <v>0.17435897435897435</v>
      </c>
    </row>
    <row r="7" spans="2:4" x14ac:dyDescent="0.2">
      <c r="B7" s="2" t="s">
        <v>10</v>
      </c>
      <c r="C7" s="2">
        <v>12</v>
      </c>
      <c r="D7" s="3">
        <f>C7/C9</f>
        <v>6.1538461538461542E-2</v>
      </c>
    </row>
    <row r="8" spans="2:4" x14ac:dyDescent="0.2">
      <c r="B8" s="2" t="s">
        <v>11</v>
      </c>
      <c r="C8" s="2">
        <v>1</v>
      </c>
      <c r="D8" s="3">
        <f>C8/C9</f>
        <v>5.1282051282051282E-3</v>
      </c>
    </row>
    <row r="9" spans="2:4" x14ac:dyDescent="0.2">
      <c r="C9" s="2">
        <f>SUM(Datos)</f>
        <v>195</v>
      </c>
    </row>
    <row r="11" spans="2:4" x14ac:dyDescent="0.2">
      <c r="B11" s="2" t="s">
        <v>12</v>
      </c>
    </row>
    <row r="68" spans="2:4" ht="13.5" thickBot="1" x14ac:dyDescent="0.25">
      <c r="B68" s="4" t="s">
        <v>13</v>
      </c>
      <c r="C68" s="5"/>
      <c r="D68" s="6" t="s">
        <v>14</v>
      </c>
    </row>
    <row r="69" spans="2:4" x14ac:dyDescent="0.2">
      <c r="B69" s="7" t="s">
        <v>15</v>
      </c>
      <c r="C69" s="8">
        <v>3.8256410256410258</v>
      </c>
      <c r="D69" s="9" t="s">
        <v>16</v>
      </c>
    </row>
    <row r="70" spans="2:4" x14ac:dyDescent="0.2">
      <c r="B70" s="10" t="s">
        <v>17</v>
      </c>
      <c r="C70" s="11" t="s">
        <v>18</v>
      </c>
      <c r="D70" s="12" t="s">
        <v>8</v>
      </c>
    </row>
    <row r="71" spans="2:4" x14ac:dyDescent="0.2">
      <c r="B71" s="10" t="s">
        <v>19</v>
      </c>
      <c r="C71" s="13">
        <v>195</v>
      </c>
      <c r="D71" s="12" t="s">
        <v>7</v>
      </c>
    </row>
    <row r="72" spans="2:4" x14ac:dyDescent="0.2">
      <c r="B72" s="10" t="s">
        <v>20</v>
      </c>
      <c r="C72" s="14">
        <v>1.0455398518532781</v>
      </c>
      <c r="D72" s="9" t="s">
        <v>21</v>
      </c>
    </row>
    <row r="73" spans="2:4" ht="13.5" thickBot="1" x14ac:dyDescent="0.25">
      <c r="B73" s="15" t="s">
        <v>22</v>
      </c>
      <c r="C73" s="16">
        <v>7.4872663931311756E-2</v>
      </c>
      <c r="D73" s="17"/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32" sqref="B32"/>
    </sheetView>
  </sheetViews>
  <sheetFormatPr baseColWidth="10" defaultRowHeight="12.75" x14ac:dyDescent="0.2"/>
  <cols>
    <col min="1" max="1" width="11.42578125" style="1"/>
    <col min="2" max="2" width="28.140625" style="1" bestFit="1" customWidth="1"/>
    <col min="3" max="16384" width="11.42578125" style="1"/>
  </cols>
  <sheetData>
    <row r="3" spans="2:3" x14ac:dyDescent="0.2">
      <c r="B3" s="1" t="s">
        <v>0</v>
      </c>
      <c r="C3" s="1">
        <v>8</v>
      </c>
    </row>
    <row r="4" spans="2:3" x14ac:dyDescent="0.2">
      <c r="B4" s="1" t="s">
        <v>1</v>
      </c>
      <c r="C4" s="1">
        <v>39</v>
      </c>
    </row>
    <row r="5" spans="2:3" x14ac:dyDescent="0.2">
      <c r="B5" s="1" t="s">
        <v>2</v>
      </c>
      <c r="C5" s="1">
        <v>2</v>
      </c>
    </row>
    <row r="6" spans="2:3" x14ac:dyDescent="0.2">
      <c r="B6" s="1" t="s">
        <v>3</v>
      </c>
      <c r="C6" s="1">
        <v>11</v>
      </c>
    </row>
    <row r="7" spans="2:3" x14ac:dyDescent="0.2">
      <c r="B7" s="1" t="s">
        <v>4</v>
      </c>
      <c r="C7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M9" sqref="M9"/>
    </sheetView>
  </sheetViews>
  <sheetFormatPr baseColWidth="10" defaultRowHeight="15" x14ac:dyDescent="0.25"/>
  <cols>
    <col min="2" max="2" width="17.42578125" customWidth="1"/>
  </cols>
  <sheetData>
    <row r="2" spans="2:6" x14ac:dyDescent="0.25">
      <c r="B2" s="20" t="s">
        <v>29</v>
      </c>
    </row>
    <row r="3" spans="2:6" ht="49.5" customHeight="1" x14ac:dyDescent="0.25">
      <c r="B3" s="50" t="s">
        <v>26</v>
      </c>
      <c r="C3" s="50"/>
      <c r="E3" s="50" t="s">
        <v>30</v>
      </c>
      <c r="F3" s="50"/>
    </row>
    <row r="4" spans="2:6" x14ac:dyDescent="0.25">
      <c r="B4" s="19" t="s">
        <v>27</v>
      </c>
      <c r="C4" s="19">
        <v>13</v>
      </c>
      <c r="E4" s="23" t="s">
        <v>31</v>
      </c>
      <c r="F4" s="23">
        <v>52</v>
      </c>
    </row>
    <row r="5" spans="2:6" x14ac:dyDescent="0.25">
      <c r="B5" s="19">
        <v>1</v>
      </c>
      <c r="C5" s="19">
        <v>37</v>
      </c>
      <c r="E5" s="23" t="s">
        <v>33</v>
      </c>
      <c r="F5" s="23">
        <v>3</v>
      </c>
    </row>
    <row r="6" spans="2:6" x14ac:dyDescent="0.25">
      <c r="B6" s="19">
        <v>2</v>
      </c>
      <c r="C6" s="19">
        <v>18</v>
      </c>
      <c r="E6" s="23" t="s">
        <v>32</v>
      </c>
      <c r="F6" s="23">
        <v>1</v>
      </c>
    </row>
    <row r="7" spans="2:6" x14ac:dyDescent="0.25">
      <c r="B7" s="19">
        <v>3</v>
      </c>
      <c r="C7" s="19">
        <v>0</v>
      </c>
      <c r="E7" t="s">
        <v>34</v>
      </c>
      <c r="F7">
        <v>0</v>
      </c>
    </row>
    <row r="8" spans="2:6" x14ac:dyDescent="0.25">
      <c r="B8" s="19" t="s">
        <v>28</v>
      </c>
      <c r="C8" s="19">
        <v>1</v>
      </c>
      <c r="E8" t="s">
        <v>11</v>
      </c>
      <c r="F8">
        <v>0</v>
      </c>
    </row>
    <row r="9" spans="2:6" x14ac:dyDescent="0.25">
      <c r="C9" s="19">
        <f>SUM(C4:C8)</f>
        <v>69</v>
      </c>
      <c r="F9">
        <f>SUM(F4:F8)</f>
        <v>56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G33" sqref="G33"/>
    </sheetView>
  </sheetViews>
  <sheetFormatPr baseColWidth="10" defaultRowHeight="15" x14ac:dyDescent="0.25"/>
  <cols>
    <col min="2" max="2" width="22" customWidth="1"/>
    <col min="3" max="3" width="13.7109375" customWidth="1"/>
    <col min="4" max="4" width="25.28515625" customWidth="1"/>
    <col min="5" max="5" width="26.28515625" customWidth="1"/>
    <col min="6" max="6" width="14.140625" customWidth="1"/>
    <col min="7" max="8" width="19.140625" customWidth="1"/>
    <col min="9" max="9" width="25.42578125" customWidth="1"/>
  </cols>
  <sheetData>
    <row r="1" spans="1:9" ht="33.75" customHeight="1" thickBot="1" x14ac:dyDescent="0.3">
      <c r="C1" s="53" t="s">
        <v>35</v>
      </c>
      <c r="D1" s="54"/>
      <c r="E1" s="53" t="s">
        <v>37</v>
      </c>
      <c r="F1" s="54"/>
    </row>
    <row r="2" spans="1:9" x14ac:dyDescent="0.25">
      <c r="C2" s="47"/>
      <c r="D2" s="44"/>
      <c r="E2" s="49">
        <v>0.1</v>
      </c>
      <c r="F2" s="48">
        <v>0.2</v>
      </c>
    </row>
    <row r="3" spans="1:9" x14ac:dyDescent="0.25">
      <c r="A3" s="18"/>
      <c r="C3" s="32" t="s">
        <v>23</v>
      </c>
      <c r="D3" s="45">
        <v>10447.450000000001</v>
      </c>
      <c r="E3" s="24">
        <f>D3+(D3*$E$2)</f>
        <v>11492.195000000002</v>
      </c>
      <c r="F3" s="25">
        <f>D3+(D3*$F$2)</f>
        <v>12536.94</v>
      </c>
    </row>
    <row r="4" spans="1:9" x14ac:dyDescent="0.25">
      <c r="C4" s="32" t="s">
        <v>24</v>
      </c>
      <c r="D4" s="45">
        <v>8515.09</v>
      </c>
      <c r="E4" s="26">
        <f>D4+(D4*$E$2)</f>
        <v>9366.5990000000002</v>
      </c>
      <c r="F4" s="27">
        <f>D4+(D4*$F$2)</f>
        <v>10218.108</v>
      </c>
    </row>
    <row r="5" spans="1:9" ht="15.75" thickBot="1" x14ac:dyDescent="0.3">
      <c r="C5" s="33" t="s">
        <v>25</v>
      </c>
      <c r="D5" s="46">
        <v>8042.5</v>
      </c>
      <c r="E5" s="28">
        <f>D5+(D5*$E$2)</f>
        <v>8846.75</v>
      </c>
      <c r="F5" s="29">
        <f>D5+(D5*$F$2)</f>
        <v>9651</v>
      </c>
    </row>
    <row r="9" spans="1:9" ht="15.75" thickBot="1" x14ac:dyDescent="0.3"/>
    <row r="10" spans="1:9" ht="25.5" customHeight="1" thickBot="1" x14ac:dyDescent="0.3">
      <c r="G10" s="55" t="s">
        <v>39</v>
      </c>
      <c r="H10" s="56"/>
      <c r="I10" s="57"/>
    </row>
    <row r="11" spans="1:9" x14ac:dyDescent="0.25">
      <c r="G11" s="30"/>
      <c r="H11" s="31" t="s">
        <v>38</v>
      </c>
      <c r="I11" s="37" t="s">
        <v>43</v>
      </c>
    </row>
    <row r="12" spans="1:9" x14ac:dyDescent="0.25">
      <c r="G12" s="32" t="s">
        <v>23</v>
      </c>
      <c r="H12" s="34" t="s">
        <v>40</v>
      </c>
      <c r="I12" s="38" t="s">
        <v>44</v>
      </c>
    </row>
    <row r="13" spans="1:9" x14ac:dyDescent="0.25">
      <c r="G13" s="32" t="s">
        <v>24</v>
      </c>
      <c r="H13" s="35" t="s">
        <v>41</v>
      </c>
      <c r="I13" s="38" t="s">
        <v>45</v>
      </c>
    </row>
    <row r="14" spans="1:9" ht="15.75" thickBot="1" x14ac:dyDescent="0.3">
      <c r="G14" s="33" t="s">
        <v>25</v>
      </c>
      <c r="H14" s="36" t="s">
        <v>42</v>
      </c>
      <c r="I14" s="39" t="s">
        <v>46</v>
      </c>
    </row>
    <row r="18" spans="2:9" x14ac:dyDescent="0.25">
      <c r="H18">
        <f>42.8+35.7</f>
        <v>78.5</v>
      </c>
    </row>
    <row r="20" spans="2:9" x14ac:dyDescent="0.25">
      <c r="G20" s="58" t="s">
        <v>49</v>
      </c>
      <c r="H20" s="58"/>
    </row>
    <row r="21" spans="2:9" x14ac:dyDescent="0.25">
      <c r="G21" s="40" t="s">
        <v>47</v>
      </c>
      <c r="H21" s="41" t="s">
        <v>48</v>
      </c>
      <c r="I21" t="s">
        <v>51</v>
      </c>
    </row>
    <row r="22" spans="2:9" x14ac:dyDescent="0.25">
      <c r="G22" s="40">
        <v>1</v>
      </c>
      <c r="H22" s="42">
        <v>330845</v>
      </c>
      <c r="I22" s="43">
        <f>H22+(H22*$I$31)</f>
        <v>753451.9934994583</v>
      </c>
    </row>
    <row r="23" spans="2:9" x14ac:dyDescent="0.25">
      <c r="G23" s="40">
        <v>2</v>
      </c>
      <c r="H23" s="42">
        <v>575135</v>
      </c>
      <c r="I23" s="43">
        <f t="shared" ref="I23:I27" si="0">H23+(H23*$I$31)</f>
        <v>1309787.3997833151</v>
      </c>
    </row>
    <row r="24" spans="2:9" x14ac:dyDescent="0.25">
      <c r="G24" s="40">
        <v>3</v>
      </c>
      <c r="H24" s="42">
        <v>1090855</v>
      </c>
      <c r="I24" s="43">
        <f t="shared" si="0"/>
        <v>2484265.6663055252</v>
      </c>
    </row>
    <row r="25" spans="2:9" x14ac:dyDescent="0.25">
      <c r="G25" s="40">
        <v>4</v>
      </c>
      <c r="H25" s="42">
        <v>2536492</v>
      </c>
      <c r="I25" s="43">
        <f t="shared" si="0"/>
        <v>5776496.4073672807</v>
      </c>
    </row>
    <row r="26" spans="2:9" x14ac:dyDescent="0.25">
      <c r="G26" s="40">
        <v>5</v>
      </c>
      <c r="H26" s="42">
        <v>2869879</v>
      </c>
      <c r="I26" s="43">
        <f t="shared" si="0"/>
        <v>6535737.440953413</v>
      </c>
    </row>
    <row r="27" spans="2:9" x14ac:dyDescent="0.25">
      <c r="G27" s="40">
        <v>6</v>
      </c>
      <c r="H27" s="42">
        <v>6227083</v>
      </c>
      <c r="I27" s="43">
        <f t="shared" si="0"/>
        <v>14181287.612134345</v>
      </c>
    </row>
    <row r="28" spans="2:9" x14ac:dyDescent="0.25">
      <c r="B28" s="51" t="s">
        <v>36</v>
      </c>
      <c r="C28" s="52"/>
      <c r="D28" s="52"/>
      <c r="E28" s="52"/>
      <c r="F28" s="52"/>
    </row>
    <row r="29" spans="2:9" x14ac:dyDescent="0.25">
      <c r="G29" t="s">
        <v>50</v>
      </c>
    </row>
    <row r="30" spans="2:9" x14ac:dyDescent="0.25">
      <c r="G30" s="42">
        <v>589500</v>
      </c>
    </row>
    <row r="31" spans="2:9" x14ac:dyDescent="0.25">
      <c r="H31" t="s">
        <v>53</v>
      </c>
      <c r="I31">
        <f>G30/G33</f>
        <v>1.2773564463705309</v>
      </c>
    </row>
    <row r="32" spans="2:9" x14ac:dyDescent="0.25">
      <c r="G32" t="s">
        <v>52</v>
      </c>
    </row>
    <row r="33" spans="7:7" x14ac:dyDescent="0.25">
      <c r="G33" s="42">
        <v>461500</v>
      </c>
    </row>
  </sheetData>
  <mergeCells count="5">
    <mergeCell ref="B28:F28"/>
    <mergeCell ref="E1:F1"/>
    <mergeCell ref="G10:I10"/>
    <mergeCell ref="G20:H20"/>
    <mergeCell ref="C1:D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Estrato</vt:lpstr>
      <vt:lpstr>Disp Comprar EV</vt:lpstr>
      <vt:lpstr>Consumo Combust</vt:lpstr>
      <vt:lpstr>Proyecc Precios Combust</vt:lpstr>
      <vt:lpstr>Estrato!Datos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Laurah</dc:creator>
  <cp:lastModifiedBy>USUARIO</cp:lastModifiedBy>
  <dcterms:created xsi:type="dcterms:W3CDTF">2013-06-09T15:37:10Z</dcterms:created>
  <dcterms:modified xsi:type="dcterms:W3CDTF">2013-06-14T04:53:26Z</dcterms:modified>
</cp:coreProperties>
</file>