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6699060-B796-4B89-9BD5-A9A8A4C951E4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Balance" sheetId="2" r:id="rId1"/>
    <sheet name="Dato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B40" i="2"/>
  <c r="G17" i="1"/>
  <c r="C38" i="2" s="1"/>
  <c r="H17" i="1"/>
  <c r="D38" i="2" s="1"/>
  <c r="I17" i="1"/>
  <c r="E38" i="2" s="1"/>
  <c r="J17" i="1"/>
  <c r="F38" i="2" s="1"/>
  <c r="F17" i="1"/>
  <c r="B38" i="2" s="1"/>
  <c r="C37" i="2"/>
  <c r="D37" i="2"/>
  <c r="E37" i="2"/>
  <c r="F37" i="2"/>
  <c r="B37" i="2"/>
  <c r="L18" i="1"/>
  <c r="D35" i="2"/>
  <c r="G26" i="1"/>
  <c r="C35" i="2" s="1"/>
  <c r="H26" i="1"/>
  <c r="I26" i="1"/>
  <c r="E35" i="2" s="1"/>
  <c r="J26" i="1"/>
  <c r="F35" i="2" s="1"/>
  <c r="F26" i="1"/>
  <c r="B35" i="2" s="1"/>
  <c r="J37" i="1"/>
  <c r="F36" i="2" s="1"/>
  <c r="G37" i="1"/>
  <c r="C36" i="2" s="1"/>
  <c r="H37" i="1"/>
  <c r="D36" i="2" s="1"/>
  <c r="I37" i="1"/>
  <c r="E36" i="2" s="1"/>
  <c r="F37" i="1"/>
  <c r="B36" i="2" s="1"/>
  <c r="C34" i="2"/>
  <c r="D34" i="2"/>
  <c r="E34" i="2"/>
  <c r="F34" i="2"/>
  <c r="B34" i="2"/>
  <c r="C33" i="2"/>
  <c r="D33" i="2"/>
  <c r="E33" i="2"/>
  <c r="F33" i="2"/>
  <c r="B33" i="2"/>
  <c r="G45" i="1"/>
  <c r="C32" i="2" s="1"/>
  <c r="H45" i="1"/>
  <c r="D32" i="2" s="1"/>
  <c r="I45" i="1"/>
  <c r="E32" i="2" s="1"/>
  <c r="J45" i="1"/>
  <c r="F32" i="2" s="1"/>
  <c r="F45" i="1"/>
  <c r="B32" i="2" s="1"/>
  <c r="C31" i="2"/>
  <c r="D31" i="2"/>
  <c r="E31" i="2"/>
  <c r="F31" i="2"/>
  <c r="B31" i="2"/>
  <c r="C30" i="2"/>
  <c r="D30" i="2"/>
  <c r="E30" i="2"/>
  <c r="F30" i="2"/>
  <c r="B30" i="2"/>
  <c r="G42" i="1"/>
  <c r="C29" i="2" s="1"/>
  <c r="H42" i="1"/>
  <c r="D29" i="2" s="1"/>
  <c r="I42" i="1"/>
  <c r="E29" i="2" s="1"/>
  <c r="J42" i="1"/>
  <c r="F29" i="2" s="1"/>
  <c r="F42" i="1"/>
  <c r="B29" i="2" s="1"/>
  <c r="G51" i="1"/>
  <c r="H51" i="1"/>
  <c r="I51" i="1"/>
  <c r="J51" i="1"/>
  <c r="L46" i="1"/>
  <c r="F51" i="1"/>
  <c r="G57" i="1"/>
  <c r="C28" i="2" s="1"/>
  <c r="H57" i="1"/>
  <c r="D28" i="2" s="1"/>
  <c r="I57" i="1"/>
  <c r="E28" i="2" s="1"/>
  <c r="J57" i="1"/>
  <c r="F28" i="2" s="1"/>
  <c r="F57" i="1"/>
  <c r="B28" i="2" s="1"/>
  <c r="C27" i="2"/>
  <c r="D27" i="2"/>
  <c r="E27" i="2"/>
  <c r="F27" i="2"/>
  <c r="B27" i="2"/>
  <c r="C26" i="2"/>
  <c r="D26" i="2"/>
  <c r="E26" i="2"/>
  <c r="F26" i="2"/>
  <c r="B26" i="2"/>
  <c r="C25" i="2"/>
  <c r="D25" i="2"/>
  <c r="E25" i="2"/>
  <c r="F25" i="2"/>
  <c r="B25" i="2"/>
  <c r="J63" i="1"/>
  <c r="F24" i="2" s="1"/>
  <c r="G63" i="1"/>
  <c r="C24" i="2" s="1"/>
  <c r="H63" i="1"/>
  <c r="D24" i="2" s="1"/>
  <c r="I63" i="1"/>
  <c r="E24" i="2" s="1"/>
  <c r="F63" i="1"/>
  <c r="B24" i="2" s="1"/>
  <c r="G70" i="1"/>
  <c r="C23" i="2" s="1"/>
  <c r="H70" i="1"/>
  <c r="D23" i="2" s="1"/>
  <c r="I70" i="1"/>
  <c r="E23" i="2" s="1"/>
  <c r="J70" i="1"/>
  <c r="F23" i="2" s="1"/>
  <c r="F70" i="1"/>
  <c r="B23" i="2" s="1"/>
  <c r="G73" i="1"/>
  <c r="C22" i="2" s="1"/>
  <c r="H73" i="1"/>
  <c r="D22" i="2" s="1"/>
  <c r="I73" i="1"/>
  <c r="E22" i="2" s="1"/>
  <c r="J73" i="1"/>
  <c r="F22" i="2" s="1"/>
  <c r="F73" i="1"/>
  <c r="B22" i="2" s="1"/>
  <c r="C21" i="2"/>
  <c r="D21" i="2"/>
  <c r="E21" i="2"/>
  <c r="F21" i="2"/>
  <c r="B21" i="2"/>
  <c r="G86" i="1"/>
  <c r="C20" i="2" s="1"/>
  <c r="H86" i="1"/>
  <c r="D20" i="2" s="1"/>
  <c r="I86" i="1"/>
  <c r="E20" i="2" s="1"/>
  <c r="J86" i="1"/>
  <c r="F20" i="2" s="1"/>
  <c r="F86" i="1"/>
  <c r="B20" i="2" s="1"/>
  <c r="G89" i="1"/>
  <c r="H89" i="1"/>
  <c r="D19" i="2" s="1"/>
  <c r="I89" i="1"/>
  <c r="E19" i="2" s="1"/>
  <c r="J89" i="1"/>
  <c r="F19" i="2" s="1"/>
  <c r="F89" i="1"/>
  <c r="B19" i="2" s="1"/>
  <c r="L87" i="1"/>
  <c r="C18" i="2"/>
  <c r="D18" i="2"/>
  <c r="E18" i="2"/>
  <c r="F18" i="2"/>
  <c r="L88" i="1"/>
  <c r="B18" i="2"/>
  <c r="C17" i="2"/>
  <c r="D17" i="2"/>
  <c r="E17" i="2"/>
  <c r="F17" i="2"/>
  <c r="B17" i="2"/>
  <c r="C16" i="2"/>
  <c r="D16" i="2"/>
  <c r="E16" i="2"/>
  <c r="F16" i="2"/>
  <c r="B16" i="2"/>
  <c r="G95" i="1"/>
  <c r="C15" i="2" s="1"/>
  <c r="H95" i="1"/>
  <c r="D15" i="2" s="1"/>
  <c r="I95" i="1"/>
  <c r="E15" i="2" s="1"/>
  <c r="J95" i="1"/>
  <c r="F15" i="2" s="1"/>
  <c r="F95" i="1"/>
  <c r="B15" i="2" s="1"/>
  <c r="L100" i="1"/>
  <c r="G99" i="1"/>
  <c r="C14" i="2" s="1"/>
  <c r="H99" i="1"/>
  <c r="D14" i="2" s="1"/>
  <c r="I99" i="1"/>
  <c r="E14" i="2" s="1"/>
  <c r="J99" i="1"/>
  <c r="F14" i="2" s="1"/>
  <c r="F99" i="1"/>
  <c r="B14" i="2" s="1"/>
  <c r="C13" i="2"/>
  <c r="D13" i="2"/>
  <c r="E13" i="2"/>
  <c r="F13" i="2"/>
  <c r="B13" i="2"/>
  <c r="G104" i="1"/>
  <c r="C12" i="2" s="1"/>
  <c r="H104" i="1"/>
  <c r="D12" i="2" s="1"/>
  <c r="I104" i="1"/>
  <c r="E12" i="2" s="1"/>
  <c r="J104" i="1"/>
  <c r="F12" i="2" s="1"/>
  <c r="F104" i="1"/>
  <c r="B12" i="2" s="1"/>
  <c r="J107" i="1"/>
  <c r="F11" i="2" s="1"/>
  <c r="G107" i="1"/>
  <c r="H107" i="1"/>
  <c r="D11" i="2" s="1"/>
  <c r="I107" i="1"/>
  <c r="E11" i="2" s="1"/>
  <c r="F107" i="1"/>
  <c r="B11" i="2" s="1"/>
  <c r="G111" i="1"/>
  <c r="C10" i="2" s="1"/>
  <c r="H111" i="1"/>
  <c r="D10" i="2" s="1"/>
  <c r="I111" i="1"/>
  <c r="E10" i="2" s="1"/>
  <c r="J111" i="1"/>
  <c r="F10" i="2" s="1"/>
  <c r="F111" i="1"/>
  <c r="B10" i="2" s="1"/>
  <c r="G114" i="1"/>
  <c r="C9" i="2" s="1"/>
  <c r="H114" i="1"/>
  <c r="D9" i="2" s="1"/>
  <c r="I114" i="1"/>
  <c r="E9" i="2" s="1"/>
  <c r="J114" i="1"/>
  <c r="F9" i="2" s="1"/>
  <c r="F114" i="1"/>
  <c r="B9" i="2" s="1"/>
  <c r="C8" i="2"/>
  <c r="D8" i="2"/>
  <c r="E8" i="2"/>
  <c r="F8" i="2"/>
  <c r="B8" i="2"/>
  <c r="G124" i="1"/>
  <c r="H124" i="1"/>
  <c r="D7" i="2" s="1"/>
  <c r="I124" i="1"/>
  <c r="E7" i="2" s="1"/>
  <c r="J124" i="1"/>
  <c r="F7" i="2" s="1"/>
  <c r="F124" i="1"/>
  <c r="B7" i="2" s="1"/>
  <c r="F132" i="1"/>
  <c r="B4" i="2" s="1"/>
  <c r="L116" i="1"/>
  <c r="C6" i="2"/>
  <c r="D6" i="2"/>
  <c r="E6" i="2"/>
  <c r="F6" i="2"/>
  <c r="B6" i="2"/>
  <c r="G132" i="1"/>
  <c r="C4" i="2" s="1"/>
  <c r="H132" i="1"/>
  <c r="D4" i="2" s="1"/>
  <c r="I132" i="1"/>
  <c r="E4" i="2" s="1"/>
  <c r="J132" i="1"/>
  <c r="F4" i="2" s="1"/>
  <c r="L136" i="1"/>
  <c r="G135" i="1"/>
  <c r="H135" i="1"/>
  <c r="D3" i="2" s="1"/>
  <c r="I135" i="1"/>
  <c r="E3" i="2" s="1"/>
  <c r="J135" i="1"/>
  <c r="F3" i="2" s="1"/>
  <c r="F135" i="1"/>
  <c r="B3" i="2" s="1"/>
  <c r="G144" i="1"/>
  <c r="H144" i="1"/>
  <c r="D2" i="2" s="1"/>
  <c r="I144" i="1"/>
  <c r="E2" i="2" s="1"/>
  <c r="J144" i="1"/>
  <c r="F2" i="2" s="1"/>
  <c r="F144" i="1"/>
  <c r="B2" i="2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3" i="1"/>
  <c r="L44" i="1"/>
  <c r="L47" i="1"/>
  <c r="L48" i="1"/>
  <c r="L49" i="1"/>
  <c r="L50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90" i="1"/>
  <c r="L91" i="1"/>
  <c r="L92" i="1"/>
  <c r="L93" i="1"/>
  <c r="L94" i="1"/>
  <c r="L96" i="1"/>
  <c r="L97" i="1"/>
  <c r="L98" i="1"/>
  <c r="L101" i="1"/>
  <c r="L102" i="1"/>
  <c r="L103" i="1"/>
  <c r="L105" i="1"/>
  <c r="L106" i="1"/>
  <c r="L108" i="1"/>
  <c r="L109" i="1"/>
  <c r="L110" i="1"/>
  <c r="L112" i="1"/>
  <c r="L113" i="1"/>
  <c r="L115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7" i="1"/>
  <c r="L138" i="1"/>
  <c r="L139" i="1"/>
  <c r="L140" i="1"/>
  <c r="L141" i="1"/>
  <c r="L142" i="1"/>
  <c r="L143" i="1"/>
  <c r="L145" i="1"/>
  <c r="L146" i="1"/>
  <c r="H35" i="2" l="1"/>
  <c r="L42" i="1"/>
  <c r="L89" i="1"/>
  <c r="L70" i="1"/>
  <c r="C19" i="2"/>
  <c r="L107" i="1"/>
  <c r="L111" i="1"/>
  <c r="C11" i="2"/>
  <c r="L104" i="1"/>
  <c r="L99" i="1"/>
  <c r="L144" i="1"/>
  <c r="L114" i="1"/>
  <c r="L135" i="1"/>
  <c r="C3" i="2"/>
  <c r="L124" i="1"/>
  <c r="C7" i="2"/>
  <c r="C2" i="2"/>
  <c r="L132" i="1"/>
  <c r="H41" i="2"/>
  <c r="H56" i="2" l="1"/>
  <c r="H55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53" i="2" l="1"/>
  <c r="H52" i="2"/>
  <c r="H54" i="2"/>
  <c r="H50" i="2"/>
  <c r="H51" i="2"/>
  <c r="H47" i="2"/>
  <c r="H49" i="2"/>
  <c r="H48" i="2"/>
  <c r="H45" i="2"/>
  <c r="H40" i="2"/>
  <c r="H46" i="2"/>
  <c r="H38" i="2"/>
  <c r="H44" i="2"/>
  <c r="H42" i="2"/>
  <c r="H30" i="2"/>
  <c r="H39" i="2"/>
  <c r="H37" i="2"/>
  <c r="H43" i="2"/>
  <c r="H33" i="2"/>
  <c r="H32" i="2"/>
  <c r="H36" i="2"/>
  <c r="H34" i="2"/>
  <c r="H31" i="2"/>
  <c r="H25" i="2"/>
  <c r="H29" i="2"/>
  <c r="H28" i="2"/>
  <c r="H19" i="2"/>
  <c r="H13" i="2"/>
  <c r="H26" i="2"/>
  <c r="H27" i="2"/>
  <c r="H17" i="2"/>
  <c r="H8" i="2"/>
  <c r="H10" i="2"/>
  <c r="H21" i="2"/>
  <c r="H24" i="2"/>
  <c r="H9" i="2"/>
  <c r="H11" i="2"/>
  <c r="H16" i="2"/>
  <c r="H18" i="2"/>
  <c r="H20" i="2"/>
  <c r="H15" i="2"/>
  <c r="H23" i="2"/>
  <c r="H12" i="2"/>
  <c r="H22" i="2"/>
  <c r="H14" i="2"/>
  <c r="H7" i="2" l="1"/>
  <c r="H4" i="2" l="1"/>
  <c r="H5" i="2"/>
  <c r="H6" i="2"/>
  <c r="H3" i="2"/>
  <c r="H2" i="2"/>
</calcChain>
</file>

<file path=xl/sharedStrings.xml><?xml version="1.0" encoding="utf-8"?>
<sst xmlns="http://schemas.openxmlformats.org/spreadsheetml/2006/main" count="488" uniqueCount="356">
  <si>
    <t>Nombre</t>
  </si>
  <si>
    <t>Unidades</t>
  </si>
  <si>
    <t>Datos</t>
  </si>
  <si>
    <t>NumCobro</t>
  </si>
  <si>
    <t>Precio del Producto</t>
  </si>
  <si>
    <t>Total</t>
  </si>
  <si>
    <t>Cargos por Venta</t>
  </si>
  <si>
    <t>Envios</t>
  </si>
  <si>
    <t>Impuestos</t>
  </si>
  <si>
    <t xml:space="preserve">Balance </t>
  </si>
  <si>
    <t>Codigo</t>
  </si>
  <si>
    <t xml:space="preserve">factura </t>
  </si>
  <si>
    <t xml:space="preserve">precio del producto </t>
  </si>
  <si>
    <t>total</t>
  </si>
  <si>
    <t xml:space="preserve">cargos por venta </t>
  </si>
  <si>
    <t xml:space="preserve">envio </t>
  </si>
  <si>
    <t xml:space="preserve">impuesto </t>
  </si>
  <si>
    <t xml:space="preserve">balance </t>
  </si>
  <si>
    <t xml:space="preserve">notas </t>
  </si>
  <si>
    <t>Notas</t>
  </si>
  <si>
    <t>1 unidad</t>
  </si>
  <si>
    <t>2 unidades</t>
  </si>
  <si>
    <t>Switch Freno Renault Logan / Sandero / Megane Ii</t>
  </si>
  <si>
    <t>1 paquete</t>
  </si>
  <si>
    <t>Filtro Aire Acondicionado Chevrolet Grand Vitara 1999 A 2003</t>
  </si>
  <si>
    <t>Venta #2000008781803870 15 jul 17:09 hs</t>
  </si>
  <si>
    <t>#82643516327 | 15 de julio</t>
  </si>
  <si>
    <t>Venta #2000008781645524 15 jul 16:49 hs</t>
  </si>
  <si>
    <t>#82642054521 | 15 de julio</t>
  </si>
  <si>
    <t>Venta #2000006035814825 15 jul 15:48 hs</t>
  </si>
  <si>
    <t>Bomba Gasolina Completa Mazda 3 1.6 / 2.0 2005 A 2014</t>
  </si>
  <si>
    <t>Venta #2000008780616212 15 jul 15:00 hs</t>
  </si>
  <si>
    <t>#82904928318 | 15 de julio</t>
  </si>
  <si>
    <t>Venta #2000006035111115 15 jul 14:53 hs</t>
  </si>
  <si>
    <t>Inyector Combustible Daewoo Racer Monopunto</t>
  </si>
  <si>
    <t>Venta #2000008774256548 14 jul 20:02 hs</t>
  </si>
  <si>
    <t>#82850444676 | 14 de julio</t>
  </si>
  <si>
    <t>Motoventilador Completo Chevrolet Aveo Con Aire</t>
  </si>
  <si>
    <t>Venta #2000008772468512 14 jul 16:17 hs</t>
  </si>
  <si>
    <t>#82563439975 | 14 de julio</t>
  </si>
  <si>
    <t>Junta Punta Eje Lado Rueda Chevrolet Luv 2300 Int</t>
  </si>
  <si>
    <t>Venta #2000008772256918 14 jul 15:49 hs</t>
  </si>
  <si>
    <t>#82561831169 | 14 de julio</t>
  </si>
  <si>
    <t>Filtro Gasolina Mazda Milenium / Mazda 626 / Mazda Matsuri</t>
  </si>
  <si>
    <t>Venta #2000008770289948 14 jul 11:08 hs</t>
  </si>
  <si>
    <t>#82818031850 | 14 de julio</t>
  </si>
  <si>
    <t>Junta Punta Eje Lado Rueda Honda Civic 26x30</t>
  </si>
  <si>
    <t>Venta #2000008770220320 14 jul 10:55 hs</t>
  </si>
  <si>
    <t>#82545109099 | 14 de julio</t>
  </si>
  <si>
    <t>Junta Punta Lado Rueda Chevrolet Cruze 1.8 Pin Interno</t>
  </si>
  <si>
    <t>Venta #2000006029918341 14 jul 10:51 hs</t>
  </si>
  <si>
    <t>#82816801438 | 14 de julio</t>
  </si>
  <si>
    <t>Filtro Gasolina Kia Rio</t>
  </si>
  <si>
    <t>Venta #2000008767976866 13 jul 21:13 hs</t>
  </si>
  <si>
    <t>#82793900916 | 13 de julio</t>
  </si>
  <si>
    <t>Guaya Apertura Baul Chevrolet Aveo Sedan 2004 A 2012</t>
  </si>
  <si>
    <t>Venta #2000008765273460 13 jul 14:02 hs</t>
  </si>
  <si>
    <t>#82761480196 | 13 de julio</t>
  </si>
  <si>
    <t>Soporte Motor Izquierdo Zotye Nomada 1,3/1,6</t>
  </si>
  <si>
    <t>Venta #2000006026606975 13 jul 11:09 hs</t>
  </si>
  <si>
    <t>#82476803069 | 13 de julio</t>
  </si>
  <si>
    <t>Termostato Mazda 323 Inyeccion / Allegro / B2200 / B2600</t>
  </si>
  <si>
    <t>Venta #2000006024584129 12 jul 18:43 hs</t>
  </si>
  <si>
    <t>#82708945402 | 12 de julio</t>
  </si>
  <si>
    <t>Venta #2000006024430749 12 jul 18:05 hs</t>
  </si>
  <si>
    <t>Exploradora Izquierda Hyundai Accent Verna 2004 Cuadrada</t>
  </si>
  <si>
    <t>Venta #2000008759935488 12 jul 17:46 hs</t>
  </si>
  <si>
    <t>#82703775710 | 12 de julio</t>
  </si>
  <si>
    <t>Instalacion Alta 8mm Fiat Uno Vivace 1.4 Negro</t>
  </si>
  <si>
    <t>Venta #2000008759909220 12 jul 17:42 hs</t>
  </si>
  <si>
    <t>#82703580732 | 12 de julio</t>
  </si>
  <si>
    <t>Filtro Gasolina Hafei Minyi</t>
  </si>
  <si>
    <t>Venta #2000008759593676 12 jul 17:03 hs</t>
  </si>
  <si>
    <t>#82427700245 | 12 de julio</t>
  </si>
  <si>
    <t>Bomba Aceite Chevrolet Sprint / Swift 1.3 / Samurai</t>
  </si>
  <si>
    <t>Venta #2000008751226408 12 jul 17:00 hs</t>
  </si>
  <si>
    <t>#82346475757 | 11 de julio</t>
  </si>
  <si>
    <t>Filtro Gasolina Greatwall Wingle 5/haval3 /5/m4/nissan Kicks</t>
  </si>
  <si>
    <t>Venta #2000008759499202 12 jul 16:51 hs</t>
  </si>
  <si>
    <t>#82698427368 | 12 de julio</t>
  </si>
  <si>
    <t>Filtro Gasolina Toyota Hilux 2,7 Y Fortuner (con Soporte)</t>
  </si>
  <si>
    <t>Venta #2000008759088598 12 jul 15:51 hs</t>
  </si>
  <si>
    <t>#82420816079 | 12 de julio</t>
  </si>
  <si>
    <t>Filtro Aire Acondicionado Chevrolet Sail</t>
  </si>
  <si>
    <t>Venta #2000008758798026 12 jul 15:11 hs</t>
  </si>
  <si>
    <t>#82417344851 | 12 de julio</t>
  </si>
  <si>
    <t>Termostato Chevrolet Grand Vitara 2.0/2.5 V6 24v</t>
  </si>
  <si>
    <t>Venta #2000008758203730 12 jul 14:01 hs</t>
  </si>
  <si>
    <t>#82411585871 | 12 de julio</t>
  </si>
  <si>
    <t>Termostato Chevrolet Corsa / Daewoo Cielo / Racer / Lanos</t>
  </si>
  <si>
    <t>Venta #2000008756534692 12 jul 10:47 hs</t>
  </si>
  <si>
    <t>#82395893461 | 12 de julio</t>
  </si>
  <si>
    <t>Guaya Embrague Renault Twingo I 1995 A 2013</t>
  </si>
  <si>
    <t>Venta #2000008754759180 12 jul 06:55 hs</t>
  </si>
  <si>
    <t>#82649661226 | 12 de julio</t>
  </si>
  <si>
    <t>Soporte Cardan Zotye Nomada 1.3/1.6</t>
  </si>
  <si>
    <t>Venta #2000008754669484 12 jul 06:37 hs</t>
  </si>
  <si>
    <t>#82648805068 | 12 de julio</t>
  </si>
  <si>
    <t>Junta Punta Eje Lado Rueda Chery Qq Pin Interno</t>
  </si>
  <si>
    <t>Venta #2000008743535640 10 jul 20:17 hs</t>
  </si>
  <si>
    <t>#82547554598 | 10 de julio</t>
  </si>
  <si>
    <t>Venta #2000006014379071 10 jul 16:22 hs</t>
  </si>
  <si>
    <t>Instalacion Alta 8mm Corsa 1.3 / 1.4 / 1.6 1996 / ...</t>
  </si>
  <si>
    <t>Venta #2000008738876914 10 jul 12:08 hs</t>
  </si>
  <si>
    <t>#82505670260 | 10 de julio</t>
  </si>
  <si>
    <t>Filtro Gasolina Chevrolet Grand Vitara 2.5 V6 Iny. 99/05</t>
  </si>
  <si>
    <t>Venta #2000006012657545 10 jul 11:45 hs</t>
  </si>
  <si>
    <t>#82504166192 | 10 de julio</t>
  </si>
  <si>
    <t>Tijera Delantera Izquierda Fiat Palio Fire (16.v)</t>
  </si>
  <si>
    <t>Venta #2000008738101140 10 jul 11:15 hs</t>
  </si>
  <si>
    <t>Bomba Gasolina Completa Ford Fiesta 1.6 2012 En Adelante</t>
  </si>
  <si>
    <t>Venta #2000008738002608 10 jul 10:37 hs</t>
  </si>
  <si>
    <t>#82497802132 | 10 de julio</t>
  </si>
  <si>
    <t>Venta #2000008736795438 10 jul 08:35 hs</t>
  </si>
  <si>
    <t>#82216346757 | 10 de julio</t>
  </si>
  <si>
    <t>Bomba Clutch Principal Zotye Nomada 1.3 / 1.6</t>
  </si>
  <si>
    <t>Venta #2000008752844440 11 jul 21:05 hs</t>
  </si>
  <si>
    <t>Venta #2000008752871798 11 jul 20:35 hs</t>
  </si>
  <si>
    <t>#82631953910 | 11 de julio</t>
  </si>
  <si>
    <t>Filtro Aire Volkswagen Jetta 2.5/bora/passat / New Beetle</t>
  </si>
  <si>
    <t>Venta #2000006020115297 11 jul 18:59 hs</t>
  </si>
  <si>
    <t>#82625733950 | 11 de julio</t>
  </si>
  <si>
    <t>Instalacion Alta 5mm Toyota Hilux 4x4 Y 4x2 2.4 1993 A 1999</t>
  </si>
  <si>
    <t>Venta #2000008747795060 11 jul 17:11 hs</t>
  </si>
  <si>
    <t>Radiador Agua Hyundai Santafe 2007 A 2010 Automatico 22mm</t>
  </si>
  <si>
    <t>Venta #2000008750383752 11 jul 15:48 hs</t>
  </si>
  <si>
    <t>Bomba Aceite Chevrolet Grand Vitara 2.5</t>
  </si>
  <si>
    <t>Venta #2000008748448724 11 jul 12:15 hs</t>
  </si>
  <si>
    <t>#82591996150 | 11 de julio</t>
  </si>
  <si>
    <t>Guaya Clutch Nissan Sunny Sentra B13 1990 A 1998</t>
  </si>
  <si>
    <t>Venta #2000008746715726 11 jul 09:12 hs</t>
  </si>
  <si>
    <t>#82575714872 | 11 de julio</t>
  </si>
  <si>
    <t>Guaya Embrague Chevrolet Sail 1.4 Modelos 2011 En Adelante</t>
  </si>
  <si>
    <t>Venta #2000006017104407 11 jul 08:29 hs</t>
  </si>
  <si>
    <t>#82301601211 | 11 de julio</t>
  </si>
  <si>
    <t>Venta #2000008733260576 9 jul 19:09 hs</t>
  </si>
  <si>
    <t>#82187793923 | 9 de julio</t>
  </si>
  <si>
    <t>Tapa Radiador Pequeña Universal Sello Grande 1.1 Bar</t>
  </si>
  <si>
    <t>10 unidades</t>
  </si>
  <si>
    <t>Venta #2000008732542860 9 jul 17:58 hs</t>
  </si>
  <si>
    <t>#82182506793 | 9 de julio</t>
  </si>
  <si>
    <t>Rotula Inferior Fiat Palio Siena 2000</t>
  </si>
  <si>
    <t>Venta #2000008732351578 9 jul 17:42 hs</t>
  </si>
  <si>
    <t>#82451297520 | 9 de julio</t>
  </si>
  <si>
    <t>Junta Punta Eje Lado Caja Renault Logan 1.4 / 1.6 Derecha</t>
  </si>
  <si>
    <t>Venta #2000008731827832 9 jul 16:54 hs</t>
  </si>
  <si>
    <t>Caja Direccion Nissan Qashqai 2.0/ Renault Koleos 2.5</t>
  </si>
  <si>
    <t>Venta #2000008731482680 9 jul 16:08 hs</t>
  </si>
  <si>
    <t>#82444154262 | 9 de julio</t>
  </si>
  <si>
    <t>Venta #2000008731209374 9 jul 15:43 hs</t>
  </si>
  <si>
    <t>#82171587665 | 9 de julio</t>
  </si>
  <si>
    <t>Junta Punta Eje Lado Rueda Nissan Tiida 1.8</t>
  </si>
  <si>
    <t>Venta #2000008729219468 9 jul 12:12 hs</t>
  </si>
  <si>
    <t>#82157965609 | 9 de julio</t>
  </si>
  <si>
    <t>Motoventilador Completo Hyundai Tucson 2.0 Kia New Sportage</t>
  </si>
  <si>
    <t>Venta #2000008727577308 9 jul 09:45 hs</t>
  </si>
  <si>
    <t>Junta Punta Eje Lado Rueda Golf / Saveiro / Jetta 1.6 / Gol</t>
  </si>
  <si>
    <t>Venta #2000008727435304 9 jul 09:12 hs</t>
  </si>
  <si>
    <t>#82414125912 | 9 de julio</t>
  </si>
  <si>
    <t>Tapa Radiador Pequeña Universal Sello Pequeño 1.1 Bar</t>
  </si>
  <si>
    <t>Venta #2000008726434632 9 jul 06:45 hs</t>
  </si>
  <si>
    <t>#82406812872 | 9 de julio</t>
  </si>
  <si>
    <t>Motoventilador Completo Nissan Sentra B13/b14</t>
  </si>
  <si>
    <t>Venta #2000008725699258 9 jul 00:08 hs</t>
  </si>
  <si>
    <t>#82128278839 | 9 de julio</t>
  </si>
  <si>
    <t>Filtro Aire Lancer 1.6 Cc / Lancer 2.0 Cc / Outlander</t>
  </si>
  <si>
    <t>Venta #2000008723006554 8 jul 17:59 hs</t>
  </si>
  <si>
    <t>#82381231308 | 8 de julio</t>
  </si>
  <si>
    <t>Filtro Aire Chery Tiggo 2.0 2008 A 2015</t>
  </si>
  <si>
    <t>Venta #2000008722807820 8 jul 17:41 hs</t>
  </si>
  <si>
    <t>#82109856877 | 8 de julio</t>
  </si>
  <si>
    <t>Junta Punta Eje Lado Rueda Mazda Allegro 26 X 28 Estrias</t>
  </si>
  <si>
    <t>Venta #2000008722730536 8 jul 17:37 hs</t>
  </si>
  <si>
    <t>Junta Punta Eje Lado Caja Chevrolet Astra / Zafira</t>
  </si>
  <si>
    <t>Venta #2000008713073218 8 jul 17:12 hs</t>
  </si>
  <si>
    <t>#82296264804 | 7 de julio</t>
  </si>
  <si>
    <t>Venta #2000008721341048 8 jul 15:10 hs</t>
  </si>
  <si>
    <t>Terminal Direccion Fiat Uno</t>
  </si>
  <si>
    <t>Venta #2000008721320842 8 jul 15:08 hs</t>
  </si>
  <si>
    <t>Soporte Motor Derecho Nissan Tiida (principal)</t>
  </si>
  <si>
    <t>Venta #2000008720739318 8 jul 14:15 hs</t>
  </si>
  <si>
    <t>Junta Punta Eje Lado Rueda Kia Pride/ford Festiva Ext</t>
  </si>
  <si>
    <t>Venta #2000005999874763 8 jul 13:29 hs</t>
  </si>
  <si>
    <t>#82088002787 | 8 de julio</t>
  </si>
  <si>
    <t>Radiador Para Hyundai Tucson / Para Kia New Sportage Diesel</t>
  </si>
  <si>
    <t>Venta #2000008719362414 8 jul 12:04 hs</t>
  </si>
  <si>
    <t>Guaya Clutch Chery Van Pass 1.3 2011 En Adelante</t>
  </si>
  <si>
    <t>Venta #2000008719029252 8 jul 11:31 hs</t>
  </si>
  <si>
    <t>#82348031280 | 8 de julio</t>
  </si>
  <si>
    <t>Venta #2000006000247981 7 jul 21:34 hs</t>
  </si>
  <si>
    <t>Venta #2000008714113850 7 jul 19:32 hs</t>
  </si>
  <si>
    <t>#82035049123 | 7 de julio</t>
  </si>
  <si>
    <t>Venta #2000005999553947 7 jul 19:03 hs</t>
  </si>
  <si>
    <t>Guaya Control Cambios Kia Rio Spice Sedan Ub Ex 2012 /</t>
  </si>
  <si>
    <t>Venta #2000008712371984 7 jul 16:10 hs</t>
  </si>
  <si>
    <t>#82021486631 | 7 de julio</t>
  </si>
  <si>
    <t>Filtro Gasolina Suzuki Swift Iny/gti 1,3</t>
  </si>
  <si>
    <t>Venta #2000008709775666 7 jul 10:12 hs</t>
  </si>
  <si>
    <t>#82268850556 | 7 de julio</t>
  </si>
  <si>
    <t>Venta #2000008706565326 6 jul 23:15 hs</t>
  </si>
  <si>
    <t>Junta Punta Eje Lado Rueda Fiat Uno Palio Premio</t>
  </si>
  <si>
    <t>Venta #2000005994737127 6 jul 14:21 hs</t>
  </si>
  <si>
    <t>#82212229614 | 6 de julio</t>
  </si>
  <si>
    <t>Venta #2000008704259352 6 jul 12:54 hs</t>
  </si>
  <si>
    <t>#81935821907 | 6 de julio</t>
  </si>
  <si>
    <t>Venta #2000008697437730 5 jul 17:26 hs</t>
  </si>
  <si>
    <t>#81853470877 | 5 de julio</t>
  </si>
  <si>
    <t>Rotula Inferior Nissan Urvan Zd30</t>
  </si>
  <si>
    <t>Venta #2000008698191454 5 jul 16:16 hs</t>
  </si>
  <si>
    <t>#81862790103 | 5 de julio</t>
  </si>
  <si>
    <t>Filtro Aire Great Wall Haval M4 / Voleex / Florid / Yaris</t>
  </si>
  <si>
    <t>Venta #2000008698098186 5 jul 15:35 hs</t>
  </si>
  <si>
    <t>#81861061983 | 5 de julio</t>
  </si>
  <si>
    <t>Venta #2000008697437744 5 jul 14:17 hs</t>
  </si>
  <si>
    <t>Terminal Direccion Izquierda Para Kia Soul 1.6 2008 A 2014</t>
  </si>
  <si>
    <t>Venta #2000005989809979 5 jul 10:46 hs</t>
  </si>
  <si>
    <t>#81834671873 | 5 de julio</t>
  </si>
  <si>
    <t>Switch Encendido Ignicion Renault Sandero /logan 2015 A 2022</t>
  </si>
  <si>
    <t>Venta #2000005989779209 5 jul 10:38 hs</t>
  </si>
  <si>
    <t>#82102837420 | 5 de julio</t>
  </si>
  <si>
    <t>Bomba Gasolina Completa Chevrolet Super Carry Daewoo Damas</t>
  </si>
  <si>
    <t>Venta #2000008691925374 4 jul 20:21 hs</t>
  </si>
  <si>
    <t>#82062873642 | 4 de julio</t>
  </si>
  <si>
    <t>Filtro Aire Acondicionado Chevrolet Captiva Sport 2.4</t>
  </si>
  <si>
    <t>Venta #2000008691362516 4 jul 19:15 hs</t>
  </si>
  <si>
    <t>#81789555943 | 4 de julio</t>
  </si>
  <si>
    <t>Venta #2000008690112110 4 jul 16:52 hs</t>
  </si>
  <si>
    <t>#82045207064 | 4 de julio</t>
  </si>
  <si>
    <t>Bomba Agua Hyundai Accent Verna Gyro</t>
  </si>
  <si>
    <t>Venta #2000008688876958 4 jul 16:17 hs</t>
  </si>
  <si>
    <t>#82032092836 | 4 de julio</t>
  </si>
  <si>
    <t>Bomba Agua Chery Tiggo 2.0</t>
  </si>
  <si>
    <t>Venta #2000008688791090 4 jul 14:24 hs</t>
  </si>
  <si>
    <t>#82031294746 | 4 de julio</t>
  </si>
  <si>
    <t>Guaya Freno Mano Toyota El Macho (banda) Todos</t>
  </si>
  <si>
    <t>Venta #2000008688703206 4 jul 14:12 hs</t>
  </si>
  <si>
    <t>#81761931591 | 4 de julio</t>
  </si>
  <si>
    <t>Venta #2000005985991351 4 jul 13:50 hs</t>
  </si>
  <si>
    <t>#82029011018 | 4 de julio</t>
  </si>
  <si>
    <t>Kit Clutch Completo Chevrolet Alto / Wagon R</t>
  </si>
  <si>
    <t>Venta #2000008687282168 4 jul 11:48 hs</t>
  </si>
  <si>
    <t>#82019275238 | 4 de julio</t>
  </si>
  <si>
    <t>Bomba Aceite Chevrolet Swift 1.6 Esteem 1.3/ Vitara 9 Huecs</t>
  </si>
  <si>
    <t>Venta #2000008687151648 4 jul 11:42 hs</t>
  </si>
  <si>
    <t>#82018368622 | 4 de julio</t>
  </si>
  <si>
    <t>Bobina Great Wall Wingle 5</t>
  </si>
  <si>
    <t>Venta #2000008685651010 4 jul 08:52 hs</t>
  </si>
  <si>
    <t>#81735700183 | 4 de julio</t>
  </si>
  <si>
    <t>Bomba Agua Volkswagen Jetta 2.0</t>
  </si>
  <si>
    <t>Venta #2000008682807422 3 jul 20:45 hs</t>
  </si>
  <si>
    <t>#81710464909 | 3 de julio</t>
  </si>
  <si>
    <t>Guaya Velocimetro Chevrolet Vitara 1.6 3 Puertas</t>
  </si>
  <si>
    <t>Venta #2000005977523827 3 jul 16:58 hs</t>
  </si>
  <si>
    <t>#81693907593 | 3 de julio</t>
  </si>
  <si>
    <t>Radiador Agua Chevrolet Vitara 3 Puertas 26 Mm</t>
  </si>
  <si>
    <t>Venta #2000008679990480 3 jul 15:33 hs</t>
  </si>
  <si>
    <t>#81954221166 | 3 de julio</t>
  </si>
  <si>
    <t>Motoventilador Completo A/a Mazda Allegro 1995 A 2009</t>
  </si>
  <si>
    <t>Venta #2000008679670132 3 jul 15:09 hs</t>
  </si>
  <si>
    <t>#81951214064 | 3 de julio</t>
  </si>
  <si>
    <t>Termostato Chevrolet Aveo 1.4 1.6 Con Carcaza Plastica</t>
  </si>
  <si>
    <t>Venta #2000005980789993 3 jul 13:26 hs</t>
  </si>
  <si>
    <t>#81676619069 | 3 de julio</t>
  </si>
  <si>
    <t>Venta #2000008671015218 3 jul 10:40 hs</t>
  </si>
  <si>
    <t>#81880065338 | 2 de julio</t>
  </si>
  <si>
    <t>Soporte Puente Caja Mazda 626 Matsuri / Milenium (autom)</t>
  </si>
  <si>
    <t>Venta #2000008532977036 3 jul 09:21 hs</t>
  </si>
  <si>
    <t>#80633694346 | 15 de junio</t>
  </si>
  <si>
    <t>Venta #2000005979457263 3 jul 09:09 hs</t>
  </si>
  <si>
    <t>#81923302180 | 3 de julio</t>
  </si>
  <si>
    <t>Termostato Peugeot 106/306</t>
  </si>
  <si>
    <t>Venta #2000008674969868 3 jul 06:04 hs</t>
  </si>
  <si>
    <t>#81911569604 | 3 de julio</t>
  </si>
  <si>
    <t>Filtro Gasolina Subaru Legacy 2.0 /impreza 1.6 /forester 2.0</t>
  </si>
  <si>
    <t>Venta #2000008674261440 2 jul 23:42 hs</t>
  </si>
  <si>
    <t>#81634268911 | 2 de julio</t>
  </si>
  <si>
    <t>Instalacion Alta 8mm Mitsubishi Lancer 1992 En Adelante</t>
  </si>
  <si>
    <t>Venta #2000008673428134 2 jul 21:12 hs</t>
  </si>
  <si>
    <t>#81630288765 | 2 de julio</t>
  </si>
  <si>
    <t>Bobina De Ignicion Skoda Felicia 1.3 Inyeccion</t>
  </si>
  <si>
    <t>Venta #2000008671478544 2 jul 17:45 hs</t>
  </si>
  <si>
    <t>#81884439606 | 2 de julio</t>
  </si>
  <si>
    <t>Venta #2000008670596488 2 jul 16:15 hs</t>
  </si>
  <si>
    <t>#81607890679 | 2 de julio</t>
  </si>
  <si>
    <t>Amortiguador Tras Fiat Uno Y Premio</t>
  </si>
  <si>
    <t>Venta #2000008669792826 2 jul 14:43 hs</t>
  </si>
  <si>
    <t>#81600269169 | 2 de julio</t>
  </si>
  <si>
    <t>Venta #2000008669795636 2 jul 14:41 hs</t>
  </si>
  <si>
    <t>#81600427123 | 2 de julio</t>
  </si>
  <si>
    <t>Motoventilador Completo Mazda 6 2.0</t>
  </si>
  <si>
    <t>Venta #2000008669678440 2 jul 14:28 hs</t>
  </si>
  <si>
    <t>#81867233418 | 2 de julio</t>
  </si>
  <si>
    <t>Amortiguador Delantero Fiat Uno Premio</t>
  </si>
  <si>
    <t>Venta #2000008669521842 2 jul 14:16 hs</t>
  </si>
  <si>
    <t>#81866264810 | 2 de julio</t>
  </si>
  <si>
    <t>Rotula Inferior Peugeot 306 16mm</t>
  </si>
  <si>
    <t>Venta #2000008669108184 2 jul 14:14 hs</t>
  </si>
  <si>
    <t>#81863071458 | 2 de julio</t>
  </si>
  <si>
    <t>Junta Punta Eje Lado Caja Chevrolet Chronos / Spark 724 Tope</t>
  </si>
  <si>
    <t>Venta #2000008669248308 2 jul 13:44 hs</t>
  </si>
  <si>
    <t>#81596249027 | 2 de julio</t>
  </si>
  <si>
    <t>Venta #2000005975170039 2 jul 12:19 hs</t>
  </si>
  <si>
    <t>Tijera Delantera Izq/der Ambas Superior Kia Sportage</t>
  </si>
  <si>
    <t>Venta #2000008667836398 2 jul 11:25 hs</t>
  </si>
  <si>
    <t>#81585818945 | 2 de julio</t>
  </si>
  <si>
    <t>Radiador Agua Honda Civic 1992 A 2000 Automatico 26 Mm</t>
  </si>
  <si>
    <t>Venta #2000008666294422 2 jul 08:46 hs</t>
  </si>
  <si>
    <t>#81839985340 | 2 de julio</t>
  </si>
  <si>
    <t>Motoventilador Completo Kia Rio Xcite 1.4/1.6 A/c</t>
  </si>
  <si>
    <t>Venta #2000008661031004 1 jul 16:52 hs</t>
  </si>
  <si>
    <t>Manija Externa Delantera Y Trasera Izq Zotye Nomada</t>
  </si>
  <si>
    <t>Venta #2000008658673494 1 jul 13:01 hs</t>
  </si>
  <si>
    <t>Lampara Interna Techo Automovil</t>
  </si>
  <si>
    <t>Venta #2000005967774761 30 jun 23:16 hs</t>
  </si>
  <si>
    <t>#81474398783 | 30 de junio</t>
  </si>
  <si>
    <t>Motoventilador Completo Chevrolet Corsa Gasolina 6 Aspas</t>
  </si>
  <si>
    <t>Venta #2000005967456871 30 jun 21:30 hs</t>
  </si>
  <si>
    <t>#81471530551 | 30 de junio</t>
  </si>
  <si>
    <t>Filtro Aire Acondicionado Ford Fiesta 1.6 2012</t>
  </si>
  <si>
    <t>Venta #2000005967125409 30 jun 20:05 hs</t>
  </si>
  <si>
    <t>#81467773773 | 30 de junio</t>
  </si>
  <si>
    <t>Venta #2000005961574847 29 jun 16:14 hs</t>
  </si>
  <si>
    <t>#81391211053 | 29 de junio</t>
  </si>
  <si>
    <t>Bomba Agua Chevrolet Wagon R</t>
  </si>
  <si>
    <t>Venta #2000008643581608 29 jun 13:19 hs</t>
  </si>
  <si>
    <t>Filtro Aire Nissan Pathfinder, Sentra, Subaru Legancy</t>
  </si>
  <si>
    <t>Venta #2000005961605401 29 jun 10:41 hs</t>
  </si>
  <si>
    <t>#81632252172 | 29 de junio</t>
  </si>
  <si>
    <t>Venta #2000005961231335 29 jun 08:45 hs</t>
  </si>
  <si>
    <t>#81622026186 | 29 de junio</t>
  </si>
  <si>
    <t>Color: Negro |  17615</t>
  </si>
  <si>
    <t>Color: Negro |  14204</t>
  </si>
  <si>
    <t>Color: Amarillo |  8250</t>
  </si>
  <si>
    <t>Color: Negro |  21506</t>
  </si>
  <si>
    <t>Color: Plateado |  16015</t>
  </si>
  <si>
    <t>Guaya Velocimetro Mazda 323 Nx  Nt  Ns  Hs  He1986... B</t>
  </si>
  <si>
    <t>Filtro Aire Acondicionado Renault Kwid 1.0 2019  2023</t>
  </si>
  <si>
    <t>Bomper Trasero Nissan Xtrail 2.5 T32</t>
  </si>
  <si>
    <t>Guaya Acelerador Daihatsu F20 1978 En Adelante</t>
  </si>
  <si>
    <t>Tijera Delantera Derecha Koleos / Qashqai / Xtrail (t31)</t>
  </si>
  <si>
    <t>Motoventilador Completo Hyundai I25 / Kia Rior / Spice</t>
  </si>
  <si>
    <t>Guaya Embrague Suzuki Alto 0.8 15/.. 23710m53m20</t>
  </si>
  <si>
    <t>Pastillas Freno Nissan Sentra B14  Almera</t>
  </si>
  <si>
    <t>Guaya Apertura Baul Mazda 323 Nx  Ns 1986</t>
  </si>
  <si>
    <t xml:space="preserve">DV- Garantia /flete gratis </t>
  </si>
  <si>
    <t xml:space="preserve">brazo axila </t>
  </si>
  <si>
    <t xml:space="preserve">DV - Brazo axial </t>
  </si>
  <si>
    <t xml:space="preserve">Cancelada por el comprador </t>
  </si>
  <si>
    <t xml:space="preserve"> </t>
  </si>
  <si>
    <t xml:space="preserve">Termostato </t>
  </si>
  <si>
    <t xml:space="preserve">DV - - sin datos </t>
  </si>
  <si>
    <t xml:space="preserve">DV - sin datos / reputacion afectada, cobrado gastos de devolucion </t>
  </si>
  <si>
    <t xml:space="preserve">radiador </t>
  </si>
  <si>
    <t>amortiguador fiat</t>
  </si>
  <si>
    <t>motoventilador</t>
  </si>
  <si>
    <t xml:space="preserve">Cancelada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</si>
</sst>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4" borderId="0" xfId="0" applyFill="1"/>
    <xf numFmtId="6" fontId="0" fillId="0" borderId="0" xfId="0" applyNumberFormat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3" borderId="1" xfId="0" applyFill="1" applyBorder="1"/>
    <xf numFmtId="0" fontId="2" fillId="0" borderId="0" xfId="0" applyFont="1"/>
    <xf numFmtId="0" fontId="2" fillId="0" borderId="0" xfId="0" applyFont="1" applyFill="1"/>
    <xf numFmtId="0" fontId="1" fillId="5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6" fontId="0" fillId="4" borderId="0" xfId="0" applyNumberFormat="1" applyFill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6" fontId="0" fillId="4" borderId="1" xfId="0" applyNumberFormat="1" applyFill="1" applyBorder="1"/>
    <xf numFmtId="0" fontId="0" fillId="0" borderId="1" xfId="0" applyBorder="1"/>
    <xf numFmtId="6" fontId="0" fillId="0" borderId="1" xfId="0" applyNumberFormat="1" applyBorder="1"/>
    <xf numFmtId="0" fontId="0" fillId="6" borderId="0" xfId="0" applyFill="1" applyAlignment="1">
      <alignment horizontal="left" vertical="center"/>
    </xf>
    <xf numFmtId="0" fontId="0" fillId="6" borderId="0" xfId="0" applyFill="1"/>
    <xf numFmtId="6" fontId="0" fillId="6" borderId="0" xfId="0" applyNumberFormat="1" applyFill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6" fontId="0" fillId="6" borderId="1" xfId="0" applyNumberFormat="1" applyFill="1" applyBorder="1"/>
    <xf numFmtId="0" fontId="0" fillId="7" borderId="0" xfId="0" applyFill="1" applyAlignment="1">
      <alignment horizontal="left" vertical="center"/>
    </xf>
    <xf numFmtId="0" fontId="0" fillId="7" borderId="0" xfId="0" applyFill="1"/>
    <xf numFmtId="6" fontId="0" fillId="7" borderId="0" xfId="0" applyNumberFormat="1" applyFill="1"/>
    <xf numFmtId="0" fontId="0" fillId="7" borderId="1" xfId="0" applyFill="1" applyBorder="1" applyAlignment="1">
      <alignment horizontal="left" vertical="center"/>
    </xf>
    <xf numFmtId="0" fontId="0" fillId="7" borderId="1" xfId="0" applyFill="1" applyBorder="1"/>
    <xf numFmtId="6" fontId="0" fillId="7" borderId="1" xfId="0" applyNumberFormat="1" applyFill="1" applyBorder="1"/>
    <xf numFmtId="44" fontId="0" fillId="0" borderId="0" xfId="1" applyFont="1"/>
    <xf numFmtId="0" fontId="0" fillId="8" borderId="0" xfId="0" applyFill="1" applyAlignment="1">
      <alignment horizontal="left" vertical="center"/>
    </xf>
    <xf numFmtId="0" fontId="0" fillId="8" borderId="0" xfId="0" applyFill="1"/>
    <xf numFmtId="6" fontId="0" fillId="8" borderId="0" xfId="0" applyNumberFormat="1" applyFill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/>
    <xf numFmtId="6" fontId="0" fillId="8" borderId="1" xfId="0" applyNumberFormat="1" applyFill="1" applyBorder="1"/>
    <xf numFmtId="6" fontId="0" fillId="0" borderId="0" xfId="1" applyNumberFormat="1" applyFont="1"/>
    <xf numFmtId="0" fontId="0" fillId="9" borderId="0" xfId="0" applyFill="1" applyAlignment="1">
      <alignment horizontal="left" vertical="center"/>
    </xf>
    <xf numFmtId="0" fontId="0" fillId="9" borderId="0" xfId="0" applyFill="1"/>
    <xf numFmtId="6" fontId="0" fillId="9" borderId="0" xfId="0" applyNumberFormat="1" applyFill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/>
    <xf numFmtId="6" fontId="0" fillId="9" borderId="1" xfId="0" applyNumberFormat="1" applyFill="1" applyBorder="1"/>
    <xf numFmtId="0" fontId="0" fillId="10" borderId="1" xfId="0" applyFill="1" applyBorder="1" applyAlignment="1">
      <alignment horizontal="left" vertical="center"/>
    </xf>
    <xf numFmtId="0" fontId="0" fillId="10" borderId="1" xfId="0" applyFill="1" applyBorder="1"/>
    <xf numFmtId="6" fontId="0" fillId="10" borderId="1" xfId="0" applyNumberFormat="1" applyFill="1" applyBorder="1"/>
    <xf numFmtId="0" fontId="0" fillId="11" borderId="0" xfId="0" applyFill="1" applyAlignment="1">
      <alignment horizontal="left" vertical="center"/>
    </xf>
    <xf numFmtId="0" fontId="0" fillId="11" borderId="0" xfId="0" applyFill="1"/>
    <xf numFmtId="6" fontId="0" fillId="11" borderId="0" xfId="0" applyNumberFormat="1" applyFill="1"/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6" fontId="0" fillId="11" borderId="1" xfId="0" applyNumberFormat="1" applyFill="1" applyBorder="1"/>
    <xf numFmtId="0" fontId="0" fillId="0" borderId="1" xfId="0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2" borderId="0" xfId="0" applyFill="1"/>
    <xf numFmtId="6" fontId="0" fillId="12" borderId="0" xfId="0" applyNumberFormat="1" applyFill="1"/>
    <xf numFmtId="0" fontId="0" fillId="12" borderId="1" xfId="0" applyFill="1" applyBorder="1" applyAlignment="1">
      <alignment horizontal="left" vertical="center"/>
    </xf>
    <xf numFmtId="0" fontId="0" fillId="12" borderId="1" xfId="0" applyFill="1" applyBorder="1"/>
    <xf numFmtId="6" fontId="0" fillId="12" borderId="1" xfId="0" applyNumberFormat="1" applyFill="1" applyBorder="1"/>
    <xf numFmtId="0" fontId="0" fillId="13" borderId="0" xfId="0" applyFill="1" applyAlignment="1">
      <alignment horizontal="left" vertical="center"/>
    </xf>
    <xf numFmtId="0" fontId="0" fillId="13" borderId="0" xfId="0" applyFill="1"/>
    <xf numFmtId="6" fontId="0" fillId="13" borderId="0" xfId="0" applyNumberFormat="1" applyFill="1"/>
    <xf numFmtId="0" fontId="2" fillId="0" borderId="0" xfId="0" applyFont="1" applyAlignment="1">
      <alignment horizontal="left" vertical="center"/>
    </xf>
    <xf numFmtId="6" fontId="2" fillId="0" borderId="0" xfId="0" applyNumberFormat="1" applyFont="1"/>
    <xf numFmtId="0" fontId="0" fillId="14" borderId="0" xfId="0" applyFill="1" applyAlignment="1">
      <alignment horizontal="left" vertical="center"/>
    </xf>
    <xf numFmtId="0" fontId="0" fillId="14" borderId="0" xfId="0" applyFill="1"/>
    <xf numFmtId="6" fontId="0" fillId="14" borderId="0" xfId="0" applyNumberFormat="1" applyFill="1"/>
    <xf numFmtId="0" fontId="0" fillId="14" borderId="1" xfId="0" applyFill="1" applyBorder="1" applyAlignment="1">
      <alignment horizontal="left" vertical="center"/>
    </xf>
    <xf numFmtId="0" fontId="0" fillId="14" borderId="1" xfId="0" applyFill="1" applyBorder="1"/>
    <xf numFmtId="6" fontId="0" fillId="14" borderId="1" xfId="0" applyNumberFormat="1" applyFill="1" applyBorder="1"/>
    <xf numFmtId="0" fontId="0" fillId="15" borderId="1" xfId="0" applyFill="1" applyBorder="1" applyAlignment="1">
      <alignment horizontal="left" vertical="center"/>
    </xf>
    <xf numFmtId="0" fontId="0" fillId="15" borderId="1" xfId="0" applyFill="1" applyBorder="1"/>
    <xf numFmtId="6" fontId="0" fillId="15" borderId="1" xfId="0" applyNumberFormat="1" applyFill="1" applyBorder="1"/>
    <xf numFmtId="0" fontId="0" fillId="16" borderId="0" xfId="0" applyFill="1" applyAlignment="1">
      <alignment horizontal="left" vertical="center"/>
    </xf>
    <xf numFmtId="0" fontId="0" fillId="16" borderId="0" xfId="0" applyFill="1"/>
    <xf numFmtId="6" fontId="0" fillId="16" borderId="0" xfId="0" applyNumberFormat="1" applyFill="1"/>
    <xf numFmtId="0" fontId="0" fillId="16" borderId="1" xfId="0" applyFill="1" applyBorder="1" applyAlignment="1">
      <alignment horizontal="left" vertical="center"/>
    </xf>
    <xf numFmtId="0" fontId="0" fillId="16" borderId="1" xfId="0" applyFill="1" applyBorder="1"/>
    <xf numFmtId="6" fontId="0" fillId="16" borderId="1" xfId="0" applyNumberFormat="1" applyFill="1" applyBorder="1"/>
    <xf numFmtId="0" fontId="0" fillId="17" borderId="0" xfId="0" applyFill="1" applyAlignment="1">
      <alignment horizontal="left" vertical="center"/>
    </xf>
    <xf numFmtId="0" fontId="0" fillId="17" borderId="0" xfId="0" applyFill="1"/>
    <xf numFmtId="6" fontId="0" fillId="17" borderId="0" xfId="0" applyNumberFormat="1" applyFill="1"/>
    <xf numFmtId="0" fontId="0" fillId="17" borderId="1" xfId="0" applyFill="1" applyBorder="1" applyAlignment="1">
      <alignment horizontal="left" vertical="center"/>
    </xf>
    <xf numFmtId="0" fontId="0" fillId="17" borderId="1" xfId="0" applyFill="1" applyBorder="1"/>
    <xf numFmtId="6" fontId="0" fillId="17" borderId="1" xfId="0" applyNumberFormat="1" applyFill="1" applyBorder="1"/>
    <xf numFmtId="0" fontId="0" fillId="18" borderId="0" xfId="0" applyFill="1" applyAlignment="1">
      <alignment horizontal="left" vertical="center"/>
    </xf>
    <xf numFmtId="0" fontId="0" fillId="18" borderId="0" xfId="0" applyFill="1"/>
    <xf numFmtId="6" fontId="0" fillId="18" borderId="0" xfId="0" applyNumberFormat="1" applyFill="1"/>
    <xf numFmtId="0" fontId="0" fillId="18" borderId="1" xfId="0" applyFill="1" applyBorder="1" applyAlignment="1">
      <alignment horizontal="left" vertical="center"/>
    </xf>
    <xf numFmtId="0" fontId="0" fillId="18" borderId="1" xfId="0" applyFill="1" applyBorder="1"/>
    <xf numFmtId="6" fontId="0" fillId="18" borderId="1" xfId="0" applyNumberFormat="1" applyFill="1" applyBorder="1"/>
    <xf numFmtId="0" fontId="0" fillId="19" borderId="1" xfId="0" applyFill="1" applyBorder="1" applyAlignment="1">
      <alignment horizontal="left" vertical="center"/>
    </xf>
    <xf numFmtId="0" fontId="0" fillId="19" borderId="1" xfId="0" applyFill="1" applyBorder="1"/>
    <xf numFmtId="6" fontId="0" fillId="19" borderId="1" xfId="0" applyNumberFormat="1" applyFill="1" applyBorder="1"/>
    <xf numFmtId="0" fontId="0" fillId="20" borderId="0" xfId="0" applyFill="1" applyAlignment="1">
      <alignment horizontal="left" vertical="center"/>
    </xf>
    <xf numFmtId="0" fontId="0" fillId="20" borderId="0" xfId="0" applyFill="1"/>
    <xf numFmtId="6" fontId="0" fillId="20" borderId="0" xfId="0" applyNumberFormat="1" applyFill="1"/>
    <xf numFmtId="0" fontId="0" fillId="20" borderId="1" xfId="0" applyFill="1" applyBorder="1" applyAlignment="1">
      <alignment horizontal="left" vertical="center"/>
    </xf>
    <xf numFmtId="0" fontId="0" fillId="20" borderId="1" xfId="0" applyFill="1" applyBorder="1"/>
    <xf numFmtId="6" fontId="0" fillId="20" borderId="1" xfId="0" applyNumberFormat="1" applyFill="1" applyBorder="1"/>
    <xf numFmtId="0" fontId="0" fillId="21" borderId="0" xfId="0" applyFill="1" applyAlignment="1">
      <alignment horizontal="left" vertical="center"/>
    </xf>
    <xf numFmtId="0" fontId="0" fillId="21" borderId="0" xfId="0" applyFill="1"/>
    <xf numFmtId="6" fontId="0" fillId="21" borderId="0" xfId="0" applyNumberFormat="1" applyFill="1"/>
    <xf numFmtId="0" fontId="0" fillId="22" borderId="0" xfId="0" applyFill="1" applyAlignment="1">
      <alignment horizontal="left" vertical="center"/>
    </xf>
    <xf numFmtId="0" fontId="0" fillId="22" borderId="0" xfId="0" applyFill="1"/>
    <xf numFmtId="6" fontId="0" fillId="22" borderId="0" xfId="0" applyNumberFormat="1" applyFill="1"/>
    <xf numFmtId="0" fontId="0" fillId="21" borderId="1" xfId="0" applyFill="1" applyBorder="1" applyAlignment="1">
      <alignment horizontal="left" vertical="center"/>
    </xf>
    <xf numFmtId="0" fontId="0" fillId="21" borderId="1" xfId="0" applyFill="1" applyBorder="1"/>
    <xf numFmtId="6" fontId="0" fillId="21" borderId="1" xfId="0" applyNumberFormat="1" applyFill="1" applyBorder="1"/>
    <xf numFmtId="0" fontId="0" fillId="22" borderId="1" xfId="0" applyFill="1" applyBorder="1" applyAlignment="1">
      <alignment horizontal="left" vertical="center"/>
    </xf>
    <xf numFmtId="0" fontId="0" fillId="22" borderId="1" xfId="0" applyFill="1" applyBorder="1"/>
    <xf numFmtId="6" fontId="0" fillId="22" borderId="1" xfId="0" applyNumberFormat="1" applyFill="1" applyBorder="1"/>
    <xf numFmtId="0" fontId="0" fillId="23" borderId="0" xfId="0" applyFill="1" applyAlignment="1">
      <alignment horizontal="left" vertical="center"/>
    </xf>
    <xf numFmtId="0" fontId="0" fillId="23" borderId="0" xfId="0" applyFill="1"/>
    <xf numFmtId="6" fontId="0" fillId="23" borderId="0" xfId="0" applyNumberFormat="1" applyFill="1"/>
    <xf numFmtId="0" fontId="0" fillId="24" borderId="0" xfId="0" applyFill="1" applyAlignment="1">
      <alignment horizontal="left" vertical="center"/>
    </xf>
    <xf numFmtId="0" fontId="0" fillId="24" borderId="0" xfId="0" applyFill="1"/>
    <xf numFmtId="6" fontId="0" fillId="24" borderId="0" xfId="0" applyNumberFormat="1" applyFill="1"/>
    <xf numFmtId="6" fontId="0" fillId="24" borderId="0" xfId="0" applyNumberFormat="1" applyFill="1" applyBorder="1"/>
    <xf numFmtId="0" fontId="0" fillId="24" borderId="1" xfId="0" applyFill="1" applyBorder="1" applyAlignment="1">
      <alignment horizontal="left" vertical="center"/>
    </xf>
    <xf numFmtId="0" fontId="0" fillId="24" borderId="1" xfId="0" applyFill="1" applyBorder="1"/>
    <xf numFmtId="6" fontId="0" fillId="24" borderId="1" xfId="0" applyNumberFormat="1" applyFill="1" applyBorder="1"/>
    <xf numFmtId="0" fontId="0" fillId="25" borderId="0" xfId="0" applyFill="1" applyAlignment="1">
      <alignment horizontal="left" vertical="center"/>
    </xf>
    <xf numFmtId="0" fontId="0" fillId="25" borderId="0" xfId="0" applyFill="1"/>
    <xf numFmtId="6" fontId="0" fillId="25" borderId="0" xfId="0" applyNumberFormat="1" applyFill="1"/>
    <xf numFmtId="0" fontId="0" fillId="25" borderId="1" xfId="0" applyFill="1" applyBorder="1" applyAlignment="1">
      <alignment horizontal="left" vertical="center"/>
    </xf>
    <xf numFmtId="0" fontId="0" fillId="25" borderId="1" xfId="0" applyFill="1" applyBorder="1"/>
    <xf numFmtId="6" fontId="0" fillId="25" borderId="1" xfId="0" applyNumberFormat="1" applyFill="1" applyBorder="1"/>
    <xf numFmtId="0" fontId="0" fillId="26" borderId="0" xfId="0" applyFill="1" applyAlignment="1">
      <alignment horizontal="left" vertical="center"/>
    </xf>
    <xf numFmtId="0" fontId="0" fillId="26" borderId="0" xfId="0" applyFill="1"/>
    <xf numFmtId="6" fontId="0" fillId="26" borderId="0" xfId="0" applyNumberFormat="1" applyFill="1"/>
    <xf numFmtId="0" fontId="0" fillId="26" borderId="1" xfId="0" applyFill="1" applyBorder="1" applyAlignment="1">
      <alignment horizontal="left" vertical="center"/>
    </xf>
    <xf numFmtId="0" fontId="0" fillId="26" borderId="1" xfId="0" applyFill="1" applyBorder="1"/>
    <xf numFmtId="6" fontId="0" fillId="26" borderId="1" xfId="0" applyNumberFormat="1" applyFill="1" applyBorder="1"/>
    <xf numFmtId="0" fontId="0" fillId="27" borderId="1" xfId="0" applyFill="1" applyBorder="1" applyAlignment="1">
      <alignment horizontal="left" vertical="center"/>
    </xf>
    <xf numFmtId="0" fontId="0" fillId="27" borderId="1" xfId="0" applyFill="1" applyBorder="1"/>
    <xf numFmtId="6" fontId="0" fillId="27" borderId="1" xfId="0" applyNumberFormat="1" applyFill="1" applyBorder="1"/>
    <xf numFmtId="0" fontId="0" fillId="28" borderId="0" xfId="0" applyFill="1" applyAlignment="1">
      <alignment horizontal="left" vertical="center"/>
    </xf>
    <xf numFmtId="0" fontId="0" fillId="28" borderId="0" xfId="0" applyFill="1"/>
    <xf numFmtId="6" fontId="0" fillId="28" borderId="0" xfId="0" applyNumberFormat="1" applyFill="1"/>
    <xf numFmtId="0" fontId="0" fillId="28" borderId="1" xfId="0" applyFill="1" applyBorder="1" applyAlignment="1">
      <alignment horizontal="left" vertical="center"/>
    </xf>
    <xf numFmtId="0" fontId="0" fillId="28" borderId="1" xfId="0" applyFill="1" applyBorder="1"/>
    <xf numFmtId="6" fontId="0" fillId="28" borderId="1" xfId="0" applyNumberFormat="1" applyFill="1" applyBorder="1"/>
    <xf numFmtId="0" fontId="0" fillId="19" borderId="0" xfId="0" applyFill="1" applyAlignment="1">
      <alignment horizontal="left" vertical="center"/>
    </xf>
    <xf numFmtId="0" fontId="0" fillId="19" borderId="0" xfId="0" applyFill="1"/>
    <xf numFmtId="6" fontId="0" fillId="19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A212-16AC-4F88-BFF0-EAC99C5D0767}">
  <dimension ref="A1:J120"/>
  <sheetViews>
    <sheetView workbookViewId="0">
      <selection activeCell="B40" sqref="B40:F40"/>
    </sheetView>
  </sheetViews>
  <sheetFormatPr baseColWidth="10" defaultRowHeight="15" x14ac:dyDescent="0.25"/>
  <cols>
    <col min="1" max="1" width="11.42578125" style="7"/>
    <col min="2" max="2" width="18.85546875" style="34" bestFit="1" customWidth="1"/>
    <col min="4" max="4" width="15.85546875" bestFit="1" customWidth="1"/>
    <col min="5" max="5" width="11.7109375" customWidth="1"/>
    <col min="8" max="8" width="9.7109375" bestFit="1" customWidth="1"/>
    <col min="10" max="10" width="23.7109375" bestFit="1" customWidth="1"/>
  </cols>
  <sheetData>
    <row r="1" spans="1:10" x14ac:dyDescent="0.25">
      <c r="A1" s="6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12"/>
      <c r="H1" s="5" t="s">
        <v>17</v>
      </c>
      <c r="J1" s="5" t="s">
        <v>18</v>
      </c>
    </row>
    <row r="2" spans="1:10" x14ac:dyDescent="0.25">
      <c r="A2" s="7">
        <v>421415</v>
      </c>
      <c r="B2" s="34">
        <f>Datos!F144</f>
        <v>930600</v>
      </c>
      <c r="C2" s="3">
        <f>Datos!G144</f>
        <v>673748</v>
      </c>
      <c r="D2" s="3">
        <f>Datos!H144</f>
        <v>190814</v>
      </c>
      <c r="E2" s="3">
        <f>Datos!I144</f>
        <v>34330</v>
      </c>
      <c r="F2" s="3">
        <f>Datos!J144</f>
        <v>31708</v>
      </c>
      <c r="H2" s="3">
        <f t="shared" ref="H2:H67" si="0">SUM(C2:F2)-B2</f>
        <v>0</v>
      </c>
      <c r="J2" s="10"/>
    </row>
    <row r="3" spans="1:10" x14ac:dyDescent="0.25">
      <c r="A3" s="7">
        <v>421430</v>
      </c>
      <c r="B3" s="34">
        <f>Datos!F135</f>
        <v>477300</v>
      </c>
      <c r="C3" s="3">
        <f>Datos!G135</f>
        <v>366003</v>
      </c>
      <c r="D3" s="3">
        <f>Datos!H135</f>
        <v>97187</v>
      </c>
      <c r="E3" s="3">
        <f>Datos!I135</f>
        <v>14110</v>
      </c>
      <c r="F3" s="3">
        <f>Datos!J135</f>
        <v>0</v>
      </c>
      <c r="H3" s="3">
        <f t="shared" si="0"/>
        <v>0</v>
      </c>
      <c r="J3" s="10"/>
    </row>
    <row r="4" spans="1:10" x14ac:dyDescent="0.25">
      <c r="A4" s="7">
        <v>421439</v>
      </c>
      <c r="B4" s="34">
        <f>Datos!F132</f>
        <v>1366700</v>
      </c>
      <c r="C4" s="3">
        <f>Datos!G132</f>
        <v>1031473</v>
      </c>
      <c r="D4" s="3">
        <f>Datos!H132</f>
        <v>251709</v>
      </c>
      <c r="E4" s="3">
        <f>Datos!I132</f>
        <v>59040</v>
      </c>
      <c r="F4" s="3">
        <f>Datos!J132</f>
        <v>24478</v>
      </c>
      <c r="H4" s="3">
        <f t="shared" si="0"/>
        <v>0</v>
      </c>
      <c r="J4" s="10"/>
    </row>
    <row r="5" spans="1:10" x14ac:dyDescent="0.25">
      <c r="A5" s="7">
        <v>421447</v>
      </c>
      <c r="B5" s="34">
        <v>181700</v>
      </c>
      <c r="H5" s="3">
        <f t="shared" si="0"/>
        <v>-181700</v>
      </c>
      <c r="J5" s="10" t="s">
        <v>344</v>
      </c>
    </row>
    <row r="6" spans="1:10" x14ac:dyDescent="0.25">
      <c r="A6" s="7">
        <v>421454</v>
      </c>
      <c r="B6" s="41">
        <f>Datos!F125</f>
        <v>49200</v>
      </c>
      <c r="C6" s="41">
        <f>Datos!G125</f>
        <v>35852</v>
      </c>
      <c r="D6" s="41">
        <f>Datos!H125</f>
        <v>13348</v>
      </c>
      <c r="E6" s="41">
        <f>Datos!I125</f>
        <v>0</v>
      </c>
      <c r="F6" s="41">
        <f>Datos!J125</f>
        <v>0</v>
      </c>
      <c r="H6" s="3">
        <f t="shared" si="0"/>
        <v>0</v>
      </c>
      <c r="J6" s="10"/>
    </row>
    <row r="7" spans="1:10" x14ac:dyDescent="0.25">
      <c r="A7" s="7">
        <v>421468</v>
      </c>
      <c r="B7" s="41">
        <f>Datos!F124</f>
        <v>1040200</v>
      </c>
      <c r="C7" s="41">
        <f>Datos!G124</f>
        <v>743597</v>
      </c>
      <c r="D7" s="41">
        <f>Datos!H124</f>
        <v>213138</v>
      </c>
      <c r="E7" s="41">
        <f>Datos!I124</f>
        <v>40450</v>
      </c>
      <c r="F7" s="41">
        <f>Datos!J124</f>
        <v>2169</v>
      </c>
      <c r="H7" s="3">
        <f t="shared" si="0"/>
        <v>-40846</v>
      </c>
      <c r="J7" s="10" t="s">
        <v>346</v>
      </c>
    </row>
    <row r="8" spans="1:10" x14ac:dyDescent="0.25">
      <c r="A8" s="7">
        <v>421469</v>
      </c>
      <c r="B8" s="41">
        <f>Datos!F115</f>
        <v>43600</v>
      </c>
      <c r="C8" s="41">
        <f>Datos!G115</f>
        <v>31316</v>
      </c>
      <c r="D8" s="41">
        <f>Datos!H115</f>
        <v>12284</v>
      </c>
      <c r="E8" s="41">
        <f>Datos!I115</f>
        <v>0</v>
      </c>
      <c r="F8" s="41">
        <f>Datos!J115</f>
        <v>0</v>
      </c>
      <c r="H8" s="3">
        <f t="shared" si="0"/>
        <v>0</v>
      </c>
      <c r="J8" s="10"/>
    </row>
    <row r="9" spans="1:10" x14ac:dyDescent="0.25">
      <c r="A9" s="7">
        <v>421492</v>
      </c>
      <c r="B9" s="41">
        <f>Datos!F114</f>
        <v>510200</v>
      </c>
      <c r="C9" s="41">
        <f>Datos!G114</f>
        <v>386922</v>
      </c>
      <c r="D9" s="41">
        <f>Datos!H114</f>
        <v>96938</v>
      </c>
      <c r="E9" s="41">
        <f>Datos!I114</f>
        <v>26340</v>
      </c>
      <c r="F9" s="41">
        <f>Datos!J114</f>
        <v>0</v>
      </c>
      <c r="H9" s="3">
        <f t="shared" si="0"/>
        <v>0</v>
      </c>
      <c r="J9" s="10"/>
    </row>
    <row r="10" spans="1:10" x14ac:dyDescent="0.25">
      <c r="A10" s="7">
        <v>421521</v>
      </c>
      <c r="B10" s="41">
        <f>Datos!F111</f>
        <v>158400</v>
      </c>
      <c r="C10" s="41">
        <f>Datos!G111</f>
        <v>109434</v>
      </c>
      <c r="D10" s="41">
        <f>Datos!H111</f>
        <v>30096</v>
      </c>
      <c r="E10" s="41">
        <f>Datos!I111</f>
        <v>18870</v>
      </c>
      <c r="F10" s="41">
        <f>Datos!J111</f>
        <v>0</v>
      </c>
      <c r="H10" s="3">
        <f t="shared" si="0"/>
        <v>0</v>
      </c>
      <c r="J10" s="10"/>
    </row>
    <row r="11" spans="1:10" x14ac:dyDescent="0.25">
      <c r="A11" s="7">
        <v>421537</v>
      </c>
      <c r="B11" s="41">
        <f>Datos!F107</f>
        <v>533000</v>
      </c>
      <c r="C11" s="41">
        <f>Datos!G107</f>
        <v>416500</v>
      </c>
      <c r="D11" s="41">
        <f>Datos!H107</f>
        <v>101270</v>
      </c>
      <c r="E11" s="41">
        <f>Datos!I107</f>
        <v>15230</v>
      </c>
      <c r="F11" s="41">
        <f>Datos!J107</f>
        <v>0</v>
      </c>
      <c r="H11" s="3">
        <f t="shared" si="0"/>
        <v>0</v>
      </c>
      <c r="J11" s="10"/>
    </row>
    <row r="12" spans="1:10" x14ac:dyDescent="0.25">
      <c r="A12" s="7">
        <v>421548</v>
      </c>
      <c r="B12" s="41">
        <f>Datos!F104</f>
        <v>182100</v>
      </c>
      <c r="C12" s="41">
        <f>Datos!G104</f>
        <v>126631</v>
      </c>
      <c r="D12" s="41">
        <f>Datos!H104</f>
        <v>37099</v>
      </c>
      <c r="E12" s="41">
        <f>Datos!I104</f>
        <v>15230</v>
      </c>
      <c r="F12" s="41">
        <f>Datos!J104</f>
        <v>3140</v>
      </c>
      <c r="H12" s="3">
        <f t="shared" si="0"/>
        <v>0</v>
      </c>
      <c r="J12" s="10"/>
    </row>
    <row r="13" spans="1:10" x14ac:dyDescent="0.25">
      <c r="A13" s="7">
        <v>421548</v>
      </c>
      <c r="B13" s="41">
        <f>Datos!F100</f>
        <v>92700</v>
      </c>
      <c r="C13" s="41">
        <f>Datos!G100</f>
        <v>66912</v>
      </c>
      <c r="D13" s="41">
        <f>Datos!H100</f>
        <v>17613</v>
      </c>
      <c r="E13" s="41">
        <f>Datos!I100</f>
        <v>8175</v>
      </c>
      <c r="F13" s="41" t="str">
        <f>Datos!J100</f>
        <v xml:space="preserve"> </v>
      </c>
      <c r="H13" s="3">
        <f t="shared" si="0"/>
        <v>0</v>
      </c>
      <c r="J13" s="10"/>
    </row>
    <row r="14" spans="1:10" x14ac:dyDescent="0.25">
      <c r="A14" s="7">
        <v>421581</v>
      </c>
      <c r="B14" s="41">
        <f>Datos!F99</f>
        <v>125800</v>
      </c>
      <c r="C14" s="41">
        <f>Datos!G99</f>
        <v>84139</v>
      </c>
      <c r="D14" s="41">
        <f>Datos!H99</f>
        <v>30402</v>
      </c>
      <c r="E14" s="41">
        <f>Datos!I99</f>
        <v>6825</v>
      </c>
      <c r="F14" s="41">
        <f>Datos!J99</f>
        <v>4434</v>
      </c>
      <c r="H14" s="3">
        <f t="shared" si="0"/>
        <v>0</v>
      </c>
      <c r="J14" s="10"/>
    </row>
    <row r="15" spans="1:10" x14ac:dyDescent="0.25">
      <c r="A15" s="7">
        <v>421595</v>
      </c>
      <c r="B15" s="41">
        <f>Datos!F95</f>
        <v>279000</v>
      </c>
      <c r="C15" s="41">
        <f>Datos!G95</f>
        <v>201021</v>
      </c>
      <c r="D15" s="41">
        <f>Datos!H95</f>
        <v>61010</v>
      </c>
      <c r="E15" s="41">
        <f>Datos!I95</f>
        <v>6825</v>
      </c>
      <c r="F15" s="41">
        <f>Datos!J95</f>
        <v>10144</v>
      </c>
      <c r="H15" s="3">
        <f t="shared" si="0"/>
        <v>0</v>
      </c>
      <c r="J15" s="10"/>
    </row>
    <row r="16" spans="1:10" x14ac:dyDescent="0.25">
      <c r="A16" s="7">
        <v>421610</v>
      </c>
      <c r="B16" s="41">
        <f>Datos!F91</f>
        <v>20400</v>
      </c>
      <c r="C16" s="41">
        <f>Datos!G91</f>
        <v>14024</v>
      </c>
      <c r="D16" s="41">
        <f>Datos!H91</f>
        <v>6376</v>
      </c>
      <c r="E16" s="41">
        <f>Datos!I91</f>
        <v>0</v>
      </c>
      <c r="F16" s="41">
        <f>Datos!J91</f>
        <v>0</v>
      </c>
      <c r="H16" s="3">
        <f t="shared" si="0"/>
        <v>0</v>
      </c>
      <c r="J16" s="10"/>
    </row>
    <row r="17" spans="1:10" x14ac:dyDescent="0.25">
      <c r="A17" s="7">
        <v>421611</v>
      </c>
      <c r="B17" s="41">
        <f>Datos!F92</f>
        <v>52800</v>
      </c>
      <c r="C17" s="41">
        <f>Datos!G92</f>
        <v>36654</v>
      </c>
      <c r="D17" s="41">
        <f>Datos!H92</f>
        <v>14032</v>
      </c>
      <c r="E17" s="41">
        <f>Datos!I92</f>
        <v>0</v>
      </c>
      <c r="F17" s="41">
        <f>Datos!J92</f>
        <v>2114</v>
      </c>
      <c r="H17" s="3">
        <f t="shared" si="0"/>
        <v>0</v>
      </c>
      <c r="J17" s="10"/>
    </row>
    <row r="18" spans="1:10" x14ac:dyDescent="0.25">
      <c r="A18" s="7">
        <v>421612</v>
      </c>
      <c r="B18" s="41">
        <f>Datos!F90</f>
        <v>154400</v>
      </c>
      <c r="C18" s="41">
        <f>Datos!G90</f>
        <v>108714</v>
      </c>
      <c r="D18" s="41">
        <f>Datos!H90</f>
        <v>29336</v>
      </c>
      <c r="E18" s="41">
        <f>Datos!I90</f>
        <v>16350</v>
      </c>
      <c r="F18" s="41">
        <f>Datos!J90</f>
        <v>0</v>
      </c>
      <c r="H18" s="3">
        <f t="shared" si="0"/>
        <v>0</v>
      </c>
      <c r="J18" s="10"/>
    </row>
    <row r="19" spans="1:10" x14ac:dyDescent="0.25">
      <c r="A19" s="7">
        <v>421626</v>
      </c>
      <c r="B19" s="41">
        <f>Datos!F89</f>
        <v>264600</v>
      </c>
      <c r="C19" s="41">
        <f>Datos!G89</f>
        <v>202571</v>
      </c>
      <c r="D19" s="41">
        <f>Datos!H89</f>
        <v>52774</v>
      </c>
      <c r="E19" s="41">
        <f>Datos!I89</f>
        <v>20525</v>
      </c>
      <c r="F19" s="41">
        <f>Datos!J89</f>
        <v>1469</v>
      </c>
      <c r="H19" s="3">
        <f t="shared" si="0"/>
        <v>12739</v>
      </c>
      <c r="J19" s="10" t="s">
        <v>351</v>
      </c>
    </row>
    <row r="20" spans="1:10" x14ac:dyDescent="0.25">
      <c r="A20" s="7">
        <v>421684</v>
      </c>
      <c r="B20" s="41">
        <f>Datos!F86</f>
        <v>1414700</v>
      </c>
      <c r="C20" s="41">
        <f>Datos!G86</f>
        <v>1044503</v>
      </c>
      <c r="D20" s="41">
        <f>Datos!H86</f>
        <v>280177</v>
      </c>
      <c r="E20" s="41">
        <f>Datos!I86</f>
        <v>58420</v>
      </c>
      <c r="F20" s="41">
        <f>Datos!J86</f>
        <v>31601</v>
      </c>
      <c r="H20" s="3">
        <f t="shared" si="0"/>
        <v>1</v>
      </c>
      <c r="J20" s="10"/>
    </row>
    <row r="21" spans="1:10" x14ac:dyDescent="0.25">
      <c r="A21" s="7">
        <v>421717</v>
      </c>
      <c r="B21" s="41">
        <f>Datos!F74+Datos!F76</f>
        <v>578600</v>
      </c>
      <c r="C21" s="41">
        <f>Datos!G74+Datos!G76</f>
        <v>426983</v>
      </c>
      <c r="D21" s="41">
        <f>Datos!H74+Datos!H76</f>
        <v>109934</v>
      </c>
      <c r="E21" s="41">
        <f>Datos!I74+Datos!I76</f>
        <v>26570</v>
      </c>
      <c r="F21" s="41">
        <f>Datos!J74+Datos!J76</f>
        <v>15113</v>
      </c>
      <c r="H21" s="3">
        <f>SUM(C21:F21)-B21</f>
        <v>0</v>
      </c>
      <c r="J21" s="10"/>
    </row>
    <row r="22" spans="1:10" x14ac:dyDescent="0.25">
      <c r="A22" s="7">
        <v>421719</v>
      </c>
      <c r="B22" s="41">
        <f>Datos!F73</f>
        <v>545300</v>
      </c>
      <c r="C22" s="41">
        <f>Datos!G73</f>
        <v>392348</v>
      </c>
      <c r="D22" s="41">
        <f>Datos!H73</f>
        <v>111607</v>
      </c>
      <c r="E22" s="41">
        <f>Datos!I73</f>
        <v>19515</v>
      </c>
      <c r="F22" s="41">
        <f>Datos!J73</f>
        <v>21830</v>
      </c>
      <c r="H22" s="3">
        <f t="shared" si="0"/>
        <v>0</v>
      </c>
      <c r="J22" s="10"/>
    </row>
    <row r="23" spans="1:10" x14ac:dyDescent="0.25">
      <c r="A23" s="7">
        <v>421728</v>
      </c>
      <c r="B23" s="41">
        <f>Datos!F70+Datos!F75+Datos!F77</f>
        <v>864300</v>
      </c>
      <c r="C23" s="41">
        <f>Datos!G70+Datos!G75+Datos!G77</f>
        <v>623532</v>
      </c>
      <c r="D23" s="41">
        <f>Datos!H70+Datos!H75+Datos!H77</f>
        <v>174217</v>
      </c>
      <c r="E23" s="41">
        <f>Datos!I70+Datos!I75+Datos!I77</f>
        <v>55495</v>
      </c>
      <c r="F23" s="41">
        <f>Datos!J70+Datos!J75+Datos!J77</f>
        <v>11056</v>
      </c>
      <c r="H23" s="3">
        <f t="shared" si="0"/>
        <v>0</v>
      </c>
      <c r="J23" s="10"/>
    </row>
    <row r="24" spans="1:10" x14ac:dyDescent="0.25">
      <c r="A24" s="7">
        <v>421764</v>
      </c>
      <c r="B24" s="41">
        <f>Datos!F63</f>
        <v>587400</v>
      </c>
      <c r="C24" s="41">
        <f>Datos!G63</f>
        <v>432513</v>
      </c>
      <c r="D24" s="41">
        <f>Datos!H63</f>
        <v>111606</v>
      </c>
      <c r="E24" s="41">
        <f>Datos!I63</f>
        <v>28220</v>
      </c>
      <c r="F24" s="41">
        <f>Datos!J63</f>
        <v>15061</v>
      </c>
      <c r="H24" s="3">
        <f t="shared" si="0"/>
        <v>0</v>
      </c>
      <c r="J24" s="10"/>
    </row>
    <row r="25" spans="1:10" x14ac:dyDescent="0.25">
      <c r="A25" s="7">
        <v>421787</v>
      </c>
      <c r="B25" s="41">
        <f>Datos!F59</f>
        <v>33500</v>
      </c>
      <c r="C25" s="41">
        <f>Datos!G59</f>
        <v>23135</v>
      </c>
      <c r="D25" s="41">
        <f>Datos!H59</f>
        <v>10365</v>
      </c>
      <c r="E25" s="41">
        <f>Datos!I59</f>
        <v>0</v>
      </c>
      <c r="F25" s="41">
        <f>Datos!J59</f>
        <v>0</v>
      </c>
      <c r="H25" s="3">
        <f t="shared" si="0"/>
        <v>0</v>
      </c>
      <c r="J25" s="10"/>
    </row>
    <row r="26" spans="1:10" x14ac:dyDescent="0.25">
      <c r="A26" s="7">
        <v>421795</v>
      </c>
      <c r="B26" s="41">
        <f>Datos!F58</f>
        <v>473900</v>
      </c>
      <c r="C26" s="41">
        <f>Datos!G58</f>
        <v>345372</v>
      </c>
      <c r="D26" s="41">
        <f>Datos!H58</f>
        <v>90041</v>
      </c>
      <c r="E26" s="41">
        <f>Datos!I58</f>
        <v>19515</v>
      </c>
      <c r="F26" s="41">
        <f>Datos!J58</f>
        <v>18972</v>
      </c>
      <c r="H26" s="3">
        <f t="shared" si="0"/>
        <v>0</v>
      </c>
      <c r="J26" s="10"/>
    </row>
    <row r="27" spans="1:10" x14ac:dyDescent="0.25">
      <c r="A27" s="7">
        <v>421796</v>
      </c>
      <c r="B27" s="41">
        <f>Datos!F52</f>
        <v>316500</v>
      </c>
      <c r="C27" s="41">
        <f>Datos!G52</f>
        <v>256365</v>
      </c>
      <c r="D27" s="41">
        <f>Datos!H52</f>
        <v>60135</v>
      </c>
      <c r="E27" s="41">
        <f>Datos!I52</f>
        <v>0</v>
      </c>
      <c r="F27" s="41">
        <f>Datos!J52</f>
        <v>0</v>
      </c>
      <c r="H27" s="3">
        <f t="shared" si="0"/>
        <v>0</v>
      </c>
      <c r="J27" s="10"/>
    </row>
    <row r="28" spans="1:10" x14ac:dyDescent="0.25">
      <c r="A28" s="7">
        <v>421814</v>
      </c>
      <c r="B28" s="41">
        <f>Datos!F57</f>
        <v>404100</v>
      </c>
      <c r="C28" s="41">
        <f>Datos!G57</f>
        <v>271504</v>
      </c>
      <c r="D28" s="41">
        <f>Datos!H57</f>
        <v>109779</v>
      </c>
      <c r="E28" s="41">
        <f>Datos!I57</f>
        <v>14110</v>
      </c>
      <c r="F28" s="41">
        <f>Datos!J57</f>
        <v>8707</v>
      </c>
      <c r="H28" s="3">
        <f t="shared" si="0"/>
        <v>0</v>
      </c>
      <c r="J28" s="10"/>
    </row>
    <row r="29" spans="1:10" x14ac:dyDescent="0.25">
      <c r="A29" s="7">
        <v>421924</v>
      </c>
      <c r="B29" s="41">
        <f>Datos!F42</f>
        <v>133200</v>
      </c>
      <c r="C29" s="41">
        <f>Datos!G42</f>
        <v>87660</v>
      </c>
      <c r="D29" s="41">
        <f>Datos!H42</f>
        <v>25308</v>
      </c>
      <c r="E29" s="41">
        <f>Datos!I42</f>
        <v>15000</v>
      </c>
      <c r="F29" s="41">
        <f>Datos!J42</f>
        <v>5232</v>
      </c>
      <c r="H29" s="3">
        <f t="shared" si="0"/>
        <v>0</v>
      </c>
      <c r="J29" s="10"/>
    </row>
    <row r="30" spans="1:10" x14ac:dyDescent="0.25">
      <c r="A30" s="7">
        <v>421968</v>
      </c>
      <c r="B30" s="41">
        <f>Datos!F39</f>
        <v>203000</v>
      </c>
      <c r="C30" s="41">
        <f>Datos!G39</f>
        <v>149248</v>
      </c>
      <c r="D30" s="41">
        <f>Datos!H39</f>
        <v>38570</v>
      </c>
      <c r="E30" s="41">
        <f>Datos!I39</f>
        <v>7055</v>
      </c>
      <c r="F30" s="41">
        <f>Datos!J39</f>
        <v>8127</v>
      </c>
      <c r="H30" s="3">
        <f t="shared" si="0"/>
        <v>0</v>
      </c>
      <c r="J30" s="10"/>
    </row>
    <row r="31" spans="1:10" x14ac:dyDescent="0.25">
      <c r="A31" s="7">
        <v>421985</v>
      </c>
      <c r="B31" s="41">
        <f>Datos!F38</f>
        <v>531100</v>
      </c>
      <c r="C31" s="41">
        <f>Datos!G38</f>
        <v>389414</v>
      </c>
      <c r="D31" s="41">
        <f>Datos!H38</f>
        <v>100909</v>
      </c>
      <c r="E31" s="41">
        <f>Datos!I38</f>
        <v>19515</v>
      </c>
      <c r="F31" s="41">
        <f>Datos!J38</f>
        <v>21626</v>
      </c>
      <c r="H31" s="3">
        <f t="shared" si="0"/>
        <v>364</v>
      </c>
      <c r="J31" s="10"/>
    </row>
    <row r="32" spans="1:10" x14ac:dyDescent="0.25">
      <c r="A32" s="7">
        <v>421898</v>
      </c>
      <c r="B32" s="41">
        <f>Datos!F45</f>
        <v>145200</v>
      </c>
      <c r="C32" s="41">
        <f>Datos!G45</f>
        <v>99461</v>
      </c>
      <c r="D32" s="41">
        <f>Datos!H45</f>
        <v>32588</v>
      </c>
      <c r="E32" s="41">
        <f>Datos!I45</f>
        <v>7055</v>
      </c>
      <c r="F32" s="41">
        <f>Datos!J45</f>
        <v>6096</v>
      </c>
      <c r="H32" s="3">
        <f t="shared" si="0"/>
        <v>0</v>
      </c>
      <c r="J32" s="10"/>
    </row>
    <row r="33" spans="1:10" x14ac:dyDescent="0.25">
      <c r="A33" s="7">
        <v>422072</v>
      </c>
      <c r="B33" s="41">
        <f>Datos!F28+Datos!F29+Datos!F30</f>
        <v>76500</v>
      </c>
      <c r="C33" s="41">
        <f>Datos!G28+Datos!G29+Datos!G30</f>
        <v>50017</v>
      </c>
      <c r="D33" s="41">
        <f>Datos!H28+Datos!H29+Datos!H30</f>
        <v>23535</v>
      </c>
      <c r="E33" s="41">
        <f>Datos!I28+Datos!I29+Datos!I30</f>
        <v>0</v>
      </c>
      <c r="F33" s="41">
        <f>Datos!J28+Datos!J29+Datos!J30</f>
        <v>2948</v>
      </c>
      <c r="H33" s="3">
        <f t="shared" si="0"/>
        <v>0</v>
      </c>
      <c r="J33" s="10"/>
    </row>
    <row r="34" spans="1:10" x14ac:dyDescent="0.25">
      <c r="A34" s="7">
        <v>422074</v>
      </c>
      <c r="B34" s="41">
        <f>Datos!F27</f>
        <v>63400</v>
      </c>
      <c r="C34" s="41">
        <f>Datos!G27</f>
        <v>40639</v>
      </c>
      <c r="D34" s="41">
        <f>Datos!H27</f>
        <v>20046</v>
      </c>
      <c r="E34" s="41">
        <f>Datos!I27</f>
        <v>0</v>
      </c>
      <c r="F34" s="41">
        <f>Datos!J27</f>
        <v>2715</v>
      </c>
      <c r="H34" s="3">
        <f t="shared" si="0"/>
        <v>0</v>
      </c>
      <c r="J34" s="10"/>
    </row>
    <row r="35" spans="1:10" x14ac:dyDescent="0.25">
      <c r="A35" s="7">
        <v>422090</v>
      </c>
      <c r="B35" s="41">
        <f>Datos!F26</f>
        <v>481500</v>
      </c>
      <c r="C35" s="41">
        <f>Datos!G26</f>
        <v>338687</v>
      </c>
      <c r="D35" s="41">
        <f>Datos!H26</f>
        <v>104485</v>
      </c>
      <c r="E35" s="41">
        <f>Datos!I26</f>
        <v>27530</v>
      </c>
      <c r="F35" s="41">
        <f>Datos!J26</f>
        <v>10798</v>
      </c>
      <c r="H35" s="3">
        <f t="shared" si="0"/>
        <v>0</v>
      </c>
      <c r="J35" s="10"/>
    </row>
    <row r="36" spans="1:10" x14ac:dyDescent="0.25">
      <c r="A36" s="7">
        <v>422097</v>
      </c>
      <c r="B36" s="41">
        <f>Datos!F37</f>
        <v>314100</v>
      </c>
      <c r="C36" s="41">
        <f>Datos!G37</f>
        <v>221048</v>
      </c>
      <c r="D36" s="41">
        <f>Datos!H37</f>
        <v>72679</v>
      </c>
      <c r="E36" s="41">
        <f>Datos!I37</f>
        <v>13650</v>
      </c>
      <c r="F36" s="41">
        <f>Datos!J37</f>
        <v>6723</v>
      </c>
      <c r="H36" s="3">
        <f t="shared" si="0"/>
        <v>0</v>
      </c>
      <c r="J36" s="10"/>
    </row>
    <row r="37" spans="1:10" x14ac:dyDescent="0.25">
      <c r="A37" s="7">
        <v>422108</v>
      </c>
      <c r="B37" s="41">
        <f>Datos!F18</f>
        <v>231200</v>
      </c>
      <c r="C37" s="41">
        <f>Datos!G18</f>
        <v>186093</v>
      </c>
      <c r="D37" s="41">
        <f>Datos!H18</f>
        <v>33062</v>
      </c>
      <c r="E37" s="41">
        <f>Datos!I18</f>
        <v>12045</v>
      </c>
      <c r="F37" s="41">
        <f>Datos!J18</f>
        <v>0</v>
      </c>
      <c r="H37" s="3">
        <f t="shared" si="0"/>
        <v>0</v>
      </c>
      <c r="J37" s="10"/>
    </row>
    <row r="38" spans="1:10" x14ac:dyDescent="0.25">
      <c r="A38" s="7">
        <v>422115</v>
      </c>
      <c r="B38" s="41">
        <f>Datos!F17</f>
        <v>1491000</v>
      </c>
      <c r="C38" s="41">
        <f>Datos!G17</f>
        <v>1076793</v>
      </c>
      <c r="D38" s="41">
        <f>Datos!H17</f>
        <v>296290</v>
      </c>
      <c r="E38" s="41">
        <f>Datos!I17</f>
        <v>69330</v>
      </c>
      <c r="F38" s="41">
        <f>Datos!J17</f>
        <v>48587</v>
      </c>
      <c r="H38" s="3">
        <f t="shared" si="0"/>
        <v>0</v>
      </c>
      <c r="J38" s="10"/>
    </row>
    <row r="39" spans="1:10" x14ac:dyDescent="0.25">
      <c r="A39" s="7">
        <v>4422121</v>
      </c>
      <c r="B39" s="34">
        <v>203200</v>
      </c>
      <c r="C39">
        <v>156457</v>
      </c>
      <c r="D39">
        <v>38608</v>
      </c>
      <c r="E39">
        <v>8135</v>
      </c>
      <c r="H39" s="3">
        <f t="shared" si="0"/>
        <v>0</v>
      </c>
      <c r="J39" s="10"/>
    </row>
    <row r="40" spans="1:10" x14ac:dyDescent="0.25">
      <c r="A40" s="7">
        <v>4442190</v>
      </c>
      <c r="B40" s="41">
        <f>Datos!F4</f>
        <v>342300</v>
      </c>
      <c r="C40" s="41">
        <f>Datos!G4</f>
        <v>262718</v>
      </c>
      <c r="D40" s="41">
        <f>Datos!H4</f>
        <v>67537</v>
      </c>
      <c r="E40" s="41">
        <f>Datos!I4</f>
        <v>12045</v>
      </c>
      <c r="F40" s="41">
        <f>Datos!J4</f>
        <v>0</v>
      </c>
      <c r="H40" s="3">
        <f t="shared" si="0"/>
        <v>0</v>
      </c>
      <c r="J40" s="10"/>
    </row>
    <row r="41" spans="1:10" x14ac:dyDescent="0.25">
      <c r="H41" s="3">
        <f t="shared" si="0"/>
        <v>0</v>
      </c>
      <c r="J41" s="10"/>
    </row>
    <row r="42" spans="1:10" x14ac:dyDescent="0.25">
      <c r="H42" s="3">
        <f t="shared" si="0"/>
        <v>0</v>
      </c>
      <c r="J42" s="10"/>
    </row>
    <row r="43" spans="1:10" x14ac:dyDescent="0.25">
      <c r="H43" s="3">
        <f t="shared" si="0"/>
        <v>0</v>
      </c>
      <c r="J43" s="10"/>
    </row>
    <row r="44" spans="1:10" x14ac:dyDescent="0.25">
      <c r="H44" s="3">
        <f t="shared" si="0"/>
        <v>0</v>
      </c>
      <c r="J44" s="10"/>
    </row>
    <row r="45" spans="1:10" x14ac:dyDescent="0.25">
      <c r="H45" s="3">
        <f t="shared" si="0"/>
        <v>0</v>
      </c>
      <c r="J45" s="10"/>
    </row>
    <row r="46" spans="1:10" x14ac:dyDescent="0.25">
      <c r="H46" s="3">
        <f t="shared" si="0"/>
        <v>0</v>
      </c>
      <c r="J46" s="10"/>
    </row>
    <row r="47" spans="1:10" x14ac:dyDescent="0.25">
      <c r="H47" s="3">
        <f t="shared" si="0"/>
        <v>0</v>
      </c>
      <c r="J47" s="10"/>
    </row>
    <row r="48" spans="1:10" x14ac:dyDescent="0.25">
      <c r="H48" s="3">
        <f t="shared" si="0"/>
        <v>0</v>
      </c>
      <c r="J48" s="10"/>
    </row>
    <row r="49" spans="8:10" x14ac:dyDescent="0.25">
      <c r="H49" s="3">
        <f t="shared" si="0"/>
        <v>0</v>
      </c>
      <c r="J49" s="10"/>
    </row>
    <row r="50" spans="8:10" x14ac:dyDescent="0.25">
      <c r="H50" s="3">
        <f t="shared" si="0"/>
        <v>0</v>
      </c>
      <c r="J50" s="10"/>
    </row>
    <row r="51" spans="8:10" x14ac:dyDescent="0.25">
      <c r="H51" s="3">
        <f t="shared" si="0"/>
        <v>0</v>
      </c>
      <c r="J51" s="10"/>
    </row>
    <row r="52" spans="8:10" x14ac:dyDescent="0.25">
      <c r="H52" s="3">
        <f t="shared" si="0"/>
        <v>0</v>
      </c>
      <c r="J52" s="10"/>
    </row>
    <row r="53" spans="8:10" x14ac:dyDescent="0.25">
      <c r="H53" s="3">
        <f t="shared" si="0"/>
        <v>0</v>
      </c>
      <c r="J53" s="10"/>
    </row>
    <row r="54" spans="8:10" x14ac:dyDescent="0.25">
      <c r="H54" s="3">
        <f t="shared" si="0"/>
        <v>0</v>
      </c>
      <c r="J54" s="10"/>
    </row>
    <row r="55" spans="8:10" x14ac:dyDescent="0.25">
      <c r="H55" s="3">
        <f t="shared" si="0"/>
        <v>0</v>
      </c>
      <c r="J55" s="10"/>
    </row>
    <row r="56" spans="8:10" x14ac:dyDescent="0.25">
      <c r="H56" s="3">
        <f t="shared" si="0"/>
        <v>0</v>
      </c>
      <c r="J56" s="10"/>
    </row>
    <row r="57" spans="8:10" x14ac:dyDescent="0.25">
      <c r="H57" s="3">
        <f t="shared" si="0"/>
        <v>0</v>
      </c>
      <c r="J57" s="10"/>
    </row>
    <row r="58" spans="8:10" x14ac:dyDescent="0.25">
      <c r="H58" s="3">
        <f t="shared" si="0"/>
        <v>0</v>
      </c>
      <c r="J58" s="10"/>
    </row>
    <row r="59" spans="8:10" x14ac:dyDescent="0.25">
      <c r="H59" s="3">
        <f t="shared" si="0"/>
        <v>0</v>
      </c>
      <c r="J59" s="10"/>
    </row>
    <row r="60" spans="8:10" x14ac:dyDescent="0.25">
      <c r="H60" s="3">
        <f t="shared" si="0"/>
        <v>0</v>
      </c>
      <c r="J60" s="10"/>
    </row>
    <row r="61" spans="8:10" x14ac:dyDescent="0.25">
      <c r="H61" s="3">
        <f t="shared" si="0"/>
        <v>0</v>
      </c>
      <c r="J61" s="10"/>
    </row>
    <row r="62" spans="8:10" x14ac:dyDescent="0.25">
      <c r="H62" s="3">
        <f t="shared" si="0"/>
        <v>0</v>
      </c>
      <c r="J62" s="10"/>
    </row>
    <row r="63" spans="8:10" x14ac:dyDescent="0.25">
      <c r="H63" s="3">
        <f t="shared" si="0"/>
        <v>0</v>
      </c>
      <c r="J63" s="10"/>
    </row>
    <row r="64" spans="8:10" x14ac:dyDescent="0.25">
      <c r="H64" s="3">
        <f t="shared" si="0"/>
        <v>0</v>
      </c>
      <c r="J64" s="10"/>
    </row>
    <row r="65" spans="8:10" x14ac:dyDescent="0.25">
      <c r="H65" s="3">
        <f t="shared" si="0"/>
        <v>0</v>
      </c>
      <c r="J65" s="10"/>
    </row>
    <row r="66" spans="8:10" x14ac:dyDescent="0.25">
      <c r="H66" s="3">
        <f t="shared" si="0"/>
        <v>0</v>
      </c>
      <c r="J66" s="10"/>
    </row>
    <row r="67" spans="8:10" x14ac:dyDescent="0.25">
      <c r="H67" s="3">
        <f t="shared" si="0"/>
        <v>0</v>
      </c>
      <c r="J67" s="10"/>
    </row>
    <row r="68" spans="8:10" x14ac:dyDescent="0.25">
      <c r="H68" s="3">
        <f t="shared" ref="H68:H120" si="1">SUM(C68:F68)-B68</f>
        <v>0</v>
      </c>
      <c r="J68" s="10"/>
    </row>
    <row r="69" spans="8:10" x14ac:dyDescent="0.25">
      <c r="H69" s="3">
        <f t="shared" si="1"/>
        <v>0</v>
      </c>
      <c r="J69" s="10"/>
    </row>
    <row r="70" spans="8:10" x14ac:dyDescent="0.25">
      <c r="H70" s="3">
        <f t="shared" si="1"/>
        <v>0</v>
      </c>
      <c r="J70" s="10"/>
    </row>
    <row r="71" spans="8:10" x14ac:dyDescent="0.25">
      <c r="H71" s="3">
        <f t="shared" si="1"/>
        <v>0</v>
      </c>
      <c r="J71" s="10"/>
    </row>
    <row r="72" spans="8:10" x14ac:dyDescent="0.25">
      <c r="H72" s="3">
        <f t="shared" si="1"/>
        <v>0</v>
      </c>
      <c r="J72" s="10"/>
    </row>
    <row r="73" spans="8:10" x14ac:dyDescent="0.25">
      <c r="H73" s="3">
        <f t="shared" si="1"/>
        <v>0</v>
      </c>
      <c r="J73" s="10"/>
    </row>
    <row r="74" spans="8:10" x14ac:dyDescent="0.25">
      <c r="H74" s="3">
        <f t="shared" si="1"/>
        <v>0</v>
      </c>
      <c r="J74" s="10"/>
    </row>
    <row r="75" spans="8:10" x14ac:dyDescent="0.25">
      <c r="H75" s="3">
        <f t="shared" si="1"/>
        <v>0</v>
      </c>
      <c r="J75" s="10"/>
    </row>
    <row r="76" spans="8:10" x14ac:dyDescent="0.25">
      <c r="H76" s="3">
        <f t="shared" si="1"/>
        <v>0</v>
      </c>
      <c r="J76" s="10"/>
    </row>
    <row r="77" spans="8:10" x14ac:dyDescent="0.25">
      <c r="H77" s="3">
        <f t="shared" si="1"/>
        <v>0</v>
      </c>
      <c r="J77" s="10"/>
    </row>
    <row r="78" spans="8:10" x14ac:dyDescent="0.25">
      <c r="H78" s="3">
        <f t="shared" si="1"/>
        <v>0</v>
      </c>
      <c r="J78" s="10"/>
    </row>
    <row r="79" spans="8:10" x14ac:dyDescent="0.25">
      <c r="H79" s="3">
        <f t="shared" si="1"/>
        <v>0</v>
      </c>
      <c r="J79" s="10"/>
    </row>
    <row r="80" spans="8:10" x14ac:dyDescent="0.25">
      <c r="H80" s="3">
        <f t="shared" si="1"/>
        <v>0</v>
      </c>
      <c r="J80" s="10"/>
    </row>
    <row r="81" spans="8:10" x14ac:dyDescent="0.25">
      <c r="H81" s="3">
        <f t="shared" si="1"/>
        <v>0</v>
      </c>
      <c r="J81" s="10"/>
    </row>
    <row r="82" spans="8:10" x14ac:dyDescent="0.25">
      <c r="H82" s="3">
        <f t="shared" si="1"/>
        <v>0</v>
      </c>
      <c r="J82" s="10"/>
    </row>
    <row r="83" spans="8:10" x14ac:dyDescent="0.25">
      <c r="H83" s="3">
        <f t="shared" si="1"/>
        <v>0</v>
      </c>
      <c r="J83" s="10"/>
    </row>
    <row r="84" spans="8:10" x14ac:dyDescent="0.25">
      <c r="H84" s="3">
        <f t="shared" si="1"/>
        <v>0</v>
      </c>
      <c r="J84" s="10"/>
    </row>
    <row r="85" spans="8:10" x14ac:dyDescent="0.25">
      <c r="H85" s="3">
        <f t="shared" si="1"/>
        <v>0</v>
      </c>
      <c r="J85" s="10"/>
    </row>
    <row r="86" spans="8:10" x14ac:dyDescent="0.25">
      <c r="H86" s="3">
        <f t="shared" si="1"/>
        <v>0</v>
      </c>
      <c r="J86" s="10"/>
    </row>
    <row r="87" spans="8:10" x14ac:dyDescent="0.25">
      <c r="H87" s="3">
        <f t="shared" si="1"/>
        <v>0</v>
      </c>
      <c r="J87" s="10"/>
    </row>
    <row r="88" spans="8:10" x14ac:dyDescent="0.25">
      <c r="H88" s="3">
        <f t="shared" si="1"/>
        <v>0</v>
      </c>
      <c r="J88" s="10"/>
    </row>
    <row r="89" spans="8:10" x14ac:dyDescent="0.25">
      <c r="H89" s="3">
        <f t="shared" si="1"/>
        <v>0</v>
      </c>
      <c r="J89" s="10"/>
    </row>
    <row r="90" spans="8:10" x14ac:dyDescent="0.25">
      <c r="H90" s="3">
        <f t="shared" si="1"/>
        <v>0</v>
      </c>
      <c r="J90" s="10"/>
    </row>
    <row r="91" spans="8:10" x14ac:dyDescent="0.25">
      <c r="H91" s="3">
        <f t="shared" si="1"/>
        <v>0</v>
      </c>
      <c r="J91" s="10"/>
    </row>
    <row r="92" spans="8:10" x14ac:dyDescent="0.25">
      <c r="H92" s="3">
        <f t="shared" si="1"/>
        <v>0</v>
      </c>
      <c r="J92" s="10"/>
    </row>
    <row r="93" spans="8:10" x14ac:dyDescent="0.25">
      <c r="H93" s="3">
        <f t="shared" si="1"/>
        <v>0</v>
      </c>
      <c r="J93" s="10"/>
    </row>
    <row r="94" spans="8:10" x14ac:dyDescent="0.25">
      <c r="H94" s="3">
        <f t="shared" si="1"/>
        <v>0</v>
      </c>
      <c r="J94" s="10"/>
    </row>
    <row r="95" spans="8:10" x14ac:dyDescent="0.25">
      <c r="H95" s="3">
        <f t="shared" si="1"/>
        <v>0</v>
      </c>
      <c r="J95" s="10"/>
    </row>
    <row r="96" spans="8:10" x14ac:dyDescent="0.25">
      <c r="H96" s="3">
        <f t="shared" si="1"/>
        <v>0</v>
      </c>
      <c r="J96" s="10"/>
    </row>
    <row r="97" spans="8:10" x14ac:dyDescent="0.25">
      <c r="H97" s="3">
        <f t="shared" si="1"/>
        <v>0</v>
      </c>
      <c r="J97" s="10"/>
    </row>
    <row r="98" spans="8:10" x14ac:dyDescent="0.25">
      <c r="H98" s="3">
        <f t="shared" si="1"/>
        <v>0</v>
      </c>
      <c r="J98" s="10"/>
    </row>
    <row r="99" spans="8:10" x14ac:dyDescent="0.25">
      <c r="H99" s="3">
        <f t="shared" si="1"/>
        <v>0</v>
      </c>
      <c r="J99" s="10"/>
    </row>
    <row r="100" spans="8:10" x14ac:dyDescent="0.25">
      <c r="H100" s="3">
        <f t="shared" si="1"/>
        <v>0</v>
      </c>
      <c r="J100" s="10"/>
    </row>
    <row r="101" spans="8:10" x14ac:dyDescent="0.25">
      <c r="H101" s="3">
        <f t="shared" si="1"/>
        <v>0</v>
      </c>
      <c r="J101" s="10"/>
    </row>
    <row r="102" spans="8:10" x14ac:dyDescent="0.25">
      <c r="H102" s="3">
        <f t="shared" si="1"/>
        <v>0</v>
      </c>
      <c r="J102" s="10"/>
    </row>
    <row r="103" spans="8:10" x14ac:dyDescent="0.25">
      <c r="H103" s="3">
        <f t="shared" si="1"/>
        <v>0</v>
      </c>
      <c r="J103" s="10"/>
    </row>
    <row r="104" spans="8:10" x14ac:dyDescent="0.25">
      <c r="H104" s="3">
        <f t="shared" si="1"/>
        <v>0</v>
      </c>
      <c r="J104" s="10"/>
    </row>
    <row r="105" spans="8:10" x14ac:dyDescent="0.25">
      <c r="H105" s="3">
        <f t="shared" si="1"/>
        <v>0</v>
      </c>
      <c r="J105" s="10"/>
    </row>
    <row r="106" spans="8:10" x14ac:dyDescent="0.25">
      <c r="H106" s="3">
        <f t="shared" si="1"/>
        <v>0</v>
      </c>
      <c r="J106" s="10"/>
    </row>
    <row r="107" spans="8:10" x14ac:dyDescent="0.25">
      <c r="H107" s="3">
        <f t="shared" si="1"/>
        <v>0</v>
      </c>
      <c r="J107" s="10"/>
    </row>
    <row r="108" spans="8:10" x14ac:dyDescent="0.25">
      <c r="H108" s="3">
        <f t="shared" si="1"/>
        <v>0</v>
      </c>
      <c r="J108" s="10"/>
    </row>
    <row r="109" spans="8:10" x14ac:dyDescent="0.25">
      <c r="H109" s="3">
        <f t="shared" si="1"/>
        <v>0</v>
      </c>
      <c r="J109" s="10"/>
    </row>
    <row r="110" spans="8:10" x14ac:dyDescent="0.25">
      <c r="H110" s="3">
        <f t="shared" si="1"/>
        <v>0</v>
      </c>
      <c r="J110" s="10"/>
    </row>
    <row r="111" spans="8:10" x14ac:dyDescent="0.25">
      <c r="H111" s="3">
        <f t="shared" si="1"/>
        <v>0</v>
      </c>
      <c r="J111" s="10"/>
    </row>
    <row r="112" spans="8:10" x14ac:dyDescent="0.25">
      <c r="H112" s="3">
        <f t="shared" si="1"/>
        <v>0</v>
      </c>
      <c r="J112" s="10"/>
    </row>
    <row r="113" spans="8:10" x14ac:dyDescent="0.25">
      <c r="H113" s="3">
        <f t="shared" si="1"/>
        <v>0</v>
      </c>
      <c r="J113" s="10"/>
    </row>
    <row r="114" spans="8:10" x14ac:dyDescent="0.25">
      <c r="H114" s="3">
        <f t="shared" si="1"/>
        <v>0</v>
      </c>
      <c r="J114" s="10"/>
    </row>
    <row r="115" spans="8:10" x14ac:dyDescent="0.25">
      <c r="H115" s="3">
        <f t="shared" si="1"/>
        <v>0</v>
      </c>
      <c r="J115" s="10"/>
    </row>
    <row r="116" spans="8:10" x14ac:dyDescent="0.25">
      <c r="H116" s="3">
        <f t="shared" si="1"/>
        <v>0</v>
      </c>
      <c r="J116" s="10"/>
    </row>
    <row r="117" spans="8:10" x14ac:dyDescent="0.25">
      <c r="H117" s="3">
        <f t="shared" si="1"/>
        <v>0</v>
      </c>
      <c r="J117" s="10"/>
    </row>
    <row r="118" spans="8:10" x14ac:dyDescent="0.25">
      <c r="H118" s="3">
        <f t="shared" si="1"/>
        <v>0</v>
      </c>
      <c r="J118" s="10"/>
    </row>
    <row r="119" spans="8:10" x14ac:dyDescent="0.25">
      <c r="H119" s="3">
        <f t="shared" si="1"/>
        <v>0</v>
      </c>
      <c r="J119" s="10"/>
    </row>
    <row r="120" spans="8:10" x14ac:dyDescent="0.25">
      <c r="H120" s="3">
        <f t="shared" si="1"/>
        <v>0</v>
      </c>
      <c r="J12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"/>
  <sheetViews>
    <sheetView tabSelected="1" topLeftCell="H1" zoomScaleNormal="100" workbookViewId="0">
      <selection activeCell="N5" sqref="N5"/>
    </sheetView>
  </sheetViews>
  <sheetFormatPr baseColWidth="10" defaultColWidth="9.140625" defaultRowHeight="15" x14ac:dyDescent="0.25"/>
  <cols>
    <col min="1" max="1" width="22.140625" style="14" bestFit="1" customWidth="1"/>
    <col min="2" max="2" width="18.5703125" customWidth="1"/>
    <col min="3" max="3" width="14.28515625" customWidth="1"/>
    <col min="4" max="4" width="37.5703125" bestFit="1" customWidth="1"/>
    <col min="5" max="5" width="15.7109375" customWidth="1"/>
    <col min="6" max="6" width="21.28515625" customWidth="1"/>
    <col min="7" max="7" width="12.140625" customWidth="1"/>
    <col min="8" max="8" width="19.28515625" customWidth="1"/>
    <col min="11" max="11" width="13" customWidth="1"/>
    <col min="12" max="12" width="9.42578125" bestFit="1" customWidth="1"/>
    <col min="14" max="14" width="26.42578125" bestFit="1" customWidth="1"/>
  </cols>
  <sheetData>
    <row r="1" spans="1:14" x14ac:dyDescent="0.25">
      <c r="A1" s="1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/>
      <c r="L1" s="1" t="s">
        <v>9</v>
      </c>
      <c r="N1" s="4" t="s">
        <v>19</v>
      </c>
    </row>
    <row r="2" spans="1:14" x14ac:dyDescent="0.25">
      <c r="A2" s="14">
        <v>17146</v>
      </c>
      <c r="B2" t="s">
        <v>24</v>
      </c>
      <c r="C2" t="s">
        <v>20</v>
      </c>
      <c r="D2" t="s">
        <v>25</v>
      </c>
      <c r="E2" t="s">
        <v>26</v>
      </c>
      <c r="F2" s="3">
        <v>16500</v>
      </c>
      <c r="G2" s="3">
        <v>10865</v>
      </c>
      <c r="H2" s="3">
        <v>5635</v>
      </c>
      <c r="I2" s="3">
        <v>0</v>
      </c>
      <c r="L2" s="3">
        <f t="shared" ref="L2:L4" si="0">G2+H2+I2+J2-F2</f>
        <v>0</v>
      </c>
      <c r="N2" s="3"/>
    </row>
    <row r="3" spans="1:14" x14ac:dyDescent="0.25">
      <c r="A3" s="14">
        <v>10851</v>
      </c>
      <c r="B3" t="s">
        <v>335</v>
      </c>
      <c r="C3" t="s">
        <v>20</v>
      </c>
      <c r="D3" t="s">
        <v>27</v>
      </c>
      <c r="E3" t="s">
        <v>28</v>
      </c>
      <c r="F3" s="3">
        <v>37000</v>
      </c>
      <c r="G3" s="3">
        <v>23968</v>
      </c>
      <c r="H3" s="3">
        <v>11030</v>
      </c>
      <c r="I3" s="3">
        <v>0</v>
      </c>
      <c r="J3" s="3">
        <v>2002</v>
      </c>
      <c r="L3" s="3">
        <f t="shared" si="0"/>
        <v>0</v>
      </c>
      <c r="N3" s="3"/>
    </row>
    <row r="4" spans="1:14" x14ac:dyDescent="0.25">
      <c r="A4" s="51">
        <v>20065</v>
      </c>
      <c r="B4" s="52" t="s">
        <v>23</v>
      </c>
      <c r="C4" s="52" t="s">
        <v>20</v>
      </c>
      <c r="D4" s="52" t="s">
        <v>29</v>
      </c>
      <c r="E4" s="52"/>
      <c r="F4" s="53">
        <v>342300</v>
      </c>
      <c r="G4" s="53">
        <v>262718</v>
      </c>
      <c r="H4" s="53">
        <v>67537</v>
      </c>
      <c r="I4" s="53">
        <v>12045</v>
      </c>
      <c r="J4" s="52"/>
      <c r="L4" s="3">
        <f t="shared" si="0"/>
        <v>0</v>
      </c>
      <c r="N4" s="3"/>
    </row>
    <row r="5" spans="1:14" x14ac:dyDescent="0.25">
      <c r="A5" s="14">
        <v>17584</v>
      </c>
      <c r="B5" t="s">
        <v>30</v>
      </c>
      <c r="C5" t="s">
        <v>20</v>
      </c>
      <c r="D5" t="s">
        <v>31</v>
      </c>
      <c r="E5" t="s">
        <v>32</v>
      </c>
      <c r="F5" s="3">
        <v>348200</v>
      </c>
      <c r="G5" s="3">
        <v>0</v>
      </c>
      <c r="H5" s="3">
        <v>66158</v>
      </c>
      <c r="I5" s="3">
        <v>8175</v>
      </c>
      <c r="J5" s="3">
        <v>13940</v>
      </c>
      <c r="L5" s="3">
        <f t="shared" ref="L5:L75" si="1">G5+H5+I5+J5-F5</f>
        <v>-259927</v>
      </c>
      <c r="N5" s="3" t="s">
        <v>355</v>
      </c>
    </row>
    <row r="6" spans="1:14" x14ac:dyDescent="0.25">
      <c r="A6" s="111">
        <v>10303</v>
      </c>
      <c r="B6" s="112" t="s">
        <v>23</v>
      </c>
      <c r="C6" s="112" t="s">
        <v>20</v>
      </c>
      <c r="D6" s="112" t="s">
        <v>33</v>
      </c>
      <c r="E6" s="112"/>
      <c r="F6" s="113">
        <v>55000</v>
      </c>
      <c r="G6" s="113">
        <v>39550</v>
      </c>
      <c r="H6" s="113">
        <v>15450</v>
      </c>
      <c r="I6" s="113">
        <v>0</v>
      </c>
      <c r="J6" s="112"/>
      <c r="L6" s="3">
        <f t="shared" si="1"/>
        <v>0</v>
      </c>
      <c r="N6" s="3"/>
    </row>
    <row r="7" spans="1:14" x14ac:dyDescent="0.25">
      <c r="A7" s="99">
        <v>2911</v>
      </c>
      <c r="B7" s="100" t="s">
        <v>34</v>
      </c>
      <c r="C7" s="100" t="s">
        <v>20</v>
      </c>
      <c r="D7" s="100" t="s">
        <v>35</v>
      </c>
      <c r="E7" s="100" t="s">
        <v>36</v>
      </c>
      <c r="F7" s="101">
        <v>132300</v>
      </c>
      <c r="G7" s="101">
        <v>95041</v>
      </c>
      <c r="H7" s="101">
        <v>25137</v>
      </c>
      <c r="I7" s="101">
        <v>6825</v>
      </c>
      <c r="J7" s="101">
        <v>5297</v>
      </c>
      <c r="L7" s="3">
        <f t="shared" si="1"/>
        <v>0</v>
      </c>
      <c r="N7" s="3"/>
    </row>
    <row r="8" spans="1:14" x14ac:dyDescent="0.25">
      <c r="A8" s="99">
        <v>9800</v>
      </c>
      <c r="B8" s="100" t="s">
        <v>37</v>
      </c>
      <c r="C8" s="100" t="s">
        <v>20</v>
      </c>
      <c r="D8" s="100" t="s">
        <v>38</v>
      </c>
      <c r="E8" s="100" t="s">
        <v>39</v>
      </c>
      <c r="F8" s="101">
        <v>192600</v>
      </c>
      <c r="G8" s="101">
        <v>141471</v>
      </c>
      <c r="H8" s="101">
        <v>36594</v>
      </c>
      <c r="I8" s="101">
        <v>6825</v>
      </c>
      <c r="J8" s="101">
        <v>7710</v>
      </c>
      <c r="L8" s="3">
        <f t="shared" si="1"/>
        <v>0</v>
      </c>
      <c r="N8" s="3"/>
    </row>
    <row r="9" spans="1:14" x14ac:dyDescent="0.25">
      <c r="A9" s="99">
        <v>17547</v>
      </c>
      <c r="B9" s="100" t="s">
        <v>40</v>
      </c>
      <c r="C9" s="100" t="s">
        <v>20</v>
      </c>
      <c r="D9" s="100" t="s">
        <v>41</v>
      </c>
      <c r="E9" s="100" t="s">
        <v>42</v>
      </c>
      <c r="F9" s="101">
        <v>123500</v>
      </c>
      <c r="G9" s="101">
        <v>86916</v>
      </c>
      <c r="H9" s="101">
        <v>23465</v>
      </c>
      <c r="I9" s="101">
        <v>8175</v>
      </c>
      <c r="J9" s="101">
        <v>4944</v>
      </c>
      <c r="L9" s="3">
        <f t="shared" si="1"/>
        <v>0</v>
      </c>
      <c r="N9" s="3"/>
    </row>
    <row r="10" spans="1:14" x14ac:dyDescent="0.25">
      <c r="A10" s="99">
        <v>2608</v>
      </c>
      <c r="B10" s="100" t="s">
        <v>43</v>
      </c>
      <c r="C10" s="100" t="s">
        <v>20</v>
      </c>
      <c r="D10" s="100" t="s">
        <v>44</v>
      </c>
      <c r="E10" s="100" t="s">
        <v>45</v>
      </c>
      <c r="F10" s="101">
        <v>26800</v>
      </c>
      <c r="G10" s="101">
        <v>17820</v>
      </c>
      <c r="H10" s="101">
        <v>7592</v>
      </c>
      <c r="I10" s="101">
        <v>0</v>
      </c>
      <c r="J10" s="101">
        <v>1388</v>
      </c>
      <c r="L10" s="3">
        <f t="shared" si="1"/>
        <v>0</v>
      </c>
      <c r="N10" s="3"/>
    </row>
    <row r="11" spans="1:14" x14ac:dyDescent="0.25">
      <c r="A11" s="99">
        <v>999</v>
      </c>
      <c r="B11" s="100" t="s">
        <v>46</v>
      </c>
      <c r="C11" s="100" t="s">
        <v>21</v>
      </c>
      <c r="D11" s="100" t="s">
        <v>47</v>
      </c>
      <c r="E11" s="100" t="s">
        <v>48</v>
      </c>
      <c r="F11" s="101">
        <v>241600</v>
      </c>
      <c r="G11" s="101">
        <v>171914</v>
      </c>
      <c r="H11" s="101">
        <v>45904</v>
      </c>
      <c r="I11" s="101">
        <v>14110</v>
      </c>
      <c r="J11" s="101">
        <v>9672</v>
      </c>
      <c r="L11" s="3">
        <f t="shared" si="1"/>
        <v>0</v>
      </c>
      <c r="N11" s="3"/>
    </row>
    <row r="12" spans="1:14" x14ac:dyDescent="0.25">
      <c r="A12" s="99">
        <v>20112</v>
      </c>
      <c r="B12" s="100" t="s">
        <v>49</v>
      </c>
      <c r="C12" s="100" t="s">
        <v>20</v>
      </c>
      <c r="D12" s="100" t="s">
        <v>50</v>
      </c>
      <c r="E12" s="100" t="s">
        <v>51</v>
      </c>
      <c r="F12" s="101">
        <v>125000</v>
      </c>
      <c r="G12" s="101">
        <v>94195</v>
      </c>
      <c r="H12" s="101">
        <v>23750</v>
      </c>
      <c r="I12" s="101">
        <v>7055</v>
      </c>
      <c r="J12" s="100"/>
      <c r="L12" s="3">
        <f t="shared" si="1"/>
        <v>0</v>
      </c>
      <c r="N12" s="3"/>
    </row>
    <row r="13" spans="1:14" x14ac:dyDescent="0.25">
      <c r="A13" s="99">
        <v>15146</v>
      </c>
      <c r="B13" s="100" t="s">
        <v>354</v>
      </c>
      <c r="C13" s="100"/>
      <c r="D13" s="100"/>
      <c r="E13" s="100"/>
      <c r="F13" s="100">
        <v>450900</v>
      </c>
      <c r="G13" s="100">
        <v>327663</v>
      </c>
      <c r="H13" s="100">
        <v>85671</v>
      </c>
      <c r="I13" s="100">
        <v>19515</v>
      </c>
      <c r="J13" s="100">
        <v>18051</v>
      </c>
      <c r="L13" s="3">
        <f t="shared" si="1"/>
        <v>0</v>
      </c>
      <c r="N13" s="3"/>
    </row>
    <row r="14" spans="1:14" x14ac:dyDescent="0.25">
      <c r="A14" s="99">
        <v>4249</v>
      </c>
      <c r="B14" s="100" t="s">
        <v>52</v>
      </c>
      <c r="C14" s="100" t="s">
        <v>20</v>
      </c>
      <c r="D14" s="100" t="s">
        <v>53</v>
      </c>
      <c r="E14" s="100" t="s">
        <v>54</v>
      </c>
      <c r="F14" s="101">
        <v>24500</v>
      </c>
      <c r="G14" s="101">
        <v>15820</v>
      </c>
      <c r="H14" s="101">
        <v>7155</v>
      </c>
      <c r="I14" s="101">
        <v>0</v>
      </c>
      <c r="J14" s="101">
        <v>1525</v>
      </c>
      <c r="L14" s="3">
        <f t="shared" si="1"/>
        <v>0</v>
      </c>
      <c r="N14" s="3"/>
    </row>
    <row r="15" spans="1:14" x14ac:dyDescent="0.25">
      <c r="A15" s="99">
        <v>15680</v>
      </c>
      <c r="B15" s="100" t="s">
        <v>55</v>
      </c>
      <c r="C15" s="100" t="s">
        <v>20</v>
      </c>
      <c r="D15" s="100" t="s">
        <v>56</v>
      </c>
      <c r="E15" s="100" t="s">
        <v>57</v>
      </c>
      <c r="F15" s="101">
        <v>74400</v>
      </c>
      <c r="G15" s="101">
        <v>53439</v>
      </c>
      <c r="H15" s="101">
        <v>14136</v>
      </c>
      <c r="I15" s="101">
        <v>6825</v>
      </c>
      <c r="J15" s="100"/>
      <c r="L15" s="3">
        <f t="shared" si="1"/>
        <v>0</v>
      </c>
      <c r="N15" s="3"/>
    </row>
    <row r="16" spans="1:14" x14ac:dyDescent="0.25">
      <c r="A16" s="99">
        <v>16030</v>
      </c>
      <c r="B16" s="100" t="s">
        <v>58</v>
      </c>
      <c r="C16" s="100" t="s">
        <v>21</v>
      </c>
      <c r="D16" s="100" t="s">
        <v>59</v>
      </c>
      <c r="E16" s="100" t="s">
        <v>60</v>
      </c>
      <c r="F16" s="101">
        <v>99400</v>
      </c>
      <c r="G16" s="101">
        <v>72514</v>
      </c>
      <c r="H16" s="101">
        <v>26886</v>
      </c>
      <c r="I16" s="100"/>
      <c r="J16" s="100"/>
      <c r="L16" s="3">
        <f t="shared" si="1"/>
        <v>0</v>
      </c>
      <c r="N16" s="3"/>
    </row>
    <row r="17" spans="1:14" x14ac:dyDescent="0.25">
      <c r="A17" s="99"/>
      <c r="B17" s="100"/>
      <c r="C17" s="100"/>
      <c r="D17" s="100"/>
      <c r="E17" s="100"/>
      <c r="F17" s="101">
        <f>SUM(F7:F16)</f>
        <v>1491000</v>
      </c>
      <c r="G17" s="101">
        <f t="shared" ref="G17:J17" si="2">SUM(G7:G16)</f>
        <v>1076793</v>
      </c>
      <c r="H17" s="101">
        <f t="shared" si="2"/>
        <v>296290</v>
      </c>
      <c r="I17" s="101">
        <f t="shared" si="2"/>
        <v>69330</v>
      </c>
      <c r="J17" s="101">
        <f t="shared" si="2"/>
        <v>48587</v>
      </c>
      <c r="L17" s="3"/>
      <c r="N17" s="3"/>
    </row>
    <row r="18" spans="1:14" x14ac:dyDescent="0.25">
      <c r="A18" s="57">
        <v>8680</v>
      </c>
      <c r="B18" s="20" t="s">
        <v>353</v>
      </c>
      <c r="C18" s="20"/>
      <c r="D18" s="20"/>
      <c r="E18" s="20"/>
      <c r="F18" s="21">
        <v>231200</v>
      </c>
      <c r="G18" s="21">
        <v>186093</v>
      </c>
      <c r="H18" s="21">
        <v>33062</v>
      </c>
      <c r="I18" s="21">
        <v>12045</v>
      </c>
      <c r="J18" s="20"/>
      <c r="L18" s="3">
        <f t="shared" si="1"/>
        <v>0</v>
      </c>
    </row>
    <row r="19" spans="1:14" x14ac:dyDescent="0.25">
      <c r="A19" s="90">
        <v>18055</v>
      </c>
      <c r="B19" s="91" t="s">
        <v>61</v>
      </c>
      <c r="C19" s="91" t="s">
        <v>20</v>
      </c>
      <c r="D19" s="91" t="s">
        <v>62</v>
      </c>
      <c r="E19" s="91" t="s">
        <v>63</v>
      </c>
      <c r="F19" s="92">
        <v>63200</v>
      </c>
      <c r="G19" s="92">
        <v>42057</v>
      </c>
      <c r="H19" s="92">
        <v>12008</v>
      </c>
      <c r="I19" s="92">
        <v>6825</v>
      </c>
      <c r="J19" s="92">
        <v>2310</v>
      </c>
      <c r="L19" s="3">
        <f t="shared" si="1"/>
        <v>0</v>
      </c>
      <c r="N19" s="3"/>
    </row>
    <row r="20" spans="1:14" x14ac:dyDescent="0.25">
      <c r="A20" s="90">
        <v>11294</v>
      </c>
      <c r="B20" s="91" t="s">
        <v>23</v>
      </c>
      <c r="C20" s="91" t="s">
        <v>20</v>
      </c>
      <c r="D20" s="91" t="s">
        <v>64</v>
      </c>
      <c r="E20" s="91"/>
      <c r="F20" s="92">
        <v>99200</v>
      </c>
      <c r="G20" s="92">
        <v>65939</v>
      </c>
      <c r="H20" s="92">
        <v>22848</v>
      </c>
      <c r="I20" s="92">
        <v>6825</v>
      </c>
      <c r="J20" s="92">
        <v>3588</v>
      </c>
      <c r="L20" s="3">
        <f t="shared" si="1"/>
        <v>0</v>
      </c>
      <c r="N20" s="3"/>
    </row>
    <row r="21" spans="1:14" x14ac:dyDescent="0.25">
      <c r="A21" s="90">
        <v>9368</v>
      </c>
      <c r="B21" s="91" t="s">
        <v>65</v>
      </c>
      <c r="C21" s="91" t="s">
        <v>20</v>
      </c>
      <c r="D21" s="91" t="s">
        <v>66</v>
      </c>
      <c r="E21" s="91" t="s">
        <v>67</v>
      </c>
      <c r="F21" s="92">
        <v>47300</v>
      </c>
      <c r="G21" s="92">
        <v>32062</v>
      </c>
      <c r="H21" s="92">
        <v>12987</v>
      </c>
      <c r="I21" s="92">
        <v>0</v>
      </c>
      <c r="J21" s="92">
        <v>2251</v>
      </c>
      <c r="L21" s="3">
        <f t="shared" si="1"/>
        <v>0</v>
      </c>
      <c r="N21" s="3"/>
    </row>
    <row r="22" spans="1:14" x14ac:dyDescent="0.25">
      <c r="A22" s="90" t="s">
        <v>330</v>
      </c>
      <c r="B22" s="91" t="s">
        <v>68</v>
      </c>
      <c r="C22" s="91" t="s">
        <v>20</v>
      </c>
      <c r="D22" s="91" t="s">
        <v>69</v>
      </c>
      <c r="E22" s="91" t="s">
        <v>70</v>
      </c>
      <c r="F22" s="92">
        <v>62600</v>
      </c>
      <c r="G22" s="92">
        <v>41232</v>
      </c>
      <c r="H22" s="92">
        <v>11894</v>
      </c>
      <c r="I22" s="92">
        <v>6825</v>
      </c>
      <c r="J22" s="92">
        <v>2649</v>
      </c>
      <c r="L22" s="3">
        <f t="shared" si="1"/>
        <v>0</v>
      </c>
      <c r="N22" s="3"/>
    </row>
    <row r="23" spans="1:14" x14ac:dyDescent="0.25">
      <c r="A23" s="90">
        <v>13043</v>
      </c>
      <c r="B23" s="91" t="s">
        <v>71</v>
      </c>
      <c r="C23" s="91" t="s">
        <v>20</v>
      </c>
      <c r="D23" s="91" t="s">
        <v>72</v>
      </c>
      <c r="E23" s="91" t="s">
        <v>73</v>
      </c>
      <c r="F23" s="92">
        <v>22600</v>
      </c>
      <c r="G23" s="92">
        <v>15806</v>
      </c>
      <c r="H23" s="92">
        <v>6794</v>
      </c>
      <c r="I23" s="92">
        <v>0</v>
      </c>
      <c r="J23" s="91"/>
      <c r="L23" s="3">
        <f t="shared" si="1"/>
        <v>0</v>
      </c>
    </row>
    <row r="24" spans="1:14" x14ac:dyDescent="0.25">
      <c r="A24" s="90">
        <v>18109</v>
      </c>
      <c r="B24" s="91" t="s">
        <v>74</v>
      </c>
      <c r="C24" s="91" t="s">
        <v>20</v>
      </c>
      <c r="D24" s="91" t="s">
        <v>75</v>
      </c>
      <c r="E24" s="91" t="s">
        <v>76</v>
      </c>
      <c r="F24" s="92">
        <v>168700</v>
      </c>
      <c r="G24" s="92">
        <v>129592</v>
      </c>
      <c r="H24" s="92">
        <v>32053</v>
      </c>
      <c r="I24" s="92">
        <v>7055</v>
      </c>
      <c r="J24" s="91"/>
      <c r="L24" s="3">
        <f t="shared" si="1"/>
        <v>0</v>
      </c>
    </row>
    <row r="25" spans="1:14" x14ac:dyDescent="0.25">
      <c r="A25" s="90">
        <v>20548</v>
      </c>
      <c r="B25" s="91" t="s">
        <v>77</v>
      </c>
      <c r="C25" s="91" t="s">
        <v>20</v>
      </c>
      <c r="D25" s="91" t="s">
        <v>78</v>
      </c>
      <c r="E25" s="91" t="s">
        <v>79</v>
      </c>
      <c r="F25" s="92">
        <v>17900</v>
      </c>
      <c r="G25" s="92">
        <v>11999</v>
      </c>
      <c r="H25" s="92">
        <v>5901</v>
      </c>
      <c r="I25" s="92">
        <v>0</v>
      </c>
      <c r="J25" s="91"/>
      <c r="L25" s="3">
        <f t="shared" si="1"/>
        <v>0</v>
      </c>
    </row>
    <row r="26" spans="1:14" x14ac:dyDescent="0.25">
      <c r="A26" s="93"/>
      <c r="B26" s="94"/>
      <c r="C26" s="94"/>
      <c r="D26" s="94"/>
      <c r="E26" s="94"/>
      <c r="F26" s="95">
        <f>SUM(F19:F25)</f>
        <v>481500</v>
      </c>
      <c r="G26" s="95">
        <f t="shared" ref="G26:J26" si="3">SUM(G19:G25)</f>
        <v>338687</v>
      </c>
      <c r="H26" s="95">
        <f t="shared" si="3"/>
        <v>104485</v>
      </c>
      <c r="I26" s="95">
        <f t="shared" si="3"/>
        <v>27530</v>
      </c>
      <c r="J26" s="95">
        <f t="shared" si="3"/>
        <v>10798</v>
      </c>
      <c r="L26" s="3"/>
    </row>
    <row r="27" spans="1:14" x14ac:dyDescent="0.25">
      <c r="A27" s="87">
        <v>1189</v>
      </c>
      <c r="B27" s="88" t="s">
        <v>80</v>
      </c>
      <c r="C27" s="88" t="s">
        <v>21</v>
      </c>
      <c r="D27" s="88" t="s">
        <v>81</v>
      </c>
      <c r="E27" s="88" t="s">
        <v>82</v>
      </c>
      <c r="F27" s="89">
        <v>63400</v>
      </c>
      <c r="G27" s="89">
        <v>40639</v>
      </c>
      <c r="H27" s="89">
        <v>20046</v>
      </c>
      <c r="I27" s="89">
        <v>0</v>
      </c>
      <c r="J27" s="89">
        <v>2715</v>
      </c>
      <c r="L27" s="3">
        <f t="shared" si="1"/>
        <v>0</v>
      </c>
    </row>
    <row r="28" spans="1:14" x14ac:dyDescent="0.25">
      <c r="A28" s="78">
        <v>18349</v>
      </c>
      <c r="B28" s="79" t="s">
        <v>83</v>
      </c>
      <c r="C28" s="79" t="s">
        <v>20</v>
      </c>
      <c r="D28" s="79" t="s">
        <v>84</v>
      </c>
      <c r="E28" s="79" t="s">
        <v>85</v>
      </c>
      <c r="F28" s="80">
        <v>21800</v>
      </c>
      <c r="G28" s="80">
        <v>13815</v>
      </c>
      <c r="H28" s="80">
        <v>6642</v>
      </c>
      <c r="I28" s="80">
        <v>0</v>
      </c>
      <c r="J28" s="80">
        <v>1343</v>
      </c>
      <c r="L28" s="3">
        <f t="shared" si="1"/>
        <v>0</v>
      </c>
    </row>
    <row r="29" spans="1:14" x14ac:dyDescent="0.25">
      <c r="A29" s="78">
        <v>18044</v>
      </c>
      <c r="B29" s="79" t="s">
        <v>86</v>
      </c>
      <c r="C29" s="79" t="s">
        <v>20</v>
      </c>
      <c r="D29" s="79" t="s">
        <v>87</v>
      </c>
      <c r="E29" s="79" t="s">
        <v>88</v>
      </c>
      <c r="F29" s="80">
        <v>33500</v>
      </c>
      <c r="G29" s="80">
        <v>21530</v>
      </c>
      <c r="H29" s="80">
        <v>10365</v>
      </c>
      <c r="I29" s="80">
        <v>0</v>
      </c>
      <c r="J29" s="80">
        <v>1605</v>
      </c>
      <c r="L29" s="3">
        <f t="shared" si="1"/>
        <v>0</v>
      </c>
    </row>
    <row r="30" spans="1:14" x14ac:dyDescent="0.25">
      <c r="A30" s="78">
        <v>20205</v>
      </c>
      <c r="B30" s="79" t="s">
        <v>89</v>
      </c>
      <c r="C30" s="79" t="s">
        <v>20</v>
      </c>
      <c r="D30" s="79" t="s">
        <v>90</v>
      </c>
      <c r="E30" s="79" t="s">
        <v>91</v>
      </c>
      <c r="F30" s="80">
        <v>21200</v>
      </c>
      <c r="G30" s="80">
        <v>14672</v>
      </c>
      <c r="H30" s="80">
        <v>6528</v>
      </c>
      <c r="I30" s="80">
        <v>0</v>
      </c>
      <c r="J30" s="79"/>
      <c r="L30" s="3">
        <f t="shared" si="1"/>
        <v>0</v>
      </c>
    </row>
    <row r="31" spans="1:14" x14ac:dyDescent="0.25">
      <c r="A31" s="148">
        <v>10868</v>
      </c>
      <c r="B31" s="149" t="s">
        <v>92</v>
      </c>
      <c r="C31" s="149" t="s">
        <v>20</v>
      </c>
      <c r="D31" s="149" t="s">
        <v>93</v>
      </c>
      <c r="E31" s="149" t="s">
        <v>94</v>
      </c>
      <c r="F31" s="150">
        <v>45400</v>
      </c>
      <c r="G31" s="150">
        <v>30256</v>
      </c>
      <c r="H31" s="150">
        <v>12626</v>
      </c>
      <c r="I31" s="150">
        <v>0</v>
      </c>
      <c r="J31" s="150">
        <v>2518</v>
      </c>
      <c r="L31" s="3">
        <f t="shared" si="1"/>
        <v>0</v>
      </c>
    </row>
    <row r="32" spans="1:14" x14ac:dyDescent="0.25">
      <c r="A32" s="148">
        <v>20959</v>
      </c>
      <c r="B32" s="149" t="s">
        <v>95</v>
      </c>
      <c r="C32" s="149" t="s">
        <v>20</v>
      </c>
      <c r="D32" s="149" t="s">
        <v>96</v>
      </c>
      <c r="E32" s="149" t="s">
        <v>97</v>
      </c>
      <c r="F32" s="150">
        <v>52800</v>
      </c>
      <c r="G32" s="150">
        <v>36014</v>
      </c>
      <c r="H32" s="150">
        <v>14032</v>
      </c>
      <c r="I32" s="150">
        <v>0</v>
      </c>
      <c r="J32" s="150">
        <v>2754</v>
      </c>
      <c r="L32" s="3">
        <f t="shared" si="1"/>
        <v>0</v>
      </c>
    </row>
    <row r="33" spans="1:12" x14ac:dyDescent="0.25">
      <c r="A33" s="148">
        <v>15997</v>
      </c>
      <c r="B33" s="149" t="s">
        <v>115</v>
      </c>
      <c r="C33" s="149" t="s">
        <v>20</v>
      </c>
      <c r="D33" s="149" t="s">
        <v>116</v>
      </c>
      <c r="E33" s="149"/>
      <c r="F33" s="150">
        <v>88100</v>
      </c>
      <c r="G33" s="150">
        <v>64536</v>
      </c>
      <c r="H33" s="150">
        <v>16739</v>
      </c>
      <c r="I33" s="150">
        <v>6825</v>
      </c>
      <c r="J33" s="149"/>
      <c r="L33" s="3">
        <f t="shared" si="1"/>
        <v>0</v>
      </c>
    </row>
    <row r="34" spans="1:12" x14ac:dyDescent="0.25">
      <c r="A34" s="148">
        <v>21515</v>
      </c>
      <c r="B34" s="149" t="s">
        <v>336</v>
      </c>
      <c r="C34" s="149" t="s">
        <v>20</v>
      </c>
      <c r="D34" s="149" t="s">
        <v>117</v>
      </c>
      <c r="E34" s="149" t="s">
        <v>118</v>
      </c>
      <c r="F34" s="150">
        <v>21800</v>
      </c>
      <c r="G34" s="150">
        <v>13707</v>
      </c>
      <c r="H34" s="150">
        <v>6642</v>
      </c>
      <c r="I34" s="150">
        <v>0</v>
      </c>
      <c r="J34" s="150">
        <v>1451</v>
      </c>
      <c r="L34" s="3">
        <f t="shared" si="1"/>
        <v>0</v>
      </c>
    </row>
    <row r="35" spans="1:12" x14ac:dyDescent="0.25">
      <c r="A35" s="148">
        <v>19166</v>
      </c>
      <c r="B35" s="149" t="s">
        <v>119</v>
      </c>
      <c r="C35" s="149" t="s">
        <v>20</v>
      </c>
      <c r="D35" s="149" t="s">
        <v>120</v>
      </c>
      <c r="E35" s="149" t="s">
        <v>121</v>
      </c>
      <c r="F35" s="150">
        <v>29400</v>
      </c>
      <c r="G35" s="150">
        <v>21314</v>
      </c>
      <c r="H35" s="150">
        <v>8086</v>
      </c>
      <c r="I35" s="150">
        <v>0</v>
      </c>
      <c r="J35" s="149"/>
      <c r="L35" s="3">
        <f t="shared" si="1"/>
        <v>0</v>
      </c>
    </row>
    <row r="36" spans="1:12" x14ac:dyDescent="0.25">
      <c r="A36" s="148" t="s">
        <v>331</v>
      </c>
      <c r="B36" s="149" t="s">
        <v>122</v>
      </c>
      <c r="C36" s="149" t="s">
        <v>20</v>
      </c>
      <c r="D36" s="149" t="s">
        <v>123</v>
      </c>
      <c r="E36" s="149"/>
      <c r="F36" s="150">
        <v>76600</v>
      </c>
      <c r="G36" s="150">
        <v>55221</v>
      </c>
      <c r="H36" s="150">
        <v>14554</v>
      </c>
      <c r="I36" s="150">
        <v>6825</v>
      </c>
      <c r="J36" s="149"/>
      <c r="L36" s="3">
        <f t="shared" si="1"/>
        <v>0</v>
      </c>
    </row>
    <row r="37" spans="1:12" x14ac:dyDescent="0.25">
      <c r="A37" s="96"/>
      <c r="B37" s="97"/>
      <c r="C37" s="97"/>
      <c r="D37" s="97"/>
      <c r="E37" s="97"/>
      <c r="F37" s="98">
        <f>SUM(F31:F36)</f>
        <v>314100</v>
      </c>
      <c r="G37" s="98">
        <f t="shared" ref="G37:I37" si="4">SUM(G31:G36)</f>
        <v>221048</v>
      </c>
      <c r="H37" s="98">
        <f t="shared" si="4"/>
        <v>72679</v>
      </c>
      <c r="I37" s="98">
        <f t="shared" si="4"/>
        <v>13650</v>
      </c>
      <c r="J37" s="98">
        <f>SUM(J31:J36)</f>
        <v>6723</v>
      </c>
      <c r="L37" s="3"/>
    </row>
    <row r="38" spans="1:12" x14ac:dyDescent="0.25">
      <c r="A38" s="45">
        <v>16998</v>
      </c>
      <c r="B38" s="46" t="s">
        <v>124</v>
      </c>
      <c r="C38" s="46" t="s">
        <v>20</v>
      </c>
      <c r="D38" s="46" t="s">
        <v>125</v>
      </c>
      <c r="E38" s="46"/>
      <c r="F38" s="47">
        <v>531100</v>
      </c>
      <c r="G38" s="47">
        <v>389414</v>
      </c>
      <c r="H38" s="47">
        <v>100909</v>
      </c>
      <c r="I38" s="47">
        <v>19515</v>
      </c>
      <c r="J38" s="47">
        <v>21626</v>
      </c>
      <c r="L38" s="3">
        <f t="shared" si="1"/>
        <v>364</v>
      </c>
    </row>
    <row r="39" spans="1:12" x14ac:dyDescent="0.25">
      <c r="A39" s="38">
        <v>18105</v>
      </c>
      <c r="B39" s="39" t="s">
        <v>126</v>
      </c>
      <c r="C39" s="39" t="s">
        <v>20</v>
      </c>
      <c r="D39" s="39" t="s">
        <v>127</v>
      </c>
      <c r="E39" s="39" t="s">
        <v>128</v>
      </c>
      <c r="F39" s="40">
        <v>203000</v>
      </c>
      <c r="G39" s="40">
        <v>149248</v>
      </c>
      <c r="H39" s="40">
        <v>38570</v>
      </c>
      <c r="I39" s="40">
        <v>7055</v>
      </c>
      <c r="J39" s="40">
        <v>8127</v>
      </c>
      <c r="L39" s="3">
        <f t="shared" si="1"/>
        <v>0</v>
      </c>
    </row>
    <row r="40" spans="1:12" x14ac:dyDescent="0.25">
      <c r="A40" s="22">
        <v>11758</v>
      </c>
      <c r="B40" s="23" t="s">
        <v>129</v>
      </c>
      <c r="C40" s="23" t="s">
        <v>20</v>
      </c>
      <c r="D40" s="23" t="s">
        <v>130</v>
      </c>
      <c r="E40" s="23" t="s">
        <v>131</v>
      </c>
      <c r="F40" s="24">
        <v>65200</v>
      </c>
      <c r="G40" s="24">
        <v>41854</v>
      </c>
      <c r="H40" s="24">
        <v>12388</v>
      </c>
      <c r="I40" s="24">
        <v>8175</v>
      </c>
      <c r="J40" s="24">
        <v>2783</v>
      </c>
      <c r="L40" s="3">
        <f t="shared" si="1"/>
        <v>0</v>
      </c>
    </row>
    <row r="41" spans="1:12" x14ac:dyDescent="0.25">
      <c r="A41" s="22">
        <v>16282</v>
      </c>
      <c r="B41" s="23" t="s">
        <v>132</v>
      </c>
      <c r="C41" s="23" t="s">
        <v>20</v>
      </c>
      <c r="D41" s="23" t="s">
        <v>133</v>
      </c>
      <c r="E41" s="23" t="s">
        <v>134</v>
      </c>
      <c r="F41" s="24">
        <v>68000</v>
      </c>
      <c r="G41" s="24">
        <v>45806</v>
      </c>
      <c r="H41" s="24">
        <v>12920</v>
      </c>
      <c r="I41" s="24">
        <v>6825</v>
      </c>
      <c r="J41" s="24">
        <v>2449</v>
      </c>
      <c r="L41" s="3">
        <f t="shared" si="1"/>
        <v>0</v>
      </c>
    </row>
    <row r="42" spans="1:12" x14ac:dyDescent="0.25">
      <c r="A42" s="25"/>
      <c r="B42" s="26"/>
      <c r="C42" s="26"/>
      <c r="D42" s="26"/>
      <c r="E42" s="26"/>
      <c r="F42" s="27">
        <f>SUM(F40:F41)</f>
        <v>133200</v>
      </c>
      <c r="G42" s="27">
        <f t="shared" ref="G42:J42" si="5">SUM(G40:G41)</f>
        <v>87660</v>
      </c>
      <c r="H42" s="27">
        <f t="shared" si="5"/>
        <v>25308</v>
      </c>
      <c r="I42" s="27">
        <f t="shared" si="5"/>
        <v>15000</v>
      </c>
      <c r="J42" s="27">
        <f t="shared" si="5"/>
        <v>5232</v>
      </c>
      <c r="K42" s="8"/>
      <c r="L42" s="3">
        <f t="shared" si="1"/>
        <v>0</v>
      </c>
    </row>
    <row r="43" spans="1:12" x14ac:dyDescent="0.25">
      <c r="A43" s="142">
        <v>17574</v>
      </c>
      <c r="B43" s="143" t="s">
        <v>98</v>
      </c>
      <c r="C43" s="143" t="s">
        <v>20</v>
      </c>
      <c r="D43" s="143" t="s">
        <v>99</v>
      </c>
      <c r="E43" s="143" t="s">
        <v>100</v>
      </c>
      <c r="F43" s="144">
        <v>93500</v>
      </c>
      <c r="G43" s="144">
        <v>64937</v>
      </c>
      <c r="H43" s="144">
        <v>17765</v>
      </c>
      <c r="I43" s="144">
        <v>7055</v>
      </c>
      <c r="J43" s="144">
        <v>3743</v>
      </c>
      <c r="L43" s="3">
        <f t="shared" si="1"/>
        <v>0</v>
      </c>
    </row>
    <row r="44" spans="1:12" x14ac:dyDescent="0.25">
      <c r="A44" s="142">
        <v>21111</v>
      </c>
      <c r="B44" s="143" t="s">
        <v>23</v>
      </c>
      <c r="C44" s="143" t="s">
        <v>20</v>
      </c>
      <c r="D44" s="143" t="s">
        <v>101</v>
      </c>
      <c r="E44" s="143"/>
      <c r="F44" s="144">
        <v>51700</v>
      </c>
      <c r="G44" s="144">
        <v>34524</v>
      </c>
      <c r="H44" s="144">
        <v>14823</v>
      </c>
      <c r="I44" s="144">
        <v>0</v>
      </c>
      <c r="J44" s="144">
        <v>2353</v>
      </c>
      <c r="L44" s="3">
        <f t="shared" si="1"/>
        <v>0</v>
      </c>
    </row>
    <row r="45" spans="1:12" x14ac:dyDescent="0.25">
      <c r="A45" s="145"/>
      <c r="B45" s="146"/>
      <c r="C45" s="146"/>
      <c r="D45" s="146"/>
      <c r="E45" s="146"/>
      <c r="F45" s="147">
        <f>SUM(F43:F44)</f>
        <v>145200</v>
      </c>
      <c r="G45" s="147">
        <f t="shared" ref="G45:J45" si="6">SUM(G43:G44)</f>
        <v>99461</v>
      </c>
      <c r="H45" s="147">
        <f t="shared" si="6"/>
        <v>32588</v>
      </c>
      <c r="I45" s="147">
        <f t="shared" si="6"/>
        <v>7055</v>
      </c>
      <c r="J45" s="147">
        <f t="shared" si="6"/>
        <v>6096</v>
      </c>
      <c r="L45" s="3"/>
    </row>
    <row r="46" spans="1:12" x14ac:dyDescent="0.25">
      <c r="A46" s="35">
        <v>20282</v>
      </c>
      <c r="B46" s="36" t="s">
        <v>352</v>
      </c>
      <c r="C46" s="36"/>
      <c r="D46" s="36"/>
      <c r="E46" s="36"/>
      <c r="F46" s="37">
        <v>436500</v>
      </c>
      <c r="G46" s="37">
        <v>316575</v>
      </c>
      <c r="H46" s="37">
        <v>82935</v>
      </c>
      <c r="I46" s="37">
        <v>19515</v>
      </c>
      <c r="J46" s="37">
        <v>17475</v>
      </c>
      <c r="L46" s="3">
        <f t="shared" si="1"/>
        <v>0</v>
      </c>
    </row>
    <row r="47" spans="1:12" x14ac:dyDescent="0.25">
      <c r="A47" s="35" t="s">
        <v>332</v>
      </c>
      <c r="B47" s="36" t="s">
        <v>102</v>
      </c>
      <c r="C47" s="36" t="s">
        <v>20</v>
      </c>
      <c r="D47" s="36" t="s">
        <v>103</v>
      </c>
      <c r="E47" s="36" t="s">
        <v>104</v>
      </c>
      <c r="F47" s="37">
        <v>92500</v>
      </c>
      <c r="G47" s="37">
        <v>67870</v>
      </c>
      <c r="H47" s="37">
        <v>17575</v>
      </c>
      <c r="I47" s="37">
        <v>7055</v>
      </c>
      <c r="J47" s="36"/>
      <c r="L47" s="3">
        <f t="shared" si="1"/>
        <v>0</v>
      </c>
    </row>
    <row r="48" spans="1:12" x14ac:dyDescent="0.25">
      <c r="A48" s="35">
        <v>4901</v>
      </c>
      <c r="B48" s="36" t="s">
        <v>105</v>
      </c>
      <c r="C48" s="36" t="s">
        <v>20</v>
      </c>
      <c r="D48" s="36" t="s">
        <v>106</v>
      </c>
      <c r="E48" s="36" t="s">
        <v>107</v>
      </c>
      <c r="F48" s="37">
        <v>20400</v>
      </c>
      <c r="G48" s="37">
        <v>14024</v>
      </c>
      <c r="H48" s="37">
        <v>6376</v>
      </c>
      <c r="I48" s="37">
        <v>0</v>
      </c>
      <c r="J48" s="36"/>
      <c r="L48" s="3">
        <f t="shared" si="1"/>
        <v>0</v>
      </c>
    </row>
    <row r="49" spans="1:12" x14ac:dyDescent="0.25">
      <c r="A49" s="35">
        <v>5260</v>
      </c>
      <c r="B49" s="36" t="s">
        <v>108</v>
      </c>
      <c r="C49" s="36" t="s">
        <v>20</v>
      </c>
      <c r="D49" s="36" t="s">
        <v>109</v>
      </c>
      <c r="E49" s="36"/>
      <c r="F49" s="37">
        <v>243200</v>
      </c>
      <c r="G49" s="37">
        <v>188817</v>
      </c>
      <c r="H49" s="37">
        <v>46208</v>
      </c>
      <c r="I49" s="37">
        <v>8175</v>
      </c>
      <c r="J49" s="36"/>
      <c r="L49" s="3">
        <f t="shared" si="1"/>
        <v>0</v>
      </c>
    </row>
    <row r="50" spans="1:12" x14ac:dyDescent="0.25">
      <c r="A50" s="35">
        <v>21839</v>
      </c>
      <c r="B50" s="36" t="s">
        <v>110</v>
      </c>
      <c r="C50" s="36" t="s">
        <v>20</v>
      </c>
      <c r="D50" s="36" t="s">
        <v>111</v>
      </c>
      <c r="E50" s="36" t="s">
        <v>112</v>
      </c>
      <c r="F50" s="37">
        <v>393600</v>
      </c>
      <c r="G50" s="37">
        <v>296004</v>
      </c>
      <c r="H50" s="37">
        <v>74784</v>
      </c>
      <c r="I50" s="37">
        <v>7055</v>
      </c>
      <c r="J50" s="37">
        <v>15757</v>
      </c>
      <c r="K50" s="10"/>
      <c r="L50" s="3">
        <f t="shared" si="1"/>
        <v>0</v>
      </c>
    </row>
    <row r="51" spans="1:12" x14ac:dyDescent="0.25">
      <c r="A51" s="35"/>
      <c r="B51" s="36"/>
      <c r="C51" s="36"/>
      <c r="D51" s="36"/>
      <c r="E51" s="36"/>
      <c r="F51" s="37">
        <f>SUM(F46:F50)</f>
        <v>1186200</v>
      </c>
      <c r="G51" s="37">
        <f t="shared" ref="G51:J51" si="7">SUM(G46:G50)</f>
        <v>883290</v>
      </c>
      <c r="H51" s="37">
        <f t="shared" si="7"/>
        <v>227878</v>
      </c>
      <c r="I51" s="37">
        <f t="shared" si="7"/>
        <v>41800</v>
      </c>
      <c r="J51" s="37">
        <f t="shared" si="7"/>
        <v>33232</v>
      </c>
      <c r="K51" s="10"/>
      <c r="L51" s="3"/>
    </row>
    <row r="52" spans="1:12" x14ac:dyDescent="0.25">
      <c r="A52" s="25">
        <v>21378</v>
      </c>
      <c r="B52" s="26" t="s">
        <v>337</v>
      </c>
      <c r="C52" s="26" t="s">
        <v>20</v>
      </c>
      <c r="D52" s="26" t="s">
        <v>113</v>
      </c>
      <c r="E52" s="26" t="s">
        <v>114</v>
      </c>
      <c r="F52" s="27">
        <v>316500</v>
      </c>
      <c r="G52" s="27">
        <v>256365</v>
      </c>
      <c r="H52" s="27">
        <v>60135</v>
      </c>
      <c r="I52" s="26"/>
      <c r="J52" s="26"/>
      <c r="L52" s="3">
        <f t="shared" si="1"/>
        <v>0</v>
      </c>
    </row>
    <row r="53" spans="1:12" x14ac:dyDescent="0.25">
      <c r="A53" s="28" t="s">
        <v>332</v>
      </c>
      <c r="B53" s="29" t="s">
        <v>102</v>
      </c>
      <c r="C53" s="29" t="s">
        <v>20</v>
      </c>
      <c r="D53" s="29" t="s">
        <v>135</v>
      </c>
      <c r="E53" s="29" t="s">
        <v>136</v>
      </c>
      <c r="F53" s="30">
        <v>92500</v>
      </c>
      <c r="G53" s="30">
        <v>64167</v>
      </c>
      <c r="H53" s="30">
        <v>17575</v>
      </c>
      <c r="I53" s="30">
        <v>7055</v>
      </c>
      <c r="J53" s="30">
        <v>3703</v>
      </c>
      <c r="L53" s="3">
        <f t="shared" si="1"/>
        <v>0</v>
      </c>
    </row>
    <row r="54" spans="1:12" x14ac:dyDescent="0.25">
      <c r="A54" s="28">
        <v>19397</v>
      </c>
      <c r="B54" s="29" t="s">
        <v>137</v>
      </c>
      <c r="C54" s="29" t="s">
        <v>138</v>
      </c>
      <c r="D54" s="29" t="s">
        <v>139</v>
      </c>
      <c r="E54" s="29" t="s">
        <v>140</v>
      </c>
      <c r="F54" s="30">
        <v>125000</v>
      </c>
      <c r="G54" s="30">
        <v>71246</v>
      </c>
      <c r="H54" s="30">
        <v>48750</v>
      </c>
      <c r="I54" s="29"/>
      <c r="J54" s="30">
        <v>5004</v>
      </c>
      <c r="L54" s="3">
        <f t="shared" si="1"/>
        <v>0</v>
      </c>
    </row>
    <row r="55" spans="1:12" x14ac:dyDescent="0.25">
      <c r="A55" s="28">
        <v>14404</v>
      </c>
      <c r="B55" s="29" t="s">
        <v>141</v>
      </c>
      <c r="C55" s="29" t="s">
        <v>21</v>
      </c>
      <c r="D55" s="29" t="s">
        <v>142</v>
      </c>
      <c r="E55" s="29" t="s">
        <v>143</v>
      </c>
      <c r="F55" s="30">
        <v>61000</v>
      </c>
      <c r="G55" s="30">
        <v>41410</v>
      </c>
      <c r="H55" s="30">
        <v>19590</v>
      </c>
      <c r="I55" s="29"/>
      <c r="J55" s="29"/>
      <c r="L55" s="3">
        <f t="shared" si="1"/>
        <v>0</v>
      </c>
    </row>
    <row r="56" spans="1:12" x14ac:dyDescent="0.25">
      <c r="A56" s="28">
        <v>13432</v>
      </c>
      <c r="B56" s="29" t="s">
        <v>144</v>
      </c>
      <c r="C56" s="29" t="s">
        <v>20</v>
      </c>
      <c r="D56" s="29" t="s">
        <v>145</v>
      </c>
      <c r="E56" s="29"/>
      <c r="F56" s="30">
        <v>125600</v>
      </c>
      <c r="G56" s="30">
        <v>94681</v>
      </c>
      <c r="H56" s="30">
        <v>23864</v>
      </c>
      <c r="I56" s="30">
        <v>7055</v>
      </c>
      <c r="J56" s="29"/>
      <c r="L56" s="3">
        <f t="shared" si="1"/>
        <v>0</v>
      </c>
    </row>
    <row r="57" spans="1:12" x14ac:dyDescent="0.25">
      <c r="A57" s="31"/>
      <c r="B57" s="32"/>
      <c r="C57" s="32"/>
      <c r="D57" s="32"/>
      <c r="E57" s="32"/>
      <c r="F57" s="33">
        <f>SUM(F53:F56)</f>
        <v>404100</v>
      </c>
      <c r="G57" s="33">
        <f t="shared" ref="G57:J57" si="8">SUM(G53:G56)</f>
        <v>271504</v>
      </c>
      <c r="H57" s="33">
        <f t="shared" si="8"/>
        <v>109779</v>
      </c>
      <c r="I57" s="33">
        <f t="shared" si="8"/>
        <v>14110</v>
      </c>
      <c r="J57" s="33">
        <f t="shared" si="8"/>
        <v>8707</v>
      </c>
      <c r="L57" s="3"/>
    </row>
    <row r="58" spans="1:12" x14ac:dyDescent="0.25">
      <c r="A58" s="17">
        <v>21657</v>
      </c>
      <c r="B58" s="18" t="s">
        <v>146</v>
      </c>
      <c r="C58" s="18" t="s">
        <v>20</v>
      </c>
      <c r="D58" s="18" t="s">
        <v>147</v>
      </c>
      <c r="E58" s="18" t="s">
        <v>148</v>
      </c>
      <c r="F58" s="19">
        <v>473900</v>
      </c>
      <c r="G58" s="19">
        <v>345372</v>
      </c>
      <c r="H58" s="19">
        <v>90041</v>
      </c>
      <c r="I58" s="19">
        <v>19515</v>
      </c>
      <c r="J58" s="19">
        <v>18972</v>
      </c>
      <c r="L58" s="3">
        <f t="shared" si="1"/>
        <v>0</v>
      </c>
    </row>
    <row r="59" spans="1:12" x14ac:dyDescent="0.25">
      <c r="A59" s="139">
        <v>18044</v>
      </c>
      <c r="B59" s="140" t="s">
        <v>86</v>
      </c>
      <c r="C59" s="140" t="s">
        <v>20</v>
      </c>
      <c r="D59" s="140" t="s">
        <v>149</v>
      </c>
      <c r="E59" s="140" t="s">
        <v>150</v>
      </c>
      <c r="F59" s="141">
        <v>33500</v>
      </c>
      <c r="G59" s="141">
        <v>23135</v>
      </c>
      <c r="H59" s="141">
        <v>10365</v>
      </c>
      <c r="I59" s="141">
        <v>0</v>
      </c>
      <c r="J59" s="140"/>
      <c r="L59" s="3">
        <f t="shared" si="1"/>
        <v>0</v>
      </c>
    </row>
    <row r="60" spans="1:12" x14ac:dyDescent="0.25">
      <c r="A60" s="133">
        <v>20120</v>
      </c>
      <c r="B60" s="134" t="s">
        <v>151</v>
      </c>
      <c r="C60" s="134" t="s">
        <v>20</v>
      </c>
      <c r="D60" s="134" t="s">
        <v>152</v>
      </c>
      <c r="E60" s="134" t="s">
        <v>153</v>
      </c>
      <c r="F60" s="135">
        <v>108400</v>
      </c>
      <c r="G60" s="135">
        <v>76409</v>
      </c>
      <c r="H60" s="135">
        <v>20596</v>
      </c>
      <c r="I60" s="135">
        <v>7055</v>
      </c>
      <c r="J60" s="135">
        <v>4340</v>
      </c>
      <c r="L60" s="3">
        <f t="shared" si="1"/>
        <v>0</v>
      </c>
    </row>
    <row r="61" spans="1:12" x14ac:dyDescent="0.25">
      <c r="A61" s="133">
        <v>13862</v>
      </c>
      <c r="B61" s="134" t="s">
        <v>154</v>
      </c>
      <c r="C61" s="134" t="s">
        <v>20</v>
      </c>
      <c r="D61" s="134" t="s">
        <v>155</v>
      </c>
      <c r="E61" s="134"/>
      <c r="F61" s="135">
        <v>267800</v>
      </c>
      <c r="G61" s="135">
        <v>199142</v>
      </c>
      <c r="H61" s="135">
        <v>50882</v>
      </c>
      <c r="I61" s="135">
        <v>7055</v>
      </c>
      <c r="J61" s="135">
        <v>10721</v>
      </c>
      <c r="L61" s="3">
        <f t="shared" si="1"/>
        <v>0</v>
      </c>
    </row>
    <row r="62" spans="1:12" x14ac:dyDescent="0.25">
      <c r="A62" s="133">
        <v>17572</v>
      </c>
      <c r="B62" s="134" t="s">
        <v>156</v>
      </c>
      <c r="C62" s="134" t="s">
        <v>21</v>
      </c>
      <c r="D62" s="134" t="s">
        <v>157</v>
      </c>
      <c r="E62" s="134" t="s">
        <v>158</v>
      </c>
      <c r="F62" s="135">
        <v>211200</v>
      </c>
      <c r="G62" s="135">
        <v>156962</v>
      </c>
      <c r="H62" s="135">
        <v>40128</v>
      </c>
      <c r="I62" s="135">
        <v>14110</v>
      </c>
      <c r="J62" s="134"/>
      <c r="L62" s="3">
        <f t="shared" si="1"/>
        <v>0</v>
      </c>
    </row>
    <row r="63" spans="1:12" x14ac:dyDescent="0.25">
      <c r="A63" s="136"/>
      <c r="B63" s="137"/>
      <c r="C63" s="137"/>
      <c r="D63" s="137"/>
      <c r="E63" s="137"/>
      <c r="F63" s="138">
        <f>SUM(F60:F62)</f>
        <v>587400</v>
      </c>
      <c r="G63" s="138">
        <f t="shared" ref="G63:I63" si="9">SUM(G60:G62)</f>
        <v>432513</v>
      </c>
      <c r="H63" s="138">
        <f t="shared" si="9"/>
        <v>111606</v>
      </c>
      <c r="I63" s="138">
        <f t="shared" si="9"/>
        <v>28220</v>
      </c>
      <c r="J63" s="138">
        <f>SUM(J60:J62)</f>
        <v>15061</v>
      </c>
      <c r="L63" s="3"/>
    </row>
    <row r="64" spans="1:12" x14ac:dyDescent="0.25">
      <c r="A64" s="127">
        <v>20066</v>
      </c>
      <c r="B64" s="128" t="s">
        <v>159</v>
      </c>
      <c r="C64" s="128" t="s">
        <v>21</v>
      </c>
      <c r="D64" s="128" t="s">
        <v>160</v>
      </c>
      <c r="E64" s="128" t="s">
        <v>161</v>
      </c>
      <c r="F64" s="129">
        <v>26600</v>
      </c>
      <c r="G64" s="129">
        <v>16546</v>
      </c>
      <c r="H64" s="129">
        <v>10054</v>
      </c>
      <c r="I64" s="129">
        <v>0</v>
      </c>
      <c r="J64" s="128"/>
      <c r="L64" s="3">
        <f t="shared" si="1"/>
        <v>0</v>
      </c>
    </row>
    <row r="65" spans="1:12" x14ac:dyDescent="0.25">
      <c r="A65" s="127">
        <v>16909</v>
      </c>
      <c r="B65" s="128" t="s">
        <v>162</v>
      </c>
      <c r="C65" s="128" t="s">
        <v>20</v>
      </c>
      <c r="D65" s="128" t="s">
        <v>163</v>
      </c>
      <c r="E65" s="128" t="s">
        <v>164</v>
      </c>
      <c r="F65" s="129">
        <v>185300</v>
      </c>
      <c r="G65" s="129">
        <v>138048</v>
      </c>
      <c r="H65" s="129">
        <v>35207</v>
      </c>
      <c r="I65" s="129">
        <v>12045</v>
      </c>
      <c r="J65" s="128"/>
      <c r="K65" s="9"/>
      <c r="L65" s="3">
        <f t="shared" si="1"/>
        <v>0</v>
      </c>
    </row>
    <row r="66" spans="1:12" x14ac:dyDescent="0.25">
      <c r="A66" s="127">
        <v>21079</v>
      </c>
      <c r="B66" s="128" t="s">
        <v>165</v>
      </c>
      <c r="C66" s="128" t="s">
        <v>20</v>
      </c>
      <c r="D66" s="128" t="s">
        <v>166</v>
      </c>
      <c r="E66" s="128" t="s">
        <v>167</v>
      </c>
      <c r="F66" s="129">
        <v>26400</v>
      </c>
      <c r="G66" s="129">
        <v>17456</v>
      </c>
      <c r="H66" s="129">
        <v>7516</v>
      </c>
      <c r="I66" s="129">
        <v>0</v>
      </c>
      <c r="J66" s="129">
        <v>1428</v>
      </c>
      <c r="L66" s="3">
        <f t="shared" si="1"/>
        <v>0</v>
      </c>
    </row>
    <row r="67" spans="1:12" x14ac:dyDescent="0.25">
      <c r="A67" s="127">
        <v>14616</v>
      </c>
      <c r="B67" s="128" t="s">
        <v>168</v>
      </c>
      <c r="C67" s="128" t="s">
        <v>20</v>
      </c>
      <c r="D67" s="128" t="s">
        <v>169</v>
      </c>
      <c r="E67" s="128" t="s">
        <v>170</v>
      </c>
      <c r="F67" s="129">
        <v>25000</v>
      </c>
      <c r="G67" s="129">
        <v>16233</v>
      </c>
      <c r="H67" s="129">
        <v>7250</v>
      </c>
      <c r="I67" s="129">
        <v>0</v>
      </c>
      <c r="J67" s="129">
        <v>1517</v>
      </c>
      <c r="L67" s="3">
        <f t="shared" si="1"/>
        <v>0</v>
      </c>
    </row>
    <row r="68" spans="1:12" x14ac:dyDescent="0.25">
      <c r="A68" s="127">
        <v>10762</v>
      </c>
      <c r="B68" s="128" t="s">
        <v>171</v>
      </c>
      <c r="C68" s="128" t="s">
        <v>21</v>
      </c>
      <c r="D68" s="128" t="s">
        <v>172</v>
      </c>
      <c r="E68" s="128"/>
      <c r="F68" s="129">
        <v>202600</v>
      </c>
      <c r="G68" s="129">
        <v>141885</v>
      </c>
      <c r="H68" s="129">
        <v>38494</v>
      </c>
      <c r="I68" s="129">
        <v>14110</v>
      </c>
      <c r="J68" s="129">
        <v>8111</v>
      </c>
      <c r="K68" s="2"/>
      <c r="L68" s="3">
        <f t="shared" si="1"/>
        <v>0</v>
      </c>
    </row>
    <row r="69" spans="1:12" x14ac:dyDescent="0.25">
      <c r="A69" s="127">
        <v>17546</v>
      </c>
      <c r="B69" s="128" t="s">
        <v>173</v>
      </c>
      <c r="C69" s="128" t="s">
        <v>20</v>
      </c>
      <c r="D69" s="128" t="s">
        <v>174</v>
      </c>
      <c r="E69" s="128" t="s">
        <v>175</v>
      </c>
      <c r="F69" s="129">
        <v>148100</v>
      </c>
      <c r="G69" s="129">
        <v>111786</v>
      </c>
      <c r="H69" s="129">
        <v>28139</v>
      </c>
      <c r="I69" s="129">
        <v>8175</v>
      </c>
      <c r="J69" s="128"/>
      <c r="L69" s="3">
        <f t="shared" si="1"/>
        <v>0</v>
      </c>
    </row>
    <row r="70" spans="1:12" x14ac:dyDescent="0.25">
      <c r="A70" s="130"/>
      <c r="B70" s="131"/>
      <c r="C70" s="131"/>
      <c r="D70" s="131"/>
      <c r="E70" s="131"/>
      <c r="F70" s="132">
        <f>SUM(F64:F69)</f>
        <v>614000</v>
      </c>
      <c r="G70" s="132">
        <f t="shared" ref="G70:J70" si="10">SUM(G64:G69)</f>
        <v>441954</v>
      </c>
      <c r="H70" s="132">
        <f t="shared" si="10"/>
        <v>126660</v>
      </c>
      <c r="I70" s="132">
        <f t="shared" si="10"/>
        <v>34330</v>
      </c>
      <c r="J70" s="132">
        <f t="shared" si="10"/>
        <v>11056</v>
      </c>
      <c r="L70" s="3">
        <f t="shared" si="1"/>
        <v>0</v>
      </c>
    </row>
    <row r="71" spans="1:12" x14ac:dyDescent="0.25">
      <c r="A71" s="120">
        <v>21657</v>
      </c>
      <c r="B71" s="121" t="s">
        <v>146</v>
      </c>
      <c r="C71" s="121" t="s">
        <v>20</v>
      </c>
      <c r="D71" s="121" t="s">
        <v>176</v>
      </c>
      <c r="E71" s="121"/>
      <c r="F71" s="122">
        <v>473900</v>
      </c>
      <c r="G71" s="122">
        <v>345372</v>
      </c>
      <c r="H71" s="122">
        <v>90041</v>
      </c>
      <c r="I71" s="122">
        <v>19515</v>
      </c>
      <c r="J71" s="123">
        <v>18972</v>
      </c>
      <c r="L71" s="3">
        <f t="shared" si="1"/>
        <v>0</v>
      </c>
    </row>
    <row r="72" spans="1:12" x14ac:dyDescent="0.25">
      <c r="A72" s="120">
        <v>14421</v>
      </c>
      <c r="B72" s="121" t="s">
        <v>177</v>
      </c>
      <c r="C72" s="121" t="s">
        <v>21</v>
      </c>
      <c r="D72" s="121" t="s">
        <v>178</v>
      </c>
      <c r="E72" s="121"/>
      <c r="F72" s="122">
        <v>71400</v>
      </c>
      <c r="G72" s="122">
        <v>46976</v>
      </c>
      <c r="H72" s="122">
        <v>21566</v>
      </c>
      <c r="I72" s="121"/>
      <c r="J72" s="123">
        <v>2858</v>
      </c>
      <c r="L72" s="3">
        <f t="shared" si="1"/>
        <v>0</v>
      </c>
    </row>
    <row r="73" spans="1:12" x14ac:dyDescent="0.25">
      <c r="A73" s="124"/>
      <c r="B73" s="125"/>
      <c r="C73" s="125"/>
      <c r="D73" s="125"/>
      <c r="E73" s="125"/>
      <c r="F73" s="126">
        <f>SUM(F71:F72)</f>
        <v>545300</v>
      </c>
      <c r="G73" s="126">
        <f t="shared" ref="G73:J73" si="11">SUM(G71:G72)</f>
        <v>392348</v>
      </c>
      <c r="H73" s="126">
        <f t="shared" si="11"/>
        <v>111607</v>
      </c>
      <c r="I73" s="126">
        <f t="shared" si="11"/>
        <v>19515</v>
      </c>
      <c r="J73" s="126">
        <f t="shared" si="11"/>
        <v>21830</v>
      </c>
      <c r="L73" s="3"/>
    </row>
    <row r="74" spans="1:12" x14ac:dyDescent="0.25">
      <c r="A74" s="117">
        <v>22540</v>
      </c>
      <c r="B74" s="118" t="s">
        <v>179</v>
      </c>
      <c r="C74" s="118" t="s">
        <v>20</v>
      </c>
      <c r="D74" s="118" t="s">
        <v>180</v>
      </c>
      <c r="E74" s="118"/>
      <c r="F74" s="119">
        <v>201100</v>
      </c>
      <c r="G74" s="119">
        <v>155836</v>
      </c>
      <c r="H74" s="119">
        <v>38209</v>
      </c>
      <c r="I74" s="119">
        <v>7055</v>
      </c>
      <c r="J74" s="118"/>
      <c r="L74" s="3">
        <f t="shared" si="1"/>
        <v>0</v>
      </c>
    </row>
    <row r="75" spans="1:12" x14ac:dyDescent="0.25">
      <c r="A75" s="127">
        <v>17521</v>
      </c>
      <c r="B75" s="128" t="s">
        <v>181</v>
      </c>
      <c r="C75" s="128" t="s">
        <v>21</v>
      </c>
      <c r="D75" s="128" t="s">
        <v>182</v>
      </c>
      <c r="E75" s="128" t="s">
        <v>183</v>
      </c>
      <c r="F75" s="129">
        <v>179600</v>
      </c>
      <c r="G75" s="129">
        <v>131366</v>
      </c>
      <c r="H75" s="129">
        <v>34124</v>
      </c>
      <c r="I75" s="129">
        <v>14110</v>
      </c>
      <c r="J75" s="128"/>
      <c r="L75" s="3">
        <f t="shared" si="1"/>
        <v>0</v>
      </c>
    </row>
    <row r="76" spans="1:12" x14ac:dyDescent="0.25">
      <c r="A76" s="117">
        <v>21867</v>
      </c>
      <c r="B76" s="118" t="s">
        <v>184</v>
      </c>
      <c r="C76" s="118" t="s">
        <v>20</v>
      </c>
      <c r="D76" s="118" t="s">
        <v>185</v>
      </c>
      <c r="E76" s="118"/>
      <c r="F76" s="119">
        <v>377500</v>
      </c>
      <c r="G76" s="119">
        <v>271147</v>
      </c>
      <c r="H76" s="119">
        <v>71725</v>
      </c>
      <c r="I76" s="119">
        <v>19515</v>
      </c>
      <c r="J76" s="119">
        <v>15113</v>
      </c>
      <c r="L76" s="3">
        <f t="shared" ref="L76:L146" si="12">G76+H76+I76+J76-F76</f>
        <v>0</v>
      </c>
    </row>
    <row r="77" spans="1:12" x14ac:dyDescent="0.25">
      <c r="A77" s="127">
        <v>20007</v>
      </c>
      <c r="B77" s="128" t="s">
        <v>186</v>
      </c>
      <c r="C77" s="128" t="s">
        <v>20</v>
      </c>
      <c r="D77" s="128" t="s">
        <v>187</v>
      </c>
      <c r="E77" s="128" t="s">
        <v>188</v>
      </c>
      <c r="F77" s="129">
        <v>70700</v>
      </c>
      <c r="G77" s="129">
        <v>50212</v>
      </c>
      <c r="H77" s="129">
        <v>13433</v>
      </c>
      <c r="I77" s="129">
        <v>7055</v>
      </c>
      <c r="J77" s="128"/>
      <c r="L77" s="3">
        <f t="shared" si="12"/>
        <v>0</v>
      </c>
    </row>
    <row r="78" spans="1:12" x14ac:dyDescent="0.25">
      <c r="A78" s="108">
        <v>14428</v>
      </c>
      <c r="B78" s="109" t="s">
        <v>23</v>
      </c>
      <c r="C78" s="109" t="s">
        <v>20</v>
      </c>
      <c r="D78" s="109" t="s">
        <v>189</v>
      </c>
      <c r="E78" s="109"/>
      <c r="F78" s="110">
        <v>154800</v>
      </c>
      <c r="G78" s="110">
        <v>106729</v>
      </c>
      <c r="H78" s="110">
        <v>42412</v>
      </c>
      <c r="I78" s="109"/>
      <c r="J78" s="110">
        <v>5659</v>
      </c>
      <c r="L78" s="3">
        <f t="shared" si="12"/>
        <v>0</v>
      </c>
    </row>
    <row r="79" spans="1:12" x14ac:dyDescent="0.25">
      <c r="A79" s="108">
        <v>19397</v>
      </c>
      <c r="B79" s="109" t="s">
        <v>137</v>
      </c>
      <c r="C79" s="109" t="s">
        <v>20</v>
      </c>
      <c r="D79" s="109" t="s">
        <v>190</v>
      </c>
      <c r="E79" s="109" t="s">
        <v>191</v>
      </c>
      <c r="F79" s="110">
        <v>12500</v>
      </c>
      <c r="G79" s="110">
        <v>6552</v>
      </c>
      <c r="H79" s="110">
        <v>4875</v>
      </c>
      <c r="I79" s="110">
        <v>0</v>
      </c>
      <c r="J79" s="110">
        <v>1073</v>
      </c>
      <c r="L79" s="3">
        <f t="shared" si="12"/>
        <v>0</v>
      </c>
    </row>
    <row r="80" spans="1:12" x14ac:dyDescent="0.25">
      <c r="A80" s="108">
        <v>21808</v>
      </c>
      <c r="B80" s="109" t="s">
        <v>23</v>
      </c>
      <c r="C80" s="109" t="s">
        <v>20</v>
      </c>
      <c r="D80" s="109" t="s">
        <v>192</v>
      </c>
      <c r="E80" s="109"/>
      <c r="F80" s="110">
        <v>455800</v>
      </c>
      <c r="G80" s="110">
        <v>337563</v>
      </c>
      <c r="H80" s="110">
        <v>77486</v>
      </c>
      <c r="I80" s="110">
        <v>24090</v>
      </c>
      <c r="J80" s="110">
        <v>16662</v>
      </c>
      <c r="L80" s="3">
        <f t="shared" si="12"/>
        <v>1</v>
      </c>
    </row>
    <row r="81" spans="1:12" x14ac:dyDescent="0.25">
      <c r="A81" s="108">
        <v>19846</v>
      </c>
      <c r="B81" s="109" t="s">
        <v>193</v>
      </c>
      <c r="C81" s="109" t="s">
        <v>20</v>
      </c>
      <c r="D81" s="109" t="s">
        <v>194</v>
      </c>
      <c r="E81" s="109" t="s">
        <v>195</v>
      </c>
      <c r="F81" s="110">
        <v>358700</v>
      </c>
      <c r="G81" s="110">
        <v>282372</v>
      </c>
      <c r="H81" s="110">
        <v>68153</v>
      </c>
      <c r="I81" s="110">
        <v>8175</v>
      </c>
      <c r="J81" s="109"/>
      <c r="L81" s="3">
        <f t="shared" si="12"/>
        <v>0</v>
      </c>
    </row>
    <row r="82" spans="1:12" x14ac:dyDescent="0.25">
      <c r="A82" s="108">
        <v>1187</v>
      </c>
      <c r="B82" s="109" t="s">
        <v>196</v>
      </c>
      <c r="C82" s="109" t="s">
        <v>20</v>
      </c>
      <c r="D82" s="109" t="s">
        <v>197</v>
      </c>
      <c r="E82" s="109" t="s">
        <v>198</v>
      </c>
      <c r="F82" s="110">
        <v>27800</v>
      </c>
      <c r="G82" s="110">
        <v>18443</v>
      </c>
      <c r="H82" s="110">
        <v>7782</v>
      </c>
      <c r="I82" s="110">
        <v>0</v>
      </c>
      <c r="J82" s="110">
        <v>1575</v>
      </c>
      <c r="L82" s="3">
        <f t="shared" si="12"/>
        <v>0</v>
      </c>
    </row>
    <row r="83" spans="1:12" x14ac:dyDescent="0.25">
      <c r="A83" s="108">
        <v>13833</v>
      </c>
      <c r="B83" s="109" t="s">
        <v>338</v>
      </c>
      <c r="C83" s="109" t="s">
        <v>20</v>
      </c>
      <c r="D83" s="109" t="s">
        <v>199</v>
      </c>
      <c r="E83" s="109"/>
      <c r="F83" s="110">
        <v>28500</v>
      </c>
      <c r="G83" s="110">
        <v>20585</v>
      </c>
      <c r="H83" s="110">
        <v>7915</v>
      </c>
      <c r="I83" s="110">
        <v>0</v>
      </c>
      <c r="J83" s="109"/>
      <c r="L83" s="3">
        <f t="shared" si="12"/>
        <v>0</v>
      </c>
    </row>
    <row r="84" spans="1:12" x14ac:dyDescent="0.25">
      <c r="A84" s="108">
        <v>6200</v>
      </c>
      <c r="B84" s="109" t="s">
        <v>200</v>
      </c>
      <c r="C84" s="109" t="s">
        <v>21</v>
      </c>
      <c r="D84" s="109" t="s">
        <v>201</v>
      </c>
      <c r="E84" s="109" t="s">
        <v>202</v>
      </c>
      <c r="F84" s="110">
        <v>201600</v>
      </c>
      <c r="G84" s="110">
        <v>142554</v>
      </c>
      <c r="H84" s="110">
        <v>38304</v>
      </c>
      <c r="I84" s="110">
        <v>14110</v>
      </c>
      <c r="J84" s="110">
        <v>6632</v>
      </c>
      <c r="L84" s="3">
        <f t="shared" si="12"/>
        <v>0</v>
      </c>
    </row>
    <row r="85" spans="1:12" x14ac:dyDescent="0.25">
      <c r="A85" s="108">
        <v>15317</v>
      </c>
      <c r="B85" s="109" t="s">
        <v>339</v>
      </c>
      <c r="C85" s="109" t="s">
        <v>20</v>
      </c>
      <c r="D85" s="109" t="s">
        <v>203</v>
      </c>
      <c r="E85" s="109" t="s">
        <v>204</v>
      </c>
      <c r="F85" s="110">
        <v>175000</v>
      </c>
      <c r="G85" s="110">
        <v>129705</v>
      </c>
      <c r="H85" s="110">
        <v>33250</v>
      </c>
      <c r="I85" s="110">
        <v>12045</v>
      </c>
      <c r="J85" s="109"/>
      <c r="L85" s="3">
        <f t="shared" si="12"/>
        <v>0</v>
      </c>
    </row>
    <row r="86" spans="1:12" x14ac:dyDescent="0.25">
      <c r="A86" s="114"/>
      <c r="B86" s="115"/>
      <c r="C86" s="115"/>
      <c r="D86" s="115"/>
      <c r="E86" s="115"/>
      <c r="F86" s="116">
        <f>SUM(F78:F85)</f>
        <v>1414700</v>
      </c>
      <c r="G86" s="116">
        <f t="shared" ref="G86:J86" si="13">SUM(G78:G85)</f>
        <v>1044503</v>
      </c>
      <c r="H86" s="116">
        <f t="shared" si="13"/>
        <v>280177</v>
      </c>
      <c r="I86" s="116">
        <f t="shared" si="13"/>
        <v>58420</v>
      </c>
      <c r="J86" s="116">
        <f t="shared" si="13"/>
        <v>31601</v>
      </c>
      <c r="L86" s="3"/>
    </row>
    <row r="87" spans="1:12" x14ac:dyDescent="0.25">
      <c r="A87" s="105">
        <v>22133</v>
      </c>
      <c r="B87" s="106" t="s">
        <v>349</v>
      </c>
      <c r="C87" s="106">
        <v>1</v>
      </c>
      <c r="D87" s="106"/>
      <c r="E87" s="106"/>
      <c r="F87" s="107">
        <v>23000</v>
      </c>
      <c r="G87" s="107">
        <v>13700</v>
      </c>
      <c r="H87" s="107">
        <v>6870</v>
      </c>
      <c r="I87" s="107">
        <v>13700</v>
      </c>
      <c r="J87" s="107">
        <v>1469</v>
      </c>
      <c r="L87" s="3">
        <f t="shared" si="12"/>
        <v>12739</v>
      </c>
    </row>
    <row r="88" spans="1:12" x14ac:dyDescent="0.25">
      <c r="A88" s="105">
        <v>17342</v>
      </c>
      <c r="B88" s="106" t="s">
        <v>340</v>
      </c>
      <c r="C88" s="106" t="s">
        <v>20</v>
      </c>
      <c r="D88" s="106" t="s">
        <v>205</v>
      </c>
      <c r="E88" s="106" t="s">
        <v>206</v>
      </c>
      <c r="F88" s="107">
        <v>241600</v>
      </c>
      <c r="G88" s="107">
        <v>188871</v>
      </c>
      <c r="H88" s="107">
        <v>45904</v>
      </c>
      <c r="I88" s="107">
        <v>6825</v>
      </c>
      <c r="J88" s="106"/>
      <c r="L88" s="3">
        <f t="shared" si="12"/>
        <v>0</v>
      </c>
    </row>
    <row r="89" spans="1:12" x14ac:dyDescent="0.25">
      <c r="A89" s="111"/>
      <c r="B89" s="112"/>
      <c r="C89" s="112"/>
      <c r="D89" s="112"/>
      <c r="E89" s="112"/>
      <c r="F89" s="113">
        <f>SUM(F87:F88)</f>
        <v>264600</v>
      </c>
      <c r="G89" s="113">
        <f t="shared" ref="G89:J89" si="14">SUM(G87:G88)</f>
        <v>202571</v>
      </c>
      <c r="H89" s="113">
        <f t="shared" si="14"/>
        <v>52774</v>
      </c>
      <c r="I89" s="113">
        <f t="shared" si="14"/>
        <v>20525</v>
      </c>
      <c r="J89" s="113">
        <f t="shared" si="14"/>
        <v>1469</v>
      </c>
      <c r="L89" s="3">
        <f t="shared" si="12"/>
        <v>12739</v>
      </c>
    </row>
    <row r="90" spans="1:12" x14ac:dyDescent="0.25">
      <c r="A90" s="102">
        <v>18996</v>
      </c>
      <c r="B90" s="103" t="s">
        <v>207</v>
      </c>
      <c r="C90" s="103" t="s">
        <v>21</v>
      </c>
      <c r="D90" s="103" t="s">
        <v>208</v>
      </c>
      <c r="E90" s="103" t="s">
        <v>209</v>
      </c>
      <c r="F90" s="104">
        <v>154400</v>
      </c>
      <c r="G90" s="104">
        <v>108714</v>
      </c>
      <c r="H90" s="104">
        <v>29336</v>
      </c>
      <c r="I90" s="104">
        <v>16350</v>
      </c>
      <c r="J90" s="103"/>
      <c r="L90" s="3">
        <f t="shared" si="12"/>
        <v>0</v>
      </c>
    </row>
    <row r="91" spans="1:12" x14ac:dyDescent="0.25">
      <c r="A91" s="93">
        <v>21419</v>
      </c>
      <c r="B91" s="94" t="s">
        <v>210</v>
      </c>
      <c r="C91" s="94" t="s">
        <v>20</v>
      </c>
      <c r="D91" s="94" t="s">
        <v>211</v>
      </c>
      <c r="E91" s="94" t="s">
        <v>212</v>
      </c>
      <c r="F91" s="95">
        <v>20400</v>
      </c>
      <c r="G91" s="95">
        <v>14024</v>
      </c>
      <c r="H91" s="95">
        <v>6376</v>
      </c>
      <c r="I91" s="95">
        <v>0</v>
      </c>
      <c r="J91" s="94"/>
      <c r="L91" s="3">
        <f t="shared" si="12"/>
        <v>0</v>
      </c>
    </row>
    <row r="92" spans="1:12" x14ac:dyDescent="0.25">
      <c r="A92" s="96">
        <v>20959</v>
      </c>
      <c r="B92" s="97" t="s">
        <v>95</v>
      </c>
      <c r="C92" s="97" t="s">
        <v>20</v>
      </c>
      <c r="D92" s="97" t="s">
        <v>213</v>
      </c>
      <c r="E92" s="97"/>
      <c r="F92" s="98">
        <v>52800</v>
      </c>
      <c r="G92" s="98">
        <v>36654</v>
      </c>
      <c r="H92" s="98">
        <v>14032</v>
      </c>
      <c r="I92" s="97"/>
      <c r="J92" s="98">
        <v>2114</v>
      </c>
      <c r="L92" s="3">
        <f t="shared" si="12"/>
        <v>0</v>
      </c>
    </row>
    <row r="93" spans="1:12" x14ac:dyDescent="0.25">
      <c r="A93" s="84">
        <v>17234</v>
      </c>
      <c r="B93" s="85" t="s">
        <v>214</v>
      </c>
      <c r="C93" s="85" t="s">
        <v>21</v>
      </c>
      <c r="D93" s="85" t="s">
        <v>215</v>
      </c>
      <c r="E93" s="85" t="s">
        <v>216</v>
      </c>
      <c r="F93" s="86">
        <v>75000</v>
      </c>
      <c r="G93" s="86">
        <v>50063</v>
      </c>
      <c r="H93" s="86">
        <v>22250</v>
      </c>
      <c r="I93" s="85"/>
      <c r="J93" s="86">
        <v>2687</v>
      </c>
      <c r="L93" s="3">
        <f t="shared" si="12"/>
        <v>0</v>
      </c>
    </row>
    <row r="94" spans="1:12" x14ac:dyDescent="0.25">
      <c r="A94" s="84">
        <v>22175</v>
      </c>
      <c r="B94" s="85" t="s">
        <v>217</v>
      </c>
      <c r="C94" s="85" t="s">
        <v>20</v>
      </c>
      <c r="D94" s="85" t="s">
        <v>218</v>
      </c>
      <c r="E94" s="85" t="s">
        <v>219</v>
      </c>
      <c r="F94" s="86">
        <v>204000</v>
      </c>
      <c r="G94" s="86">
        <v>150958</v>
      </c>
      <c r="H94" s="86">
        <v>38760</v>
      </c>
      <c r="I94" s="86">
        <v>6825</v>
      </c>
      <c r="J94" s="86">
        <v>7457</v>
      </c>
      <c r="L94" s="3">
        <f t="shared" si="12"/>
        <v>0</v>
      </c>
    </row>
    <row r="95" spans="1:12" x14ac:dyDescent="0.25">
      <c r="A95" s="87"/>
      <c r="B95" s="88"/>
      <c r="C95" s="88"/>
      <c r="D95" s="88"/>
      <c r="E95" s="88"/>
      <c r="F95" s="89">
        <f>SUM(F93:F94)</f>
        <v>279000</v>
      </c>
      <c r="G95" s="89">
        <f t="shared" ref="G95:J95" si="15">SUM(G93:G94)</f>
        <v>201021</v>
      </c>
      <c r="H95" s="89">
        <f t="shared" si="15"/>
        <v>61010</v>
      </c>
      <c r="I95" s="89">
        <f t="shared" si="15"/>
        <v>6825</v>
      </c>
      <c r="J95" s="89">
        <f t="shared" si="15"/>
        <v>10144</v>
      </c>
      <c r="L95" s="3"/>
    </row>
    <row r="96" spans="1:12" x14ac:dyDescent="0.25">
      <c r="A96" s="78">
        <v>21535</v>
      </c>
      <c r="B96" s="79" t="s">
        <v>220</v>
      </c>
      <c r="C96" s="79" t="s">
        <v>20</v>
      </c>
      <c r="D96" s="79" t="s">
        <v>221</v>
      </c>
      <c r="E96" s="79" t="s">
        <v>222</v>
      </c>
      <c r="F96" s="80">
        <v>71200</v>
      </c>
      <c r="G96" s="80">
        <v>47997</v>
      </c>
      <c r="H96" s="80">
        <v>13528</v>
      </c>
      <c r="I96" s="80">
        <v>6825</v>
      </c>
      <c r="J96" s="80">
        <v>2850</v>
      </c>
      <c r="L96" s="3">
        <f t="shared" si="12"/>
        <v>0</v>
      </c>
    </row>
    <row r="97" spans="1:14" x14ac:dyDescent="0.25">
      <c r="A97" s="78">
        <v>17512</v>
      </c>
      <c r="B97" s="79" t="s">
        <v>223</v>
      </c>
      <c r="C97" s="79" t="s">
        <v>20</v>
      </c>
      <c r="D97" s="79" t="s">
        <v>224</v>
      </c>
      <c r="E97" s="79" t="s">
        <v>225</v>
      </c>
      <c r="F97" s="80">
        <v>22900</v>
      </c>
      <c r="G97" s="80">
        <v>16049</v>
      </c>
      <c r="H97" s="80">
        <v>6851</v>
      </c>
      <c r="I97" s="80">
        <v>0</v>
      </c>
      <c r="J97" s="79"/>
      <c r="L97" s="3">
        <f t="shared" si="12"/>
        <v>0</v>
      </c>
    </row>
    <row r="98" spans="1:14" x14ac:dyDescent="0.25">
      <c r="A98" s="78">
        <v>1189</v>
      </c>
      <c r="B98" s="79" t="s">
        <v>80</v>
      </c>
      <c r="C98" s="79" t="s">
        <v>20</v>
      </c>
      <c r="D98" s="79" t="s">
        <v>226</v>
      </c>
      <c r="E98" s="79" t="s">
        <v>227</v>
      </c>
      <c r="F98" s="80">
        <v>31700</v>
      </c>
      <c r="G98" s="80">
        <v>20093</v>
      </c>
      <c r="H98" s="80">
        <v>10023</v>
      </c>
      <c r="I98" s="80">
        <v>0</v>
      </c>
      <c r="J98" s="80">
        <v>1584</v>
      </c>
      <c r="L98" s="3">
        <f t="shared" si="12"/>
        <v>0</v>
      </c>
    </row>
    <row r="99" spans="1:14" x14ac:dyDescent="0.25">
      <c r="A99" s="81"/>
      <c r="B99" s="82"/>
      <c r="C99" s="82"/>
      <c r="D99" s="82"/>
      <c r="E99" s="82"/>
      <c r="F99" s="83">
        <f>SUM(F96:F98)</f>
        <v>125800</v>
      </c>
      <c r="G99" s="83">
        <f t="shared" ref="G99:J99" si="16">SUM(G96:G98)</f>
        <v>84139</v>
      </c>
      <c r="H99" s="83">
        <f t="shared" si="16"/>
        <v>30402</v>
      </c>
      <c r="I99" s="83">
        <f t="shared" si="16"/>
        <v>6825</v>
      </c>
      <c r="J99" s="83">
        <f t="shared" si="16"/>
        <v>4434</v>
      </c>
      <c r="L99" s="3">
        <f t="shared" si="12"/>
        <v>0</v>
      </c>
    </row>
    <row r="100" spans="1:14" x14ac:dyDescent="0.25">
      <c r="A100" s="75">
        <v>18770</v>
      </c>
      <c r="B100" s="76" t="s">
        <v>228</v>
      </c>
      <c r="C100" s="76" t="s">
        <v>20</v>
      </c>
      <c r="D100" s="76" t="s">
        <v>229</v>
      </c>
      <c r="E100" s="76" t="s">
        <v>230</v>
      </c>
      <c r="F100" s="77">
        <v>92700</v>
      </c>
      <c r="G100" s="77">
        <v>66912</v>
      </c>
      <c r="H100" s="77">
        <v>17613</v>
      </c>
      <c r="I100" s="77">
        <v>8175</v>
      </c>
      <c r="J100" s="76" t="s">
        <v>348</v>
      </c>
      <c r="L100" s="3" t="e">
        <f>G100+H100+I100+J100-F100</f>
        <v>#VALUE!</v>
      </c>
    </row>
    <row r="101" spans="1:14" x14ac:dyDescent="0.25">
      <c r="A101" s="69">
        <v>20405</v>
      </c>
      <c r="B101" s="70" t="s">
        <v>231</v>
      </c>
      <c r="C101" s="70" t="s">
        <v>20</v>
      </c>
      <c r="D101" s="70" t="s">
        <v>232</v>
      </c>
      <c r="E101" s="70" t="s">
        <v>233</v>
      </c>
      <c r="F101" s="71">
        <v>94300</v>
      </c>
      <c r="G101" s="71">
        <v>69328</v>
      </c>
      <c r="H101" s="71">
        <v>17917</v>
      </c>
      <c r="I101" s="71">
        <v>7055</v>
      </c>
      <c r="J101" s="70"/>
      <c r="L101" s="3">
        <f t="shared" si="12"/>
        <v>0</v>
      </c>
    </row>
    <row r="102" spans="1:14" x14ac:dyDescent="0.25">
      <c r="A102" s="69">
        <v>14350</v>
      </c>
      <c r="B102" s="70" t="s">
        <v>234</v>
      </c>
      <c r="C102" s="70" t="s">
        <v>20</v>
      </c>
      <c r="D102" s="70" t="s">
        <v>235</v>
      </c>
      <c r="E102" s="70" t="s">
        <v>236</v>
      </c>
      <c r="F102" s="71">
        <v>22600</v>
      </c>
      <c r="G102" s="71">
        <v>14469</v>
      </c>
      <c r="H102" s="71">
        <v>6794</v>
      </c>
      <c r="I102" s="71">
        <v>0</v>
      </c>
      <c r="J102" s="71">
        <v>1337</v>
      </c>
      <c r="L102" s="3">
        <f t="shared" si="12"/>
        <v>0</v>
      </c>
    </row>
    <row r="103" spans="1:14" x14ac:dyDescent="0.25">
      <c r="A103" s="69">
        <v>11758</v>
      </c>
      <c r="B103" s="70" t="s">
        <v>129</v>
      </c>
      <c r="C103" s="70" t="s">
        <v>20</v>
      </c>
      <c r="D103" s="70" t="s">
        <v>237</v>
      </c>
      <c r="E103" s="70" t="s">
        <v>238</v>
      </c>
      <c r="F103" s="71">
        <v>65200</v>
      </c>
      <c r="G103" s="71">
        <v>42834</v>
      </c>
      <c r="H103" s="71">
        <v>12388</v>
      </c>
      <c r="I103" s="71">
        <v>8175</v>
      </c>
      <c r="J103" s="71">
        <v>1803</v>
      </c>
      <c r="L103" s="3">
        <f t="shared" si="12"/>
        <v>0</v>
      </c>
    </row>
    <row r="104" spans="1:14" s="8" customFormat="1" x14ac:dyDescent="0.25">
      <c r="A104" s="72"/>
      <c r="B104" s="73"/>
      <c r="C104" s="73"/>
      <c r="D104" s="73"/>
      <c r="E104" s="73"/>
      <c r="F104" s="74">
        <f>SUM(F101:F103)</f>
        <v>182100</v>
      </c>
      <c r="G104" s="74">
        <f t="shared" ref="G104:J104" si="17">SUM(G101:G103)</f>
        <v>126631</v>
      </c>
      <c r="H104" s="74">
        <f t="shared" si="17"/>
        <v>37099</v>
      </c>
      <c r="I104" s="74">
        <f t="shared" si="17"/>
        <v>15230</v>
      </c>
      <c r="J104" s="74">
        <f t="shared" si="17"/>
        <v>3140</v>
      </c>
      <c r="K104"/>
      <c r="L104" s="3">
        <f t="shared" si="12"/>
        <v>0</v>
      </c>
      <c r="N104"/>
    </row>
    <row r="105" spans="1:14" x14ac:dyDescent="0.25">
      <c r="A105" s="64">
        <v>20406</v>
      </c>
      <c r="B105" s="65" t="s">
        <v>239</v>
      </c>
      <c r="C105" s="65" t="s">
        <v>20</v>
      </c>
      <c r="D105" s="65" t="s">
        <v>240</v>
      </c>
      <c r="E105" s="65" t="s">
        <v>241</v>
      </c>
      <c r="F105" s="66">
        <v>334900</v>
      </c>
      <c r="G105" s="66">
        <v>263094</v>
      </c>
      <c r="H105" s="66">
        <v>63631</v>
      </c>
      <c r="I105" s="66">
        <v>8175</v>
      </c>
      <c r="J105" s="65"/>
      <c r="L105" s="3">
        <f t="shared" si="12"/>
        <v>0</v>
      </c>
      <c r="N105" s="3"/>
    </row>
    <row r="106" spans="1:14" x14ac:dyDescent="0.25">
      <c r="A106" s="64">
        <v>19771</v>
      </c>
      <c r="B106" s="65" t="s">
        <v>242</v>
      </c>
      <c r="C106" s="65" t="s">
        <v>20</v>
      </c>
      <c r="D106" s="65" t="s">
        <v>243</v>
      </c>
      <c r="E106" s="65" t="s">
        <v>244</v>
      </c>
      <c r="F106" s="66">
        <v>198100</v>
      </c>
      <c r="G106" s="66">
        <v>153406</v>
      </c>
      <c r="H106" s="66">
        <v>37639</v>
      </c>
      <c r="I106" s="66">
        <v>7055</v>
      </c>
      <c r="J106" s="65"/>
      <c r="L106" s="3">
        <f t="shared" si="12"/>
        <v>0</v>
      </c>
      <c r="N106" s="3"/>
    </row>
    <row r="107" spans="1:14" x14ac:dyDescent="0.25">
      <c r="A107" s="64"/>
      <c r="B107" s="65"/>
      <c r="C107" s="65"/>
      <c r="D107" s="65"/>
      <c r="E107" s="65"/>
      <c r="F107" s="66">
        <f>SUM(F105:F106)</f>
        <v>533000</v>
      </c>
      <c r="G107" s="66">
        <f t="shared" ref="G107:I107" si="18">SUM(G105:G106)</f>
        <v>416500</v>
      </c>
      <c r="H107" s="66">
        <f t="shared" si="18"/>
        <v>101270</v>
      </c>
      <c r="I107" s="66">
        <f t="shared" si="18"/>
        <v>15230</v>
      </c>
      <c r="J107" s="66">
        <f>SUM(J105:J106)</f>
        <v>0</v>
      </c>
      <c r="L107" s="3">
        <f t="shared" si="12"/>
        <v>0</v>
      </c>
      <c r="N107" s="3"/>
    </row>
    <row r="108" spans="1:14" x14ac:dyDescent="0.25">
      <c r="A108" s="67">
        <v>20688</v>
      </c>
      <c r="B108" s="10" t="s">
        <v>245</v>
      </c>
      <c r="C108" s="10" t="s">
        <v>20</v>
      </c>
      <c r="D108" s="10" t="s">
        <v>246</v>
      </c>
      <c r="E108" s="10" t="s">
        <v>247</v>
      </c>
      <c r="F108" s="68">
        <v>121400</v>
      </c>
      <c r="G108" s="68">
        <v>0</v>
      </c>
      <c r="H108" s="68">
        <v>23066</v>
      </c>
      <c r="I108" s="68">
        <v>6825</v>
      </c>
      <c r="J108" s="68">
        <v>4860</v>
      </c>
      <c r="L108" s="3">
        <f t="shared" si="12"/>
        <v>-86649</v>
      </c>
      <c r="N108" s="3"/>
    </row>
    <row r="109" spans="1:14" x14ac:dyDescent="0.25">
      <c r="A109" s="58">
        <v>13795</v>
      </c>
      <c r="B109" s="59" t="s">
        <v>248</v>
      </c>
      <c r="C109" s="59" t="s">
        <v>20</v>
      </c>
      <c r="D109" s="59" t="s">
        <v>249</v>
      </c>
      <c r="E109" s="59" t="s">
        <v>250</v>
      </c>
      <c r="F109" s="60">
        <v>89600</v>
      </c>
      <c r="G109" s="60">
        <v>60531</v>
      </c>
      <c r="H109" s="60">
        <v>17024</v>
      </c>
      <c r="I109" s="60">
        <v>12045</v>
      </c>
      <c r="J109" s="59"/>
      <c r="L109" s="3">
        <f t="shared" si="12"/>
        <v>0</v>
      </c>
      <c r="N109" s="3"/>
    </row>
    <row r="110" spans="1:14" x14ac:dyDescent="0.25">
      <c r="A110" s="58">
        <v>17646</v>
      </c>
      <c r="B110" s="59" t="s">
        <v>251</v>
      </c>
      <c r="C110" s="59" t="s">
        <v>20</v>
      </c>
      <c r="D110" s="59" t="s">
        <v>252</v>
      </c>
      <c r="E110" s="59" t="s">
        <v>253</v>
      </c>
      <c r="F110" s="60">
        <v>68800</v>
      </c>
      <c r="G110" s="60">
        <v>48903</v>
      </c>
      <c r="H110" s="60">
        <v>13072</v>
      </c>
      <c r="I110" s="60">
        <v>6825</v>
      </c>
      <c r="J110" s="59"/>
      <c r="L110" s="3">
        <f t="shared" si="12"/>
        <v>0</v>
      </c>
      <c r="N110" s="3"/>
    </row>
    <row r="111" spans="1:14" x14ac:dyDescent="0.25">
      <c r="A111" s="61"/>
      <c r="B111" s="62"/>
      <c r="C111" s="62"/>
      <c r="D111" s="62"/>
      <c r="E111" s="62"/>
      <c r="F111" s="63">
        <f>SUM(F109:F110)</f>
        <v>158400</v>
      </c>
      <c r="G111" s="63">
        <f t="shared" ref="G111:J111" si="19">SUM(G109:G110)</f>
        <v>109434</v>
      </c>
      <c r="H111" s="63">
        <f t="shared" si="19"/>
        <v>30096</v>
      </c>
      <c r="I111" s="63">
        <f t="shared" si="19"/>
        <v>18870</v>
      </c>
      <c r="J111" s="63">
        <f t="shared" si="19"/>
        <v>0</v>
      </c>
      <c r="L111" s="3">
        <f t="shared" si="12"/>
        <v>0</v>
      </c>
      <c r="N111" s="3"/>
    </row>
    <row r="112" spans="1:14" x14ac:dyDescent="0.25">
      <c r="A112" s="51">
        <v>14180</v>
      </c>
      <c r="B112" s="52" t="s">
        <v>254</v>
      </c>
      <c r="C112" s="52" t="s">
        <v>20</v>
      </c>
      <c r="D112" s="52" t="s">
        <v>255</v>
      </c>
      <c r="E112" s="52" t="s">
        <v>256</v>
      </c>
      <c r="F112" s="53">
        <v>352700</v>
      </c>
      <c r="G112" s="53">
        <v>266172</v>
      </c>
      <c r="H112" s="53">
        <v>67013</v>
      </c>
      <c r="I112" s="53">
        <v>19515</v>
      </c>
      <c r="J112" s="52"/>
      <c r="L112" s="3">
        <f t="shared" si="12"/>
        <v>0</v>
      </c>
      <c r="N112" s="3"/>
    </row>
    <row r="113" spans="1:14" x14ac:dyDescent="0.25">
      <c r="A113" s="51">
        <v>19200</v>
      </c>
      <c r="B113" s="52" t="s">
        <v>257</v>
      </c>
      <c r="C113" s="52" t="s">
        <v>20</v>
      </c>
      <c r="D113" s="52" t="s">
        <v>258</v>
      </c>
      <c r="E113" s="52" t="s">
        <v>259</v>
      </c>
      <c r="F113" s="53">
        <v>157500</v>
      </c>
      <c r="G113" s="53">
        <v>120750</v>
      </c>
      <c r="H113" s="53">
        <v>29925</v>
      </c>
      <c r="I113" s="53">
        <v>6825</v>
      </c>
      <c r="J113" s="52"/>
      <c r="L113" s="3">
        <f t="shared" si="12"/>
        <v>0</v>
      </c>
      <c r="N113" s="3"/>
    </row>
    <row r="114" spans="1:14" x14ac:dyDescent="0.25">
      <c r="A114" s="54"/>
      <c r="B114" s="55"/>
      <c r="C114" s="55"/>
      <c r="D114" s="55"/>
      <c r="E114" s="55"/>
      <c r="F114" s="56">
        <f>SUM(F112:F113)</f>
        <v>510200</v>
      </c>
      <c r="G114" s="56">
        <f t="shared" ref="G114:J114" si="20">SUM(G112:G113)</f>
        <v>386922</v>
      </c>
      <c r="H114" s="56">
        <f t="shared" si="20"/>
        <v>96938</v>
      </c>
      <c r="I114" s="56">
        <f t="shared" si="20"/>
        <v>26340</v>
      </c>
      <c r="J114" s="56">
        <f t="shared" si="20"/>
        <v>0</v>
      </c>
      <c r="L114" s="3">
        <f t="shared" si="12"/>
        <v>0</v>
      </c>
      <c r="N114" s="3"/>
    </row>
    <row r="115" spans="1:14" x14ac:dyDescent="0.25">
      <c r="A115" s="48">
        <v>18097</v>
      </c>
      <c r="B115" s="49" t="s">
        <v>260</v>
      </c>
      <c r="C115" s="49" t="s">
        <v>20</v>
      </c>
      <c r="D115" s="49" t="s">
        <v>261</v>
      </c>
      <c r="E115" s="49" t="s">
        <v>262</v>
      </c>
      <c r="F115" s="50">
        <v>43600</v>
      </c>
      <c r="G115" s="50">
        <v>31316</v>
      </c>
      <c r="H115" s="50">
        <v>12284</v>
      </c>
      <c r="I115" s="50">
        <v>0</v>
      </c>
      <c r="J115" s="49"/>
      <c r="L115" s="3">
        <f t="shared" si="12"/>
        <v>0</v>
      </c>
      <c r="N115" s="3"/>
    </row>
    <row r="116" spans="1:14" x14ac:dyDescent="0.25">
      <c r="A116" s="42">
        <v>17222</v>
      </c>
      <c r="B116" s="43" t="s">
        <v>345</v>
      </c>
      <c r="C116" s="43" t="s">
        <v>21</v>
      </c>
      <c r="D116" s="43"/>
      <c r="E116" s="43"/>
      <c r="F116" s="44">
        <v>56600</v>
      </c>
      <c r="G116" s="44">
        <v>0</v>
      </c>
      <c r="H116" s="44">
        <v>15754</v>
      </c>
      <c r="I116" s="44"/>
      <c r="J116" s="43"/>
      <c r="L116" s="3">
        <f t="shared" si="12"/>
        <v>-40846</v>
      </c>
      <c r="N116" s="3"/>
    </row>
    <row r="117" spans="1:14" x14ac:dyDescent="0.25">
      <c r="A117" s="42">
        <v>21657</v>
      </c>
      <c r="B117" s="43" t="s">
        <v>146</v>
      </c>
      <c r="C117" s="43" t="s">
        <v>20</v>
      </c>
      <c r="D117" s="43" t="s">
        <v>263</v>
      </c>
      <c r="E117" s="43" t="s">
        <v>264</v>
      </c>
      <c r="F117" s="44">
        <v>473900</v>
      </c>
      <c r="G117" s="44">
        <v>364344</v>
      </c>
      <c r="H117" s="44">
        <v>90041</v>
      </c>
      <c r="I117" s="44">
        <v>19515</v>
      </c>
      <c r="J117" s="43"/>
      <c r="L117" s="3">
        <f t="shared" si="12"/>
        <v>0</v>
      </c>
      <c r="N117" s="3"/>
    </row>
    <row r="118" spans="1:14" x14ac:dyDescent="0.25">
      <c r="A118" s="42">
        <v>12265</v>
      </c>
      <c r="B118" s="43" t="s">
        <v>265</v>
      </c>
      <c r="C118" s="43" t="s">
        <v>20</v>
      </c>
      <c r="D118" s="43" t="s">
        <v>266</v>
      </c>
      <c r="E118" s="43" t="s">
        <v>267</v>
      </c>
      <c r="F118" s="44">
        <v>34500</v>
      </c>
      <c r="G118" s="44">
        <v>23945</v>
      </c>
      <c r="H118" s="44">
        <v>10555</v>
      </c>
      <c r="I118" s="44">
        <v>0</v>
      </c>
      <c r="J118" s="43"/>
      <c r="L118" s="3">
        <f t="shared" si="12"/>
        <v>0</v>
      </c>
      <c r="N118" s="3"/>
    </row>
    <row r="119" spans="1:14" x14ac:dyDescent="0.25">
      <c r="A119" s="42">
        <v>19842</v>
      </c>
      <c r="B119" s="43" t="s">
        <v>341</v>
      </c>
      <c r="C119" s="43" t="s">
        <v>20</v>
      </c>
      <c r="D119" s="43" t="s">
        <v>268</v>
      </c>
      <c r="E119" s="43" t="s">
        <v>269</v>
      </c>
      <c r="F119" s="44">
        <v>60700</v>
      </c>
      <c r="G119" s="44">
        <v>40173</v>
      </c>
      <c r="H119" s="44">
        <v>11533</v>
      </c>
      <c r="I119" s="44">
        <v>6825</v>
      </c>
      <c r="J119" s="44">
        <v>2169</v>
      </c>
      <c r="L119" s="3">
        <f t="shared" si="12"/>
        <v>0</v>
      </c>
      <c r="N119" s="3"/>
    </row>
    <row r="120" spans="1:14" x14ac:dyDescent="0.25">
      <c r="A120" s="42">
        <v>18063</v>
      </c>
      <c r="B120" s="43" t="s">
        <v>270</v>
      </c>
      <c r="C120" s="43" t="s">
        <v>20</v>
      </c>
      <c r="D120" s="43" t="s">
        <v>271</v>
      </c>
      <c r="E120" s="43" t="s">
        <v>272</v>
      </c>
      <c r="F120" s="44">
        <v>22000</v>
      </c>
      <c r="G120" s="44">
        <v>15320</v>
      </c>
      <c r="H120" s="44">
        <v>6680</v>
      </c>
      <c r="I120" s="44">
        <v>0</v>
      </c>
      <c r="J120" s="43"/>
      <c r="L120" s="3">
        <f t="shared" si="12"/>
        <v>0</v>
      </c>
      <c r="N120" s="3"/>
    </row>
    <row r="121" spans="1:14" x14ac:dyDescent="0.25">
      <c r="A121" s="42">
        <v>21689</v>
      </c>
      <c r="B121" s="43" t="s">
        <v>273</v>
      </c>
      <c r="C121" s="43" t="s">
        <v>20</v>
      </c>
      <c r="D121" s="43" t="s">
        <v>274</v>
      </c>
      <c r="E121" s="43" t="s">
        <v>275</v>
      </c>
      <c r="F121" s="44">
        <v>42700</v>
      </c>
      <c r="G121" s="44">
        <v>30587</v>
      </c>
      <c r="H121" s="44">
        <v>12113</v>
      </c>
      <c r="I121" s="44">
        <v>0</v>
      </c>
      <c r="J121" s="43"/>
      <c r="L121" s="3">
        <f t="shared" si="12"/>
        <v>0</v>
      </c>
      <c r="N121" s="3"/>
    </row>
    <row r="122" spans="1:14" x14ac:dyDescent="0.25">
      <c r="A122" s="42" t="s">
        <v>333</v>
      </c>
      <c r="B122" s="43" t="s">
        <v>276</v>
      </c>
      <c r="C122" s="43" t="s">
        <v>20</v>
      </c>
      <c r="D122" s="43" t="s">
        <v>277</v>
      </c>
      <c r="E122" s="43" t="s">
        <v>278</v>
      </c>
      <c r="F122" s="44">
        <v>78500</v>
      </c>
      <c r="G122" s="44">
        <v>56530</v>
      </c>
      <c r="H122" s="44">
        <v>14915</v>
      </c>
      <c r="I122" s="44">
        <v>7055</v>
      </c>
      <c r="J122" s="43"/>
      <c r="L122" s="3">
        <f t="shared" si="12"/>
        <v>0</v>
      </c>
      <c r="N122" s="3"/>
    </row>
    <row r="123" spans="1:14" x14ac:dyDescent="0.25">
      <c r="A123" s="42">
        <v>21617</v>
      </c>
      <c r="B123" s="43" t="s">
        <v>279</v>
      </c>
      <c r="C123" s="43" t="s">
        <v>20</v>
      </c>
      <c r="D123" s="43" t="s">
        <v>280</v>
      </c>
      <c r="E123" s="43" t="s">
        <v>281</v>
      </c>
      <c r="F123" s="44">
        <v>271300</v>
      </c>
      <c r="G123" s="44">
        <v>212698</v>
      </c>
      <c r="H123" s="44">
        <v>51547</v>
      </c>
      <c r="I123" s="44">
        <v>7055</v>
      </c>
      <c r="J123" s="43"/>
      <c r="L123" s="3">
        <f t="shared" si="12"/>
        <v>0</v>
      </c>
      <c r="N123" s="3"/>
    </row>
    <row r="124" spans="1:14" x14ac:dyDescent="0.25">
      <c r="A124" s="45"/>
      <c r="B124" s="46"/>
      <c r="C124" s="46"/>
      <c r="D124" s="46"/>
      <c r="E124" s="46"/>
      <c r="F124" s="47">
        <f>SUM(F116:F123)</f>
        <v>1040200</v>
      </c>
      <c r="G124" s="47">
        <f t="shared" ref="G124:J124" si="21">SUM(G116:G123)</f>
        <v>743597</v>
      </c>
      <c r="H124" s="47">
        <f t="shared" si="21"/>
        <v>213138</v>
      </c>
      <c r="I124" s="47">
        <f t="shared" si="21"/>
        <v>40450</v>
      </c>
      <c r="J124" s="47">
        <f t="shared" si="21"/>
        <v>2169</v>
      </c>
      <c r="L124" s="3">
        <f t="shared" si="12"/>
        <v>-40846</v>
      </c>
      <c r="N124" s="3"/>
    </row>
    <row r="125" spans="1:14" x14ac:dyDescent="0.25">
      <c r="A125" s="38">
        <v>15269</v>
      </c>
      <c r="B125" s="39" t="s">
        <v>342</v>
      </c>
      <c r="C125" s="39" t="s">
        <v>20</v>
      </c>
      <c r="D125" s="39" t="s">
        <v>282</v>
      </c>
      <c r="E125" s="39" t="s">
        <v>283</v>
      </c>
      <c r="F125" s="40">
        <v>49200</v>
      </c>
      <c r="G125" s="40">
        <v>35852</v>
      </c>
      <c r="H125" s="40">
        <v>13348</v>
      </c>
      <c r="I125" s="40">
        <v>0</v>
      </c>
      <c r="J125" s="39"/>
      <c r="L125" s="3">
        <f t="shared" si="12"/>
        <v>0</v>
      </c>
      <c r="N125" s="3"/>
    </row>
    <row r="126" spans="1:14" x14ac:dyDescent="0.25">
      <c r="A126" s="28">
        <v>909</v>
      </c>
      <c r="B126" s="29" t="s">
        <v>284</v>
      </c>
      <c r="C126" s="29" t="s">
        <v>21</v>
      </c>
      <c r="D126" s="29" t="s">
        <v>285</v>
      </c>
      <c r="E126" s="29" t="s">
        <v>286</v>
      </c>
      <c r="F126" s="30">
        <v>370000</v>
      </c>
      <c r="G126" s="30">
        <v>290750</v>
      </c>
      <c r="H126" s="30">
        <v>62900</v>
      </c>
      <c r="I126" s="30">
        <v>16350</v>
      </c>
      <c r="J126" s="29"/>
      <c r="L126" s="3">
        <f t="shared" si="12"/>
        <v>0</v>
      </c>
      <c r="N126" s="3"/>
    </row>
    <row r="127" spans="1:14" x14ac:dyDescent="0.25">
      <c r="A127" s="28">
        <v>5270</v>
      </c>
      <c r="B127" s="29" t="s">
        <v>22</v>
      </c>
      <c r="C127" s="29" t="s">
        <v>20</v>
      </c>
      <c r="D127" s="29" t="s">
        <v>287</v>
      </c>
      <c r="E127" s="29" t="s">
        <v>288</v>
      </c>
      <c r="F127" s="30">
        <v>20500</v>
      </c>
      <c r="G127" s="30">
        <v>12638</v>
      </c>
      <c r="H127" s="30">
        <v>6395</v>
      </c>
      <c r="I127" s="30">
        <v>0</v>
      </c>
      <c r="J127" s="30">
        <v>1467</v>
      </c>
      <c r="L127" s="3">
        <f t="shared" si="12"/>
        <v>0</v>
      </c>
      <c r="N127" s="3"/>
    </row>
    <row r="128" spans="1:14" x14ac:dyDescent="0.25">
      <c r="A128" s="28">
        <v>19204</v>
      </c>
      <c r="B128" s="29" t="s">
        <v>289</v>
      </c>
      <c r="C128" s="29" t="s">
        <v>20</v>
      </c>
      <c r="D128" s="29" t="s">
        <v>290</v>
      </c>
      <c r="E128" s="29" t="s">
        <v>291</v>
      </c>
      <c r="F128" s="30">
        <v>488500</v>
      </c>
      <c r="G128" s="30">
        <v>357014</v>
      </c>
      <c r="H128" s="30">
        <v>92815</v>
      </c>
      <c r="I128" s="30">
        <v>19515</v>
      </c>
      <c r="J128" s="30">
        <v>19156</v>
      </c>
      <c r="L128" s="3">
        <f t="shared" si="12"/>
        <v>0</v>
      </c>
      <c r="N128" s="3"/>
    </row>
    <row r="129" spans="1:14" x14ac:dyDescent="0.25">
      <c r="A129" s="28">
        <v>8663</v>
      </c>
      <c r="B129" s="29" t="s">
        <v>292</v>
      </c>
      <c r="C129" s="29" t="s">
        <v>21</v>
      </c>
      <c r="D129" s="29" t="s">
        <v>293</v>
      </c>
      <c r="E129" s="29" t="s">
        <v>294</v>
      </c>
      <c r="F129" s="30">
        <v>353200</v>
      </c>
      <c r="G129" s="30">
        <v>276806</v>
      </c>
      <c r="H129" s="30">
        <v>60044</v>
      </c>
      <c r="I129" s="30">
        <v>16350</v>
      </c>
      <c r="J129" s="29"/>
      <c r="L129" s="3">
        <f t="shared" si="12"/>
        <v>0</v>
      </c>
      <c r="N129" s="3"/>
    </row>
    <row r="130" spans="1:14" s="8" customFormat="1" x14ac:dyDescent="0.25">
      <c r="A130" s="28">
        <v>16301</v>
      </c>
      <c r="B130" s="29" t="s">
        <v>295</v>
      </c>
      <c r="C130" s="29" t="s">
        <v>20</v>
      </c>
      <c r="D130" s="29" t="s">
        <v>296</v>
      </c>
      <c r="E130" s="29" t="s">
        <v>297</v>
      </c>
      <c r="F130" s="30">
        <v>38200</v>
      </c>
      <c r="G130" s="30">
        <v>26942</v>
      </c>
      <c r="H130" s="30">
        <v>11258</v>
      </c>
      <c r="I130" s="30">
        <v>0</v>
      </c>
      <c r="J130" s="29"/>
      <c r="K130"/>
      <c r="L130" s="3">
        <f t="shared" si="12"/>
        <v>0</v>
      </c>
      <c r="M130" s="11"/>
      <c r="N130" s="3"/>
    </row>
    <row r="131" spans="1:14" x14ac:dyDescent="0.25">
      <c r="A131" s="28">
        <v>10758</v>
      </c>
      <c r="B131" s="29" t="s">
        <v>298</v>
      </c>
      <c r="C131" s="29" t="s">
        <v>20</v>
      </c>
      <c r="D131" s="29" t="s">
        <v>299</v>
      </c>
      <c r="E131" s="29" t="s">
        <v>300</v>
      </c>
      <c r="F131" s="30">
        <v>96300</v>
      </c>
      <c r="G131" s="30">
        <v>67323</v>
      </c>
      <c r="H131" s="30">
        <v>18297</v>
      </c>
      <c r="I131" s="30">
        <v>6825</v>
      </c>
      <c r="J131" s="30">
        <v>3855</v>
      </c>
      <c r="L131" s="3">
        <f t="shared" si="12"/>
        <v>0</v>
      </c>
      <c r="N131" s="3"/>
    </row>
    <row r="132" spans="1:14" x14ac:dyDescent="0.25">
      <c r="A132" s="31"/>
      <c r="B132" s="32"/>
      <c r="C132" s="32"/>
      <c r="D132" s="32"/>
      <c r="E132" s="32"/>
      <c r="F132" s="33">
        <f>SUM(F126:F131)</f>
        <v>1366700</v>
      </c>
      <c r="G132" s="33">
        <f t="shared" ref="G132:J132" si="22">SUM(G126:G131)</f>
        <v>1031473</v>
      </c>
      <c r="H132" s="33">
        <f t="shared" si="22"/>
        <v>251709</v>
      </c>
      <c r="I132" s="33">
        <f t="shared" si="22"/>
        <v>59040</v>
      </c>
      <c r="J132" s="33">
        <f t="shared" si="22"/>
        <v>24478</v>
      </c>
      <c r="L132" s="3">
        <f t="shared" si="12"/>
        <v>0</v>
      </c>
      <c r="N132" s="3"/>
    </row>
    <row r="133" spans="1:14" x14ac:dyDescent="0.25">
      <c r="A133" s="22">
        <v>12532</v>
      </c>
      <c r="B133" s="23" t="s">
        <v>23</v>
      </c>
      <c r="C133" s="23" t="s">
        <v>20</v>
      </c>
      <c r="D133" s="23" t="s">
        <v>301</v>
      </c>
      <c r="E133" s="23"/>
      <c r="F133" s="24">
        <v>76100</v>
      </c>
      <c r="G133" s="24">
        <v>55141</v>
      </c>
      <c r="H133" s="24">
        <v>20959</v>
      </c>
      <c r="I133" s="23"/>
      <c r="J133" s="23"/>
      <c r="L133" s="3">
        <f t="shared" si="12"/>
        <v>0</v>
      </c>
    </row>
    <row r="134" spans="1:14" x14ac:dyDescent="0.25">
      <c r="A134" s="22">
        <v>4815</v>
      </c>
      <c r="B134" s="23" t="s">
        <v>302</v>
      </c>
      <c r="C134" s="23" t="s">
        <v>21</v>
      </c>
      <c r="D134" s="23" t="s">
        <v>303</v>
      </c>
      <c r="E134" s="23" t="s">
        <v>304</v>
      </c>
      <c r="F134" s="24">
        <v>401200</v>
      </c>
      <c r="G134" s="24">
        <v>310862</v>
      </c>
      <c r="H134" s="24">
        <v>76228</v>
      </c>
      <c r="I134" s="24">
        <v>14110</v>
      </c>
      <c r="J134" s="23"/>
      <c r="L134" s="3">
        <f t="shared" si="12"/>
        <v>0</v>
      </c>
    </row>
    <row r="135" spans="1:14" x14ac:dyDescent="0.25">
      <c r="A135" s="25"/>
      <c r="B135" s="26"/>
      <c r="C135" s="26"/>
      <c r="D135" s="26"/>
      <c r="E135" s="26"/>
      <c r="F135" s="27">
        <f>SUM(F133:F134)</f>
        <v>477300</v>
      </c>
      <c r="G135" s="27">
        <f t="shared" ref="G135:J135" si="23">SUM(G133:G134)</f>
        <v>366003</v>
      </c>
      <c r="H135" s="27">
        <f t="shared" si="23"/>
        <v>97187</v>
      </c>
      <c r="I135" s="27">
        <f t="shared" si="23"/>
        <v>14110</v>
      </c>
      <c r="J135" s="27">
        <f t="shared" si="23"/>
        <v>0</v>
      </c>
      <c r="L135" s="3">
        <f t="shared" si="12"/>
        <v>0</v>
      </c>
    </row>
    <row r="136" spans="1:14" x14ac:dyDescent="0.25">
      <c r="A136" s="15">
        <v>14022</v>
      </c>
      <c r="B136" s="2" t="s">
        <v>305</v>
      </c>
      <c r="C136" s="2" t="s">
        <v>20</v>
      </c>
      <c r="D136" s="2" t="s">
        <v>306</v>
      </c>
      <c r="E136" s="2" t="s">
        <v>307</v>
      </c>
      <c r="F136" s="16">
        <v>293400</v>
      </c>
      <c r="G136" s="16">
        <v>213863</v>
      </c>
      <c r="H136" s="16">
        <v>55746</v>
      </c>
      <c r="I136" s="16">
        <v>12045</v>
      </c>
      <c r="J136" s="16">
        <v>11746</v>
      </c>
      <c r="L136" s="3">
        <f t="shared" si="12"/>
        <v>0</v>
      </c>
    </row>
    <row r="137" spans="1:14" x14ac:dyDescent="0.25">
      <c r="A137" s="15">
        <v>19189</v>
      </c>
      <c r="B137" s="2" t="s">
        <v>308</v>
      </c>
      <c r="C137" s="2" t="s">
        <v>20</v>
      </c>
      <c r="D137" s="2" t="s">
        <v>309</v>
      </c>
      <c r="E137" s="2"/>
      <c r="F137" s="16">
        <v>210500</v>
      </c>
      <c r="G137" s="16">
        <v>155023</v>
      </c>
      <c r="H137" s="16">
        <v>39995</v>
      </c>
      <c r="I137" s="16">
        <v>7055</v>
      </c>
      <c r="J137" s="16">
        <v>8427</v>
      </c>
      <c r="L137" s="3">
        <f t="shared" si="12"/>
        <v>0</v>
      </c>
      <c r="N137" s="3"/>
    </row>
    <row r="138" spans="1:14" x14ac:dyDescent="0.25">
      <c r="A138" s="15" t="s">
        <v>334</v>
      </c>
      <c r="B138" s="2" t="s">
        <v>310</v>
      </c>
      <c r="C138" s="2" t="s">
        <v>20</v>
      </c>
      <c r="D138" s="2" t="s">
        <v>311</v>
      </c>
      <c r="E138" s="2"/>
      <c r="F138" s="16">
        <v>25000</v>
      </c>
      <c r="G138" s="16">
        <v>16077</v>
      </c>
      <c r="H138" s="16">
        <v>7250</v>
      </c>
      <c r="I138" s="16">
        <v>0</v>
      </c>
      <c r="J138" s="16">
        <v>1673</v>
      </c>
      <c r="L138" s="3">
        <f t="shared" si="12"/>
        <v>0</v>
      </c>
      <c r="N138" s="3"/>
    </row>
    <row r="139" spans="1:14" x14ac:dyDescent="0.25">
      <c r="A139" s="15">
        <v>7251</v>
      </c>
      <c r="B139" s="2" t="s">
        <v>312</v>
      </c>
      <c r="C139" s="2" t="s">
        <v>20</v>
      </c>
      <c r="D139" s="2" t="s">
        <v>313</v>
      </c>
      <c r="E139" s="2" t="s">
        <v>314</v>
      </c>
      <c r="F139" s="16">
        <v>21000</v>
      </c>
      <c r="G139" s="16">
        <v>13201</v>
      </c>
      <c r="H139" s="16">
        <v>6490</v>
      </c>
      <c r="I139" s="16">
        <v>0</v>
      </c>
      <c r="J139" s="16">
        <v>1309</v>
      </c>
      <c r="L139" s="3">
        <f t="shared" si="12"/>
        <v>0</v>
      </c>
      <c r="N139" s="3"/>
    </row>
    <row r="140" spans="1:14" x14ac:dyDescent="0.25">
      <c r="A140" s="15">
        <v>15861</v>
      </c>
      <c r="B140" s="2" t="s">
        <v>315</v>
      </c>
      <c r="C140" s="2" t="s">
        <v>20</v>
      </c>
      <c r="D140" s="2" t="s">
        <v>316</v>
      </c>
      <c r="E140" s="2" t="s">
        <v>317</v>
      </c>
      <c r="F140" s="16">
        <v>180300</v>
      </c>
      <c r="G140" s="16">
        <v>131381</v>
      </c>
      <c r="H140" s="16">
        <v>34257</v>
      </c>
      <c r="I140" s="16">
        <v>8175</v>
      </c>
      <c r="J140" s="16">
        <v>6487</v>
      </c>
      <c r="L140" s="3">
        <f t="shared" si="12"/>
        <v>0</v>
      </c>
      <c r="N140" s="3"/>
    </row>
    <row r="141" spans="1:14" x14ac:dyDescent="0.25">
      <c r="A141" s="15">
        <v>17488</v>
      </c>
      <c r="B141" s="2" t="s">
        <v>318</v>
      </c>
      <c r="C141" s="2" t="s">
        <v>21</v>
      </c>
      <c r="D141" s="2" t="s">
        <v>319</v>
      </c>
      <c r="E141" s="2" t="s">
        <v>320</v>
      </c>
      <c r="F141" s="16">
        <v>46000</v>
      </c>
      <c r="G141" s="16">
        <v>30194</v>
      </c>
      <c r="H141" s="16">
        <v>13740</v>
      </c>
      <c r="I141" s="16">
        <v>0</v>
      </c>
      <c r="J141" s="16">
        <v>2066</v>
      </c>
      <c r="L141" s="3">
        <f t="shared" si="12"/>
        <v>0</v>
      </c>
      <c r="N141" s="3"/>
    </row>
    <row r="142" spans="1:14" x14ac:dyDescent="0.25">
      <c r="A142" s="15">
        <v>11632</v>
      </c>
      <c r="B142" s="2" t="s">
        <v>343</v>
      </c>
      <c r="C142" s="2" t="s">
        <v>20</v>
      </c>
      <c r="D142" s="2" t="s">
        <v>321</v>
      </c>
      <c r="E142" s="2" t="s">
        <v>322</v>
      </c>
      <c r="F142" s="16">
        <v>46200</v>
      </c>
      <c r="G142" s="16">
        <v>33422</v>
      </c>
      <c r="H142" s="16">
        <v>12778</v>
      </c>
      <c r="I142" s="16">
        <v>0</v>
      </c>
      <c r="J142" s="2"/>
      <c r="L142" s="3">
        <f t="shared" si="12"/>
        <v>0</v>
      </c>
      <c r="N142" s="3"/>
    </row>
    <row r="143" spans="1:14" x14ac:dyDescent="0.25">
      <c r="A143" s="15">
        <v>17993</v>
      </c>
      <c r="B143" s="2" t="s">
        <v>323</v>
      </c>
      <c r="C143" s="2" t="s">
        <v>20</v>
      </c>
      <c r="D143" s="2" t="s">
        <v>324</v>
      </c>
      <c r="E143" s="2"/>
      <c r="F143" s="16">
        <v>108200</v>
      </c>
      <c r="G143" s="16">
        <v>80587</v>
      </c>
      <c r="H143" s="16">
        <v>20558</v>
      </c>
      <c r="I143" s="16">
        <v>7055</v>
      </c>
      <c r="J143" s="2"/>
      <c r="L143" s="3">
        <f t="shared" si="12"/>
        <v>0</v>
      </c>
      <c r="N143" s="3"/>
    </row>
    <row r="144" spans="1:14" x14ac:dyDescent="0.25">
      <c r="A144" s="17"/>
      <c r="B144" s="18"/>
      <c r="C144" s="18"/>
      <c r="D144" s="18"/>
      <c r="E144" s="18"/>
      <c r="F144" s="19">
        <f>SUM(F136:F143)</f>
        <v>930600</v>
      </c>
      <c r="G144" s="19">
        <f t="shared" ref="G144:J144" si="24">SUM(G136:G143)</f>
        <v>673748</v>
      </c>
      <c r="H144" s="19">
        <f t="shared" si="24"/>
        <v>190814</v>
      </c>
      <c r="I144" s="19">
        <f t="shared" si="24"/>
        <v>34330</v>
      </c>
      <c r="J144" s="19">
        <f t="shared" si="24"/>
        <v>31708</v>
      </c>
      <c r="K144" s="20"/>
      <c r="L144" s="3">
        <f t="shared" si="12"/>
        <v>0</v>
      </c>
      <c r="N144" s="3"/>
    </row>
    <row r="145" spans="1:14" x14ac:dyDescent="0.25">
      <c r="A145" s="14">
        <v>5641</v>
      </c>
      <c r="B145" t="s">
        <v>325</v>
      </c>
      <c r="C145" t="s">
        <v>20</v>
      </c>
      <c r="D145" t="s">
        <v>326</v>
      </c>
      <c r="E145" t="s">
        <v>327</v>
      </c>
      <c r="F145" s="3">
        <v>23000</v>
      </c>
      <c r="G145" s="3">
        <v>14697</v>
      </c>
      <c r="H145" s="3">
        <v>6870</v>
      </c>
      <c r="I145" s="3">
        <v>0</v>
      </c>
      <c r="J145" s="3">
        <v>1433</v>
      </c>
      <c r="L145" s="3">
        <f t="shared" si="12"/>
        <v>0</v>
      </c>
      <c r="N145" s="3"/>
    </row>
    <row r="146" spans="1:14" x14ac:dyDescent="0.25">
      <c r="A146" s="14">
        <v>18349</v>
      </c>
      <c r="B146" t="s">
        <v>83</v>
      </c>
      <c r="C146" t="s">
        <v>20</v>
      </c>
      <c r="D146" t="s">
        <v>328</v>
      </c>
      <c r="E146" t="s">
        <v>329</v>
      </c>
      <c r="F146" s="3">
        <v>21800</v>
      </c>
      <c r="G146" s="3">
        <v>14010</v>
      </c>
      <c r="H146" s="3">
        <v>6642</v>
      </c>
      <c r="I146" s="3">
        <v>0</v>
      </c>
      <c r="J146" s="3">
        <v>1148</v>
      </c>
      <c r="L146" s="3">
        <f t="shared" si="12"/>
        <v>0</v>
      </c>
      <c r="N146" s="3"/>
    </row>
    <row r="147" spans="1:14" x14ac:dyDescent="0.25">
      <c r="N147" s="3"/>
    </row>
    <row r="148" spans="1:14" x14ac:dyDescent="0.25">
      <c r="N148" s="3"/>
    </row>
    <row r="149" spans="1:14" x14ac:dyDescent="0.25">
      <c r="N149" s="68" t="s">
        <v>350</v>
      </c>
    </row>
    <row r="150" spans="1:14" x14ac:dyDescent="0.25">
      <c r="N150" s="3"/>
    </row>
    <row r="151" spans="1:14" x14ac:dyDescent="0.25">
      <c r="N151" s="3"/>
    </row>
    <row r="152" spans="1:14" x14ac:dyDescent="0.25">
      <c r="N152" s="3"/>
    </row>
    <row r="153" spans="1:14" x14ac:dyDescent="0.25">
      <c r="N153" s="3"/>
    </row>
    <row r="154" spans="1:14" x14ac:dyDescent="0.25">
      <c r="N154" s="3"/>
    </row>
    <row r="155" spans="1:14" x14ac:dyDescent="0.25">
      <c r="N155" s="3"/>
    </row>
    <row r="156" spans="1:14" x14ac:dyDescent="0.25">
      <c r="N156" s="3"/>
    </row>
    <row r="157" spans="1:14" x14ac:dyDescent="0.25">
      <c r="N157" s="3"/>
    </row>
    <row r="158" spans="1:14" x14ac:dyDescent="0.25">
      <c r="N158" s="3"/>
    </row>
    <row r="159" spans="1:14" x14ac:dyDescent="0.25">
      <c r="N159" s="3"/>
    </row>
    <row r="160" spans="1:14" x14ac:dyDescent="0.25">
      <c r="N160" s="3"/>
    </row>
    <row r="161" spans="14:14" x14ac:dyDescent="0.25">
      <c r="N161" s="3"/>
    </row>
    <row r="162" spans="14:14" x14ac:dyDescent="0.25">
      <c r="N162" s="3"/>
    </row>
    <row r="163" spans="14:14" x14ac:dyDescent="0.25">
      <c r="N163" s="3"/>
    </row>
    <row r="164" spans="14:14" x14ac:dyDescent="0.25">
      <c r="N164" s="3"/>
    </row>
    <row r="165" spans="14:14" x14ac:dyDescent="0.25">
      <c r="N165" s="3"/>
    </row>
    <row r="166" spans="14:14" x14ac:dyDescent="0.25">
      <c r="N166" s="3"/>
    </row>
    <row r="167" spans="14:14" x14ac:dyDescent="0.25">
      <c r="N167" s="3"/>
    </row>
    <row r="168" spans="14:14" x14ac:dyDescent="0.25">
      <c r="N168" s="3"/>
    </row>
    <row r="169" spans="14:14" x14ac:dyDescent="0.25">
      <c r="N169" s="3"/>
    </row>
    <row r="170" spans="14:14" x14ac:dyDescent="0.25">
      <c r="N170" s="68" t="s">
        <v>347</v>
      </c>
    </row>
    <row r="171" spans="14:14" x14ac:dyDescent="0.25">
      <c r="N171" s="3"/>
    </row>
    <row r="172" spans="14:14" x14ac:dyDescent="0.25">
      <c r="N172" s="3"/>
    </row>
    <row r="173" spans="14:14" x14ac:dyDescent="0.25">
      <c r="N173" s="3"/>
    </row>
    <row r="174" spans="14:14" x14ac:dyDescent="0.25">
      <c r="N174" s="3"/>
    </row>
    <row r="175" spans="14:14" x14ac:dyDescent="0.25">
      <c r="N175" s="3"/>
    </row>
    <row r="176" spans="14:14" x14ac:dyDescent="0.25">
      <c r="N176" s="3"/>
    </row>
    <row r="177" spans="14:14" x14ac:dyDescent="0.25">
      <c r="N177" s="3"/>
    </row>
    <row r="178" spans="14:14" x14ac:dyDescent="0.25">
      <c r="N178" s="3"/>
    </row>
    <row r="179" spans="14:14" x14ac:dyDescent="0.25">
      <c r="N179" s="3"/>
    </row>
    <row r="180" spans="14:14" x14ac:dyDescent="0.25">
      <c r="N180" s="3"/>
    </row>
    <row r="181" spans="14:14" x14ac:dyDescent="0.25">
      <c r="N181" s="3"/>
    </row>
    <row r="182" spans="14:14" x14ac:dyDescent="0.25">
      <c r="N182" s="3"/>
    </row>
    <row r="183" spans="14:14" x14ac:dyDescent="0.25">
      <c r="N183" s="3"/>
    </row>
    <row r="184" spans="14:14" x14ac:dyDescent="0.25">
      <c r="N184" s="3"/>
    </row>
    <row r="185" spans="14:14" x14ac:dyDescent="0.25">
      <c r="N185" s="3"/>
    </row>
    <row r="186" spans="14:14" x14ac:dyDescent="0.25">
      <c r="N186" s="3"/>
    </row>
    <row r="187" spans="14:14" x14ac:dyDescent="0.25">
      <c r="N187" s="3"/>
    </row>
    <row r="188" spans="14:14" x14ac:dyDescent="0.25">
      <c r="N188" s="3"/>
    </row>
    <row r="189" spans="14:14" x14ac:dyDescent="0.25">
      <c r="N189" s="3"/>
    </row>
    <row r="190" spans="14:14" x14ac:dyDescent="0.25">
      <c r="N190" s="3"/>
    </row>
    <row r="191" spans="14:14" x14ac:dyDescent="0.25">
      <c r="N191" s="3"/>
    </row>
    <row r="192" spans="14:14" x14ac:dyDescent="0.25">
      <c r="N192" s="3"/>
    </row>
    <row r="193" spans="1:14" x14ac:dyDescent="0.25">
      <c r="N193" s="3"/>
    </row>
    <row r="194" spans="1:14" x14ac:dyDescent="0.25">
      <c r="N194" s="3"/>
    </row>
    <row r="195" spans="1:14" x14ac:dyDescent="0.25">
      <c r="N195" s="3"/>
    </row>
    <row r="196" spans="1:14" x14ac:dyDescent="0.25">
      <c r="N196" s="3"/>
    </row>
    <row r="197" spans="1:14" x14ac:dyDescent="0.25">
      <c r="N197" s="3"/>
    </row>
    <row r="198" spans="1:14" x14ac:dyDescent="0.25">
      <c r="N198" s="3"/>
    </row>
    <row r="199" spans="1:14" x14ac:dyDescent="0.25">
      <c r="N199" s="3"/>
    </row>
    <row r="200" spans="1:14" x14ac:dyDescent="0.25">
      <c r="N200" s="3"/>
    </row>
    <row r="201" spans="1:14" x14ac:dyDescent="0.25">
      <c r="N201" s="3"/>
    </row>
    <row r="202" spans="1:14" x14ac:dyDescent="0.25">
      <c r="N202" s="3"/>
    </row>
    <row r="203" spans="1:14" x14ac:dyDescent="0.25">
      <c r="N203" s="3"/>
    </row>
    <row r="204" spans="1:14" x14ac:dyDescent="0.25">
      <c r="N204" s="3"/>
    </row>
    <row r="205" spans="1:14" x14ac:dyDescent="0.25">
      <c r="N205" s="3"/>
    </row>
    <row r="206" spans="1:14" s="20" customFormat="1" x14ac:dyDescent="0.25">
      <c r="A206" s="14"/>
      <c r="B206"/>
      <c r="C206"/>
      <c r="D206"/>
      <c r="E206"/>
      <c r="F206"/>
      <c r="G206"/>
      <c r="H206"/>
      <c r="I206"/>
      <c r="J206"/>
      <c r="K206"/>
      <c r="L206"/>
      <c r="N206" s="21"/>
    </row>
    <row r="207" spans="1:14" x14ac:dyDescent="0.25">
      <c r="N207" s="3"/>
    </row>
    <row r="208" spans="1:14" x14ac:dyDescent="0.25">
      <c r="N20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2024-07-19T13:49:06Z</dcterms:modified>
</cp:coreProperties>
</file>