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BA1FCAD5-2AB8-4C8B-8F7E-7CCDEB43CE5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stadisticas" sheetId="1" r:id="rId1"/>
    <sheet name="Clasificacion" sheetId="2" r:id="rId2"/>
    <sheet name="Luis Moreno" sheetId="82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Borja" sheetId="81" r:id="rId19"/>
    <sheet name="Montis" sheetId="68" r:id="rId20"/>
    <sheet name="Berned" sheetId="69" r:id="rId21"/>
    <sheet name="Tomas" sheetId="59" r:id="rId22"/>
    <sheet name="Ignacio Die" sheetId="73" r:id="rId23"/>
    <sheet name="Siegrist" sheetId="76" r:id="rId24"/>
    <sheet name="Rubira" sheetId="77" r:id="rId25"/>
    <sheet name="Jose Luis" sheetId="78" r:id="rId26"/>
    <sheet name="Asier" sheetId="79" r:id="rId27"/>
    <sheet name="Alfonso" sheetId="80" r:id="rId28"/>
    <sheet name="Hugo" sheetId="75" r:id="rId29"/>
    <sheet name="Moreno" sheetId="74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82" l="1"/>
  <c r="F5" i="82"/>
  <c r="H5" i="82"/>
  <c r="J5" i="82"/>
  <c r="L5" i="82"/>
  <c r="N5" i="82"/>
  <c r="P5" i="82"/>
  <c r="R5" i="82"/>
  <c r="T5" i="82"/>
  <c r="V5" i="82"/>
  <c r="V18" i="82" s="1"/>
  <c r="X5" i="82"/>
  <c r="Z5" i="82"/>
  <c r="C24" i="82" s="1" a="1"/>
  <c r="C24" i="82" s="1"/>
  <c r="AB5" i="82"/>
  <c r="AD5" i="82"/>
  <c r="AF5" i="82"/>
  <c r="AH5" i="82"/>
  <c r="AJ5" i="82"/>
  <c r="AL5" i="82"/>
  <c r="AN5" i="82"/>
  <c r="AP5" i="82"/>
  <c r="AR5" i="82"/>
  <c r="AT5" i="82"/>
  <c r="AT18" i="82" s="1"/>
  <c r="AV5" i="82"/>
  <c r="AX5" i="82"/>
  <c r="AX18" i="82" s="1"/>
  <c r="AZ5" i="82"/>
  <c r="BB5" i="82"/>
  <c r="BD5" i="82"/>
  <c r="BF5" i="82"/>
  <c r="BH5" i="82"/>
  <c r="BJ5" i="82"/>
  <c r="D6" i="82"/>
  <c r="F6" i="82"/>
  <c r="H6" i="82"/>
  <c r="J6" i="82"/>
  <c r="C35" i="82" s="1" a="1"/>
  <c r="C35" i="82" s="1"/>
  <c r="L6" i="82"/>
  <c r="N6" i="82"/>
  <c r="C36" i="82" s="1" a="1"/>
  <c r="C36" i="82" s="1"/>
  <c r="P6" i="82"/>
  <c r="R6" i="82"/>
  <c r="T6" i="82"/>
  <c r="V6" i="82"/>
  <c r="X6" i="82"/>
  <c r="Z6" i="82"/>
  <c r="AB6" i="82"/>
  <c r="AD6" i="82"/>
  <c r="AF6" i="82"/>
  <c r="AH6" i="82"/>
  <c r="AJ6" i="82"/>
  <c r="AL6" i="82"/>
  <c r="AL18" i="82" s="1"/>
  <c r="AN6" i="82"/>
  <c r="AP6" i="82"/>
  <c r="AR6" i="82"/>
  <c r="AT6" i="82"/>
  <c r="AV6" i="82"/>
  <c r="AX6" i="82"/>
  <c r="AZ6" i="82"/>
  <c r="BB6" i="82"/>
  <c r="BD6" i="82"/>
  <c r="BF6" i="82"/>
  <c r="BH6" i="82"/>
  <c r="BJ6" i="82"/>
  <c r="BJ18" i="82" s="1"/>
  <c r="D7" i="82"/>
  <c r="F7" i="82"/>
  <c r="H7" i="82"/>
  <c r="J7" i="82"/>
  <c r="L7" i="82"/>
  <c r="N7" i="82"/>
  <c r="P7" i="82"/>
  <c r="R7" i="82"/>
  <c r="R18" i="82" s="1"/>
  <c r="T7" i="82"/>
  <c r="V7" i="82"/>
  <c r="C25" i="82" s="1" a="1"/>
  <c r="C25" i="82" s="1"/>
  <c r="X7" i="82"/>
  <c r="X18" i="82" s="1"/>
  <c r="Z7" i="82"/>
  <c r="C27" i="82" s="1" a="1"/>
  <c r="C27" i="82" s="1"/>
  <c r="AB7" i="82"/>
  <c r="AD7" i="82"/>
  <c r="AF7" i="82"/>
  <c r="AH7" i="82"/>
  <c r="AJ7" i="82"/>
  <c r="AL7" i="82"/>
  <c r="AN7" i="82"/>
  <c r="AP7" i="82"/>
  <c r="AP18" i="82" s="1"/>
  <c r="AR7" i="82"/>
  <c r="AT7" i="82"/>
  <c r="AV7" i="82"/>
  <c r="AV18" i="82" s="1"/>
  <c r="AX7" i="82"/>
  <c r="AZ7" i="82"/>
  <c r="BB7" i="82"/>
  <c r="BD7" i="82"/>
  <c r="BF7" i="82"/>
  <c r="BH7" i="82"/>
  <c r="BJ7" i="82"/>
  <c r="D8" i="82"/>
  <c r="F8" i="82"/>
  <c r="H8" i="82"/>
  <c r="J8" i="82"/>
  <c r="L8" i="82"/>
  <c r="N8" i="82"/>
  <c r="P8" i="82"/>
  <c r="R8" i="82"/>
  <c r="T8" i="82"/>
  <c r="V8" i="82"/>
  <c r="X8" i="82"/>
  <c r="Z8" i="82"/>
  <c r="AB8" i="82"/>
  <c r="AD8" i="82"/>
  <c r="AF8" i="82"/>
  <c r="AH8" i="82"/>
  <c r="AJ8" i="82"/>
  <c r="AL8" i="82"/>
  <c r="AN8" i="82"/>
  <c r="AP8" i="82"/>
  <c r="AR8" i="82"/>
  <c r="AT8" i="82"/>
  <c r="AV8" i="82"/>
  <c r="AX8" i="82"/>
  <c r="AZ8" i="82"/>
  <c r="BB8" i="82"/>
  <c r="BD8" i="82"/>
  <c r="BF8" i="82"/>
  <c r="BH8" i="82"/>
  <c r="BJ8" i="82"/>
  <c r="D9" i="82"/>
  <c r="F9" i="82"/>
  <c r="H9" i="82"/>
  <c r="J9" i="82"/>
  <c r="L9" i="82"/>
  <c r="N9" i="82"/>
  <c r="P9" i="82"/>
  <c r="R9" i="82"/>
  <c r="T9" i="82"/>
  <c r="V9" i="82"/>
  <c r="C29" i="82" s="1" a="1"/>
  <c r="C29" i="82" s="1"/>
  <c r="X9" i="82"/>
  <c r="Z9" i="82"/>
  <c r="AB9" i="82"/>
  <c r="AD9" i="82"/>
  <c r="AF9" i="82"/>
  <c r="AH9" i="82"/>
  <c r="AJ9" i="82"/>
  <c r="AL9" i="82"/>
  <c r="AN9" i="82"/>
  <c r="AP9" i="82"/>
  <c r="AR9" i="82"/>
  <c r="AT9" i="82"/>
  <c r="AV9" i="82"/>
  <c r="AX9" i="82"/>
  <c r="AZ9" i="82"/>
  <c r="BB9" i="82"/>
  <c r="BD9" i="82"/>
  <c r="BF9" i="82"/>
  <c r="BH9" i="82"/>
  <c r="BJ9" i="82"/>
  <c r="D10" i="82"/>
  <c r="F10" i="82"/>
  <c r="H10" i="82"/>
  <c r="J10" i="82"/>
  <c r="L10" i="82"/>
  <c r="N10" i="82"/>
  <c r="C30" i="82" s="1" a="1"/>
  <c r="C30" i="82" s="1"/>
  <c r="P10" i="82"/>
  <c r="R10" i="82"/>
  <c r="T10" i="82"/>
  <c r="V10" i="82"/>
  <c r="X10" i="82"/>
  <c r="Z10" i="82"/>
  <c r="AB10" i="82"/>
  <c r="AD10" i="82"/>
  <c r="AF10" i="82"/>
  <c r="AH10" i="82"/>
  <c r="AJ10" i="82"/>
  <c r="AL10" i="82"/>
  <c r="AN10" i="82"/>
  <c r="AP10" i="82"/>
  <c r="AR10" i="82"/>
  <c r="AT10" i="82"/>
  <c r="AV10" i="82"/>
  <c r="AX10" i="82"/>
  <c r="AZ10" i="82"/>
  <c r="BB10" i="82"/>
  <c r="BD10" i="82"/>
  <c r="BF10" i="82"/>
  <c r="BH10" i="82"/>
  <c r="BJ10" i="82"/>
  <c r="D11" i="82"/>
  <c r="F11" i="82"/>
  <c r="H11" i="82"/>
  <c r="J11" i="82"/>
  <c r="L11" i="82"/>
  <c r="N11" i="82"/>
  <c r="P11" i="82"/>
  <c r="R11" i="82"/>
  <c r="T11" i="82"/>
  <c r="V11" i="82"/>
  <c r="X11" i="82"/>
  <c r="Z11" i="82"/>
  <c r="C31" i="82" s="1" a="1"/>
  <c r="C31" i="82" s="1"/>
  <c r="AB11" i="82"/>
  <c r="AD11" i="82"/>
  <c r="AF11" i="82"/>
  <c r="AH11" i="82"/>
  <c r="AJ11" i="82"/>
  <c r="AL11" i="82"/>
  <c r="AN11" i="82"/>
  <c r="AP11" i="82"/>
  <c r="AR11" i="82"/>
  <c r="AT11" i="82"/>
  <c r="AV11" i="82"/>
  <c r="AX11" i="82"/>
  <c r="AZ11" i="82"/>
  <c r="BB11" i="82"/>
  <c r="BD11" i="82"/>
  <c r="BF11" i="82"/>
  <c r="BH11" i="82"/>
  <c r="BJ11" i="82"/>
  <c r="D12" i="82"/>
  <c r="F12" i="82"/>
  <c r="H12" i="82"/>
  <c r="J12" i="82"/>
  <c r="C32" i="82" s="1" a="1"/>
  <c r="C32" i="82" s="1"/>
  <c r="L12" i="82"/>
  <c r="N12" i="82"/>
  <c r="P12" i="82"/>
  <c r="R12" i="82"/>
  <c r="T12" i="82"/>
  <c r="V12" i="82"/>
  <c r="X12" i="82"/>
  <c r="Z12" i="82"/>
  <c r="AB12" i="82"/>
  <c r="AD12" i="82"/>
  <c r="AF12" i="82"/>
  <c r="AH12" i="82"/>
  <c r="AJ12" i="82"/>
  <c r="AL12" i="82"/>
  <c r="AN12" i="82"/>
  <c r="AP12" i="82"/>
  <c r="AR12" i="82"/>
  <c r="AT12" i="82"/>
  <c r="AV12" i="82"/>
  <c r="AX12" i="82"/>
  <c r="AZ12" i="82"/>
  <c r="BB12" i="82"/>
  <c r="BD12" i="82"/>
  <c r="BF12" i="82"/>
  <c r="BH12" i="82"/>
  <c r="BJ12" i="82"/>
  <c r="D13" i="82"/>
  <c r="F13" i="82"/>
  <c r="H13" i="82"/>
  <c r="J13" i="82"/>
  <c r="L13" i="82"/>
  <c r="N13" i="82"/>
  <c r="P13" i="82"/>
  <c r="P18" i="82" s="1"/>
  <c r="R13" i="82"/>
  <c r="T13" i="82"/>
  <c r="V13" i="82"/>
  <c r="X13" i="82"/>
  <c r="Z13" i="82"/>
  <c r="C33" i="82" s="1" a="1"/>
  <c r="C33" i="82" s="1"/>
  <c r="AB13" i="82"/>
  <c r="AD13" i="82"/>
  <c r="AF13" i="82"/>
  <c r="AH13" i="82"/>
  <c r="AJ13" i="82"/>
  <c r="AL13" i="82"/>
  <c r="AN13" i="82"/>
  <c r="AP13" i="82"/>
  <c r="AR13" i="82"/>
  <c r="AT13" i="82"/>
  <c r="AV13" i="82"/>
  <c r="AX13" i="82"/>
  <c r="AZ13" i="82"/>
  <c r="BB13" i="82"/>
  <c r="BD13" i="82"/>
  <c r="BF13" i="82"/>
  <c r="BH13" i="82"/>
  <c r="BJ13" i="82"/>
  <c r="D14" i="82"/>
  <c r="F14" i="82"/>
  <c r="H14" i="82"/>
  <c r="J14" i="82"/>
  <c r="L14" i="82"/>
  <c r="N14" i="82"/>
  <c r="C34" i="82" s="1" a="1"/>
  <c r="C34" i="82" s="1"/>
  <c r="P14" i="82"/>
  <c r="R14" i="82"/>
  <c r="T14" i="82"/>
  <c r="V14" i="82"/>
  <c r="X14" i="82"/>
  <c r="Z14" i="82"/>
  <c r="AB14" i="82"/>
  <c r="AD14" i="82"/>
  <c r="AF14" i="82"/>
  <c r="AH14" i="82"/>
  <c r="AJ14" i="82"/>
  <c r="AL14" i="82"/>
  <c r="AN14" i="82"/>
  <c r="AP14" i="82"/>
  <c r="AR14" i="82"/>
  <c r="AT14" i="82"/>
  <c r="AV14" i="82"/>
  <c r="AX14" i="82"/>
  <c r="AZ14" i="82"/>
  <c r="BB14" i="82"/>
  <c r="BD14" i="82"/>
  <c r="BF14" i="82"/>
  <c r="BH14" i="82"/>
  <c r="BJ14" i="82"/>
  <c r="D15" i="82"/>
  <c r="F15" i="82"/>
  <c r="H15" i="82"/>
  <c r="J15" i="82"/>
  <c r="L15" i="82"/>
  <c r="N15" i="82"/>
  <c r="P15" i="82"/>
  <c r="R15" i="82"/>
  <c r="T15" i="82"/>
  <c r="T18" i="82" s="1"/>
  <c r="V15" i="82"/>
  <c r="X15" i="82"/>
  <c r="Z15" i="82"/>
  <c r="AB15" i="82"/>
  <c r="AD15" i="82"/>
  <c r="AF15" i="82"/>
  <c r="AH15" i="82"/>
  <c r="AJ15" i="82"/>
  <c r="AL15" i="82"/>
  <c r="AN15" i="82"/>
  <c r="AN18" i="82" s="1"/>
  <c r="AP15" i="82"/>
  <c r="AR15" i="82"/>
  <c r="AT15" i="82"/>
  <c r="AV15" i="82"/>
  <c r="AX15" i="82"/>
  <c r="AZ15" i="82"/>
  <c r="BB15" i="82"/>
  <c r="BD15" i="82"/>
  <c r="BF15" i="82"/>
  <c r="BH15" i="82"/>
  <c r="BJ15" i="82"/>
  <c r="D16" i="82"/>
  <c r="F16" i="82"/>
  <c r="H16" i="82"/>
  <c r="J16" i="82"/>
  <c r="L16" i="82"/>
  <c r="N16" i="82"/>
  <c r="P16" i="82"/>
  <c r="R16" i="82"/>
  <c r="T16" i="82"/>
  <c r="V16" i="82"/>
  <c r="X16" i="82"/>
  <c r="Z16" i="82"/>
  <c r="AB16" i="82"/>
  <c r="AD16" i="82"/>
  <c r="AF16" i="82"/>
  <c r="AH16" i="82"/>
  <c r="AJ16" i="82"/>
  <c r="AL16" i="82"/>
  <c r="AN16" i="82"/>
  <c r="AP16" i="82"/>
  <c r="AR16" i="82"/>
  <c r="AT16" i="82"/>
  <c r="AV16" i="82"/>
  <c r="AX16" i="82"/>
  <c r="AZ16" i="82"/>
  <c r="BB16" i="82"/>
  <c r="BD16" i="82"/>
  <c r="BF16" i="82"/>
  <c r="BH16" i="82"/>
  <c r="BJ16" i="82"/>
  <c r="D17" i="82"/>
  <c r="F17" i="82"/>
  <c r="H17" i="82"/>
  <c r="J17" i="82"/>
  <c r="L17" i="82"/>
  <c r="N17" i="82"/>
  <c r="P17" i="82"/>
  <c r="R17" i="82"/>
  <c r="T17" i="82"/>
  <c r="V17" i="82"/>
  <c r="X17" i="82"/>
  <c r="Z17" i="82"/>
  <c r="C37" i="82" s="1" a="1"/>
  <c r="C37" i="82" s="1"/>
  <c r="AB17" i="82"/>
  <c r="AD17" i="82"/>
  <c r="AF17" i="82"/>
  <c r="AH17" i="82"/>
  <c r="AJ17" i="82"/>
  <c r="AL17" i="82"/>
  <c r="AN17" i="82"/>
  <c r="AP17" i="82"/>
  <c r="AR17" i="82"/>
  <c r="AT17" i="82"/>
  <c r="AV17" i="82"/>
  <c r="AX17" i="82"/>
  <c r="AZ17" i="82"/>
  <c r="BB17" i="82"/>
  <c r="BD17" i="82"/>
  <c r="BF17" i="82"/>
  <c r="BH17" i="82"/>
  <c r="BJ17" i="82"/>
  <c r="D18" i="82"/>
  <c r="F18" i="82"/>
  <c r="H18" i="82"/>
  <c r="J18" i="82"/>
  <c r="L18" i="82"/>
  <c r="N18" i="82"/>
  <c r="AB18" i="82"/>
  <c r="AD18" i="82"/>
  <c r="AF18" i="82"/>
  <c r="AH18" i="82"/>
  <c r="AJ18" i="82"/>
  <c r="AR18" i="82"/>
  <c r="AZ18" i="82"/>
  <c r="BB18" i="82"/>
  <c r="BD18" i="82"/>
  <c r="BF18" i="82"/>
  <c r="BH18" i="82"/>
  <c r="AZ8" i="49"/>
  <c r="AX10" i="76"/>
  <c r="AX8" i="76"/>
  <c r="BD18" i="81"/>
  <c r="AF18" i="81"/>
  <c r="AD18" i="81"/>
  <c r="AB18" i="81"/>
  <c r="Z18" i="81"/>
  <c r="H18" i="81"/>
  <c r="F18" i="81"/>
  <c r="BJ17" i="81"/>
  <c r="BH17" i="81"/>
  <c r="BF17" i="81"/>
  <c r="BD17" i="81"/>
  <c r="BB17" i="81"/>
  <c r="AZ17" i="81"/>
  <c r="AX17" i="81"/>
  <c r="AV17" i="81"/>
  <c r="AT17" i="81"/>
  <c r="AR17" i="81"/>
  <c r="AP17" i="81"/>
  <c r="AN17" i="81"/>
  <c r="AL17" i="81"/>
  <c r="AJ17" i="81"/>
  <c r="AH17" i="81"/>
  <c r="AF17" i="81"/>
  <c r="AD17" i="81"/>
  <c r="AB17" i="81"/>
  <c r="Z17" i="81"/>
  <c r="X17" i="81"/>
  <c r="V17" i="81"/>
  <c r="T17" i="81"/>
  <c r="R17" i="81"/>
  <c r="P17" i="81"/>
  <c r="N17" i="81"/>
  <c r="L17" i="81"/>
  <c r="J17" i="81"/>
  <c r="H17" i="81"/>
  <c r="F17" i="81"/>
  <c r="D17" i="81"/>
  <c r="BJ16" i="81"/>
  <c r="BH16" i="81"/>
  <c r="BF16" i="81"/>
  <c r="BD16" i="81"/>
  <c r="BB16" i="81"/>
  <c r="AZ16" i="81"/>
  <c r="AX16" i="81"/>
  <c r="AV16" i="81"/>
  <c r="AT16" i="81"/>
  <c r="AR16" i="81"/>
  <c r="AP16" i="81"/>
  <c r="AN16" i="81"/>
  <c r="AL16" i="81"/>
  <c r="AJ16" i="81"/>
  <c r="AH16" i="81"/>
  <c r="AF16" i="81"/>
  <c r="AD16" i="81"/>
  <c r="AB16" i="81"/>
  <c r="Z16" i="81"/>
  <c r="X16" i="81"/>
  <c r="V16" i="81"/>
  <c r="T16" i="81"/>
  <c r="R16" i="81"/>
  <c r="P16" i="81"/>
  <c r="N16" i="81"/>
  <c r="L16" i="81"/>
  <c r="J16" i="81"/>
  <c r="H16" i="81"/>
  <c r="F16" i="81"/>
  <c r="D16" i="81"/>
  <c r="BJ15" i="81"/>
  <c r="BH15" i="81"/>
  <c r="BF15" i="81"/>
  <c r="BD15" i="81"/>
  <c r="BB15" i="81"/>
  <c r="AZ15" i="81"/>
  <c r="AX15" i="81"/>
  <c r="AV15" i="81"/>
  <c r="AT15" i="81"/>
  <c r="AR15" i="81"/>
  <c r="AP15" i="81"/>
  <c r="AN15" i="81"/>
  <c r="AL15" i="81"/>
  <c r="AJ15" i="81"/>
  <c r="AH15" i="81"/>
  <c r="AF15" i="81"/>
  <c r="AD15" i="81"/>
  <c r="AB15" i="81"/>
  <c r="Z15" i="81"/>
  <c r="X15" i="81"/>
  <c r="V15" i="81"/>
  <c r="T15" i="81"/>
  <c r="R15" i="81"/>
  <c r="P15" i="81"/>
  <c r="N15" i="81"/>
  <c r="L15" i="81"/>
  <c r="J15" i="81"/>
  <c r="H15" i="81"/>
  <c r="F15" i="81"/>
  <c r="D15" i="81"/>
  <c r="BJ14" i="81"/>
  <c r="BH14" i="81"/>
  <c r="BF14" i="81"/>
  <c r="BD14" i="81"/>
  <c r="BB14" i="81"/>
  <c r="AZ14" i="81"/>
  <c r="AX14" i="81"/>
  <c r="AV14" i="81"/>
  <c r="AT14" i="81"/>
  <c r="AR14" i="81"/>
  <c r="AP14" i="81"/>
  <c r="AN14" i="81"/>
  <c r="AL14" i="81"/>
  <c r="AJ14" i="81"/>
  <c r="AH14" i="81"/>
  <c r="AF14" i="81"/>
  <c r="AD14" i="81"/>
  <c r="AB14" i="81"/>
  <c r="Z14" i="81"/>
  <c r="X14" i="81"/>
  <c r="V14" i="81"/>
  <c r="T14" i="81"/>
  <c r="R14" i="81"/>
  <c r="P14" i="81"/>
  <c r="N14" i="81"/>
  <c r="L14" i="81"/>
  <c r="J14" i="81"/>
  <c r="H14" i="81"/>
  <c r="F14" i="81"/>
  <c r="D14" i="81"/>
  <c r="BJ13" i="81"/>
  <c r="BH13" i="81"/>
  <c r="BF13" i="81"/>
  <c r="BD13" i="81"/>
  <c r="BB13" i="81"/>
  <c r="AZ13" i="81"/>
  <c r="AX13" i="81"/>
  <c r="AV13" i="81"/>
  <c r="AT13" i="81"/>
  <c r="AR13" i="81"/>
  <c r="AP13" i="81"/>
  <c r="AN13" i="81"/>
  <c r="AL13" i="81"/>
  <c r="AJ13" i="81"/>
  <c r="AH13" i="81"/>
  <c r="AF13" i="81"/>
  <c r="AD13" i="81"/>
  <c r="AB13" i="81"/>
  <c r="Z13" i="81"/>
  <c r="X13" i="81"/>
  <c r="V13" i="81"/>
  <c r="T13" i="81"/>
  <c r="R13" i="81"/>
  <c r="P13" i="81"/>
  <c r="N13" i="81"/>
  <c r="L13" i="81"/>
  <c r="J13" i="81"/>
  <c r="H13" i="81"/>
  <c r="F13" i="81"/>
  <c r="D13" i="81"/>
  <c r="BJ12" i="81"/>
  <c r="BH12" i="81"/>
  <c r="BF12" i="81"/>
  <c r="BD12" i="81"/>
  <c r="BB12" i="81"/>
  <c r="AZ12" i="81"/>
  <c r="AX12" i="81"/>
  <c r="AV12" i="81"/>
  <c r="AT12" i="81"/>
  <c r="AR12" i="81"/>
  <c r="AP12" i="81"/>
  <c r="AN12" i="81"/>
  <c r="AL12" i="81"/>
  <c r="AJ12" i="81"/>
  <c r="AH12" i="81"/>
  <c r="AF12" i="81"/>
  <c r="AD12" i="81"/>
  <c r="AB12" i="81"/>
  <c r="Z12" i="81"/>
  <c r="X12" i="81"/>
  <c r="V12" i="81"/>
  <c r="T12" i="81"/>
  <c r="R12" i="81"/>
  <c r="P12" i="81"/>
  <c r="N12" i="81"/>
  <c r="L12" i="81"/>
  <c r="J12" i="81"/>
  <c r="H12" i="81"/>
  <c r="F12" i="81"/>
  <c r="D12" i="81"/>
  <c r="BJ11" i="81"/>
  <c r="BH11" i="81"/>
  <c r="BF11" i="81"/>
  <c r="BD11" i="81"/>
  <c r="BB11" i="81"/>
  <c r="AZ11" i="81"/>
  <c r="AX11" i="81"/>
  <c r="AV11" i="81"/>
  <c r="AT11" i="81"/>
  <c r="AR11" i="81"/>
  <c r="AP11" i="81"/>
  <c r="AN11" i="81"/>
  <c r="AL11" i="81"/>
  <c r="AJ11" i="81"/>
  <c r="AH11" i="81"/>
  <c r="AF11" i="81"/>
  <c r="AD11" i="81"/>
  <c r="AB11" i="81"/>
  <c r="Z11" i="81"/>
  <c r="X11" i="81"/>
  <c r="V11" i="81"/>
  <c r="T11" i="81"/>
  <c r="R11" i="81"/>
  <c r="P11" i="81"/>
  <c r="N11" i="81"/>
  <c r="L11" i="81"/>
  <c r="J11" i="81"/>
  <c r="H11" i="81"/>
  <c r="F11" i="81"/>
  <c r="D11" i="81"/>
  <c r="BJ10" i="81"/>
  <c r="BH10" i="81"/>
  <c r="BF10" i="81"/>
  <c r="BD10" i="81"/>
  <c r="BB10" i="81"/>
  <c r="AZ10" i="81"/>
  <c r="AX10" i="81"/>
  <c r="AV10" i="81"/>
  <c r="AT10" i="81"/>
  <c r="AR10" i="81"/>
  <c r="AP10" i="81"/>
  <c r="AN10" i="81"/>
  <c r="AL10" i="81"/>
  <c r="AJ10" i="81"/>
  <c r="AH10" i="81"/>
  <c r="AF10" i="81"/>
  <c r="AD10" i="81"/>
  <c r="AB10" i="81"/>
  <c r="Z10" i="81"/>
  <c r="X10" i="81"/>
  <c r="V10" i="81"/>
  <c r="T10" i="81"/>
  <c r="R10" i="81"/>
  <c r="P10" i="81"/>
  <c r="N10" i="81"/>
  <c r="L10" i="81"/>
  <c r="J10" i="81"/>
  <c r="H10" i="81"/>
  <c r="F10" i="81"/>
  <c r="D10" i="81"/>
  <c r="BJ9" i="81"/>
  <c r="BH9" i="81"/>
  <c r="BF9" i="81"/>
  <c r="BD9" i="81"/>
  <c r="BB9" i="81"/>
  <c r="AZ9" i="81"/>
  <c r="AX9" i="81"/>
  <c r="AV9" i="81"/>
  <c r="AT9" i="81"/>
  <c r="AR9" i="81"/>
  <c r="AP9" i="81"/>
  <c r="AN9" i="81"/>
  <c r="AL9" i="81"/>
  <c r="AJ9" i="81"/>
  <c r="AH9" i="81"/>
  <c r="AF9" i="81"/>
  <c r="AD9" i="81"/>
  <c r="AB9" i="81"/>
  <c r="Z9" i="81"/>
  <c r="X9" i="81"/>
  <c r="V9" i="81"/>
  <c r="T9" i="81"/>
  <c r="R9" i="81"/>
  <c r="P9" i="81"/>
  <c r="N9" i="81"/>
  <c r="L9" i="81"/>
  <c r="J9" i="81"/>
  <c r="H9" i="81"/>
  <c r="F9" i="81"/>
  <c r="D9" i="81"/>
  <c r="BJ8" i="81"/>
  <c r="BH8" i="81"/>
  <c r="BF8" i="81"/>
  <c r="BD8" i="81"/>
  <c r="BB8" i="81"/>
  <c r="AZ8" i="81"/>
  <c r="AX8" i="81"/>
  <c r="AV8" i="81"/>
  <c r="AT8" i="81"/>
  <c r="AR8" i="81"/>
  <c r="AP8" i="81"/>
  <c r="AN8" i="81"/>
  <c r="AL8" i="81"/>
  <c r="AJ8" i="81"/>
  <c r="AH8" i="81"/>
  <c r="AF8" i="81"/>
  <c r="AD8" i="81"/>
  <c r="AB8" i="81"/>
  <c r="Z8" i="81"/>
  <c r="X8" i="81"/>
  <c r="V8" i="81"/>
  <c r="T8" i="81"/>
  <c r="R8" i="81"/>
  <c r="P8" i="81"/>
  <c r="N8" i="81"/>
  <c r="L8" i="81"/>
  <c r="J8" i="81"/>
  <c r="H8" i="81"/>
  <c r="F8" i="81"/>
  <c r="D8" i="81"/>
  <c r="BJ7" i="81"/>
  <c r="BH7" i="81"/>
  <c r="BF7" i="81"/>
  <c r="BD7" i="81"/>
  <c r="BB7" i="81"/>
  <c r="AZ7" i="81"/>
  <c r="AX7" i="81"/>
  <c r="AV7" i="81"/>
  <c r="AT7" i="81"/>
  <c r="AR7" i="81"/>
  <c r="AP7" i="81"/>
  <c r="AN7" i="81"/>
  <c r="AL7" i="81"/>
  <c r="AJ7" i="81"/>
  <c r="AH7" i="81"/>
  <c r="AF7" i="81"/>
  <c r="AD7" i="81"/>
  <c r="AB7" i="81"/>
  <c r="Z7" i="81"/>
  <c r="X7" i="81"/>
  <c r="V7" i="81"/>
  <c r="T7" i="81"/>
  <c r="R7" i="81"/>
  <c r="P7" i="81"/>
  <c r="N7" i="81"/>
  <c r="L7" i="81"/>
  <c r="J7" i="81"/>
  <c r="H7" i="81"/>
  <c r="F7" i="81"/>
  <c r="D7" i="81"/>
  <c r="BJ6" i="81"/>
  <c r="BH6" i="81"/>
  <c r="BF6" i="81"/>
  <c r="BF18" i="81" s="1"/>
  <c r="BD6" i="81"/>
  <c r="BB6" i="81"/>
  <c r="AZ6" i="81"/>
  <c r="AX6" i="81"/>
  <c r="AV6" i="81"/>
  <c r="AT6" i="81"/>
  <c r="AR6" i="81"/>
  <c r="AP6" i="81"/>
  <c r="AN6" i="81"/>
  <c r="AL6" i="81"/>
  <c r="AJ6" i="81"/>
  <c r="AH6" i="81"/>
  <c r="AH18" i="81" s="1"/>
  <c r="AF6" i="81"/>
  <c r="AD6" i="81"/>
  <c r="AB6" i="81"/>
  <c r="Z6" i="81"/>
  <c r="X6" i="81"/>
  <c r="X18" i="81" s="1"/>
  <c r="V6" i="81"/>
  <c r="T6" i="81"/>
  <c r="R6" i="81"/>
  <c r="P6" i="81"/>
  <c r="N6" i="81"/>
  <c r="L6" i="81"/>
  <c r="J6" i="81"/>
  <c r="H6" i="81"/>
  <c r="F6" i="81"/>
  <c r="D6" i="81"/>
  <c r="BJ5" i="81"/>
  <c r="BJ18" i="81" s="1"/>
  <c r="BH5" i="81"/>
  <c r="BF5" i="81"/>
  <c r="BD5" i="81"/>
  <c r="BB5" i="81"/>
  <c r="AZ5" i="81"/>
  <c r="AX5" i="81"/>
  <c r="AV5" i="81"/>
  <c r="AT5" i="81"/>
  <c r="AT18" i="81" s="1"/>
  <c r="AR5" i="81"/>
  <c r="AR18" i="81" s="1"/>
  <c r="AP5" i="81"/>
  <c r="AN5" i="81"/>
  <c r="AN18" i="81" s="1"/>
  <c r="AL5" i="81"/>
  <c r="AJ5" i="81"/>
  <c r="AJ18" i="81" s="1"/>
  <c r="AH5" i="81"/>
  <c r="AF5" i="81"/>
  <c r="AD5" i="81"/>
  <c r="AB5" i="81"/>
  <c r="Z5" i="81"/>
  <c r="X5" i="81"/>
  <c r="V5" i="81"/>
  <c r="T5" i="81"/>
  <c r="T18" i="81" s="1"/>
  <c r="R5" i="81"/>
  <c r="R18" i="81" s="1"/>
  <c r="P5" i="81"/>
  <c r="P18" i="81" s="1"/>
  <c r="N5" i="81"/>
  <c r="N18" i="81" s="1"/>
  <c r="L5" i="81"/>
  <c r="J5" i="81"/>
  <c r="H5" i="81"/>
  <c r="F5" i="81"/>
  <c r="D5" i="81"/>
  <c r="AV8" i="76"/>
  <c r="AT8" i="76"/>
  <c r="AR10" i="76"/>
  <c r="AR8" i="76"/>
  <c r="AR8" i="58"/>
  <c r="AP8" i="76"/>
  <c r="AJ8" i="76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 s="1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 s="1"/>
  <c r="BH18" i="80"/>
  <c r="BD18" i="80"/>
  <c r="BB18" i="80"/>
  <c r="AZ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H18" i="79"/>
  <c r="BF18" i="79"/>
  <c r="BD18" i="79"/>
  <c r="AX18" i="79"/>
  <c r="AV18" i="79"/>
  <c r="AT18" i="79"/>
  <c r="AR18" i="79"/>
  <c r="AP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BH18" i="78"/>
  <c r="BF18" i="78"/>
  <c r="BB18" i="78"/>
  <c r="AZ18" i="78"/>
  <c r="AV18" i="78"/>
  <c r="AT18" i="78"/>
  <c r="AP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C37" i="78" s="1" a="1"/>
  <c r="C37" i="78" s="1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2" i="77"/>
  <c r="C32" i="77" a="1"/>
  <c r="C29" i="77" a="1"/>
  <c r="C29" i="77" s="1"/>
  <c r="C27" i="77" a="1"/>
  <c r="C27" i="77" s="1"/>
  <c r="C26" i="77" a="1"/>
  <c r="C26" i="77" s="1"/>
  <c r="BJ18" i="77"/>
  <c r="BH18" i="77"/>
  <c r="BF18" i="77"/>
  <c r="BD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C34" i="77" s="1" a="1"/>
  <c r="C34" i="77" s="1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C33" i="77" s="1" a="1"/>
  <c r="C33" i="77" s="1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C31" i="77" s="1" a="1"/>
  <c r="C31" i="77" s="1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C30" i="77" s="1" a="1"/>
  <c r="C30" i="77" s="1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C28" i="77" s="1" a="1"/>
  <c r="C28" i="77" s="1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C25" i="77" s="1" a="1"/>
  <c r="C25" i="77" s="1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C36" i="77" s="1" a="1"/>
  <c r="C36" i="77" s="1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C24" i="77" s="1" a="1"/>
  <c r="C24" i="77" s="1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BJ18" i="76"/>
  <c r="BH18" i="76"/>
  <c r="BF18" i="76"/>
  <c r="AZ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V10" i="76"/>
  <c r="AT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N8" i="76"/>
  <c r="AL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BJ18" i="73"/>
  <c r="AR18" i="73"/>
  <c r="AP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 s="1"/>
  <c r="BJ18" i="59"/>
  <c r="BH18" i="59"/>
  <c r="BD18" i="59"/>
  <c r="AX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BJ18" i="69"/>
  <c r="BH18" i="69"/>
  <c r="BF18" i="69"/>
  <c r="BD18" i="69"/>
  <c r="BB18" i="69"/>
  <c r="AZ18" i="69"/>
  <c r="AX18" i="69"/>
  <c r="AV18" i="69"/>
  <c r="AT18" i="69"/>
  <c r="AR18" i="69"/>
  <c r="AP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3" i="68" a="1"/>
  <c r="C33" i="68" s="1"/>
  <c r="C31" i="68" a="1"/>
  <c r="C31" i="68" s="1"/>
  <c r="C24" i="68" a="1"/>
  <c r="C24" i="68" s="1"/>
  <c r="BJ18" i="68"/>
  <c r="BH18" i="68"/>
  <c r="BF18" i="68"/>
  <c r="BD18" i="68"/>
  <c r="BB18" i="68"/>
  <c r="AZ18" i="68"/>
  <c r="AX18" i="68"/>
  <c r="AV18" i="68"/>
  <c r="AT18" i="68"/>
  <c r="AR18" i="68"/>
  <c r="AN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C34" i="68" s="1" a="1"/>
  <c r="C34" i="68" s="1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P18" i="68" s="1"/>
  <c r="AN12" i="68"/>
  <c r="AL12" i="68"/>
  <c r="C32" i="68" s="1" a="1"/>
  <c r="C32" i="68" s="1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C30" i="68" s="1" a="1"/>
  <c r="C30" i="68" s="1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C29" i="68" s="1" a="1"/>
  <c r="C29" i="68" s="1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C28" i="68" s="1" a="1"/>
  <c r="C28" i="68" s="1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C36" i="68" s="1" a="1"/>
  <c r="C36" i="68" s="1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 a="1"/>
  <c r="C37" i="60" s="1"/>
  <c r="C33" i="60" a="1"/>
  <c r="C33" i="60" s="1"/>
  <c r="BF18" i="60"/>
  <c r="BD18" i="60"/>
  <c r="AZ18" i="60"/>
  <c r="AX18" i="60"/>
  <c r="AV18" i="60"/>
  <c r="AT18" i="60"/>
  <c r="AR18" i="60"/>
  <c r="AP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C31" i="60" s="1" a="1"/>
  <c r="C31" i="60" s="1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C28" i="60" s="1" a="1"/>
  <c r="C28" i="60" s="1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H18" i="57"/>
  <c r="BF18" i="57"/>
  <c r="AZ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C37" i="57" s="1" a="1"/>
  <c r="C37" i="57" s="1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D8" i="57"/>
  <c r="AB8" i="57"/>
  <c r="Z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 a="1"/>
  <c r="C37" i="58" s="1"/>
  <c r="BH18" i="58"/>
  <c r="BF18" i="58"/>
  <c r="AZ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AX18" i="56"/>
  <c r="AR18" i="56"/>
  <c r="AP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 a="1"/>
  <c r="C37" i="55" s="1"/>
  <c r="BF18" i="55"/>
  <c r="BD18" i="55"/>
  <c r="BB18" i="55"/>
  <c r="AX18" i="55"/>
  <c r="AV18" i="55"/>
  <c r="AT18" i="55"/>
  <c r="AN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BB18" i="18"/>
  <c r="AZ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C37" i="18" s="1" a="1"/>
  <c r="C37" i="18" s="1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AR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C37" i="71" s="1" a="1"/>
  <c r="C37" i="71" s="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AZ18" i="53"/>
  <c r="AR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BJ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BB18" i="50" s="1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X6" i="50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BF18" i="52"/>
  <c r="BD18" i="52"/>
  <c r="AV18" i="52"/>
  <c r="AT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C37" i="52" s="1" a="1"/>
  <c r="C37" i="52" s="1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BF18" i="51"/>
  <c r="BB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D18" i="49"/>
  <c r="BB18" i="49"/>
  <c r="AX18" i="49"/>
  <c r="AV18" i="49"/>
  <c r="AT18" i="49"/>
  <c r="AR18" i="49"/>
  <c r="AN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H18" i="48"/>
  <c r="BF18" i="48"/>
  <c r="AZ18" i="48"/>
  <c r="AX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B18" i="47"/>
  <c r="AR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X18" i="75"/>
  <c r="X18" i="80"/>
  <c r="X18" i="78"/>
  <c r="X18" i="76"/>
  <c r="X18" i="73"/>
  <c r="X18" i="59"/>
  <c r="X18" i="69"/>
  <c r="X18" i="57"/>
  <c r="X18" i="58"/>
  <c r="X18" i="56"/>
  <c r="X18" i="18"/>
  <c r="X18" i="53"/>
  <c r="X18" i="50"/>
  <c r="X18" i="52"/>
  <c r="K20" i="1" a="1"/>
  <c r="K10" i="1" a="1"/>
  <c r="K25" i="1" a="1"/>
  <c r="S27" i="1" a="1"/>
  <c r="Z18" i="82" l="1"/>
  <c r="C26" i="82" a="1"/>
  <c r="C26" i="82" s="1"/>
  <c r="BJ18" i="80"/>
  <c r="BJ18" i="79"/>
  <c r="BJ18" i="78"/>
  <c r="BJ18" i="60"/>
  <c r="BJ18" i="57"/>
  <c r="BJ18" i="58"/>
  <c r="BJ18" i="56"/>
  <c r="BJ18" i="55"/>
  <c r="BJ18" i="18"/>
  <c r="BJ18" i="71"/>
  <c r="BJ18" i="52"/>
  <c r="BJ18" i="51"/>
  <c r="BJ18" i="48"/>
  <c r="BH18" i="47"/>
  <c r="BH18" i="73"/>
  <c r="BH18" i="81"/>
  <c r="BH18" i="60"/>
  <c r="BH18" i="56"/>
  <c r="BH18" i="55"/>
  <c r="BH18" i="18"/>
  <c r="BH18" i="71"/>
  <c r="BJ18" i="53"/>
  <c r="BH18" i="53"/>
  <c r="BH18" i="50"/>
  <c r="BH18" i="52"/>
  <c r="BH18" i="51"/>
  <c r="BF18" i="80"/>
  <c r="BF18" i="73"/>
  <c r="BF18" i="59"/>
  <c r="C37" i="56" a="1"/>
  <c r="C37" i="56" s="1"/>
  <c r="BF18" i="56"/>
  <c r="BF18" i="18"/>
  <c r="BF18" i="71"/>
  <c r="BF18" i="53"/>
  <c r="C37" i="50" a="1"/>
  <c r="C37" i="50" s="1"/>
  <c r="BF18" i="50"/>
  <c r="BF18" i="49"/>
  <c r="BF18" i="47"/>
  <c r="BD18" i="78"/>
  <c r="BD18" i="76"/>
  <c r="BD18" i="73"/>
  <c r="BD18" i="57"/>
  <c r="BD18" i="58"/>
  <c r="BD18" i="56"/>
  <c r="BD18" i="18"/>
  <c r="BD18" i="71"/>
  <c r="BD18" i="53"/>
  <c r="BD18" i="50"/>
  <c r="BD18" i="51"/>
  <c r="BD18" i="48"/>
  <c r="BD18" i="47"/>
  <c r="BB18" i="79"/>
  <c r="C35" i="77" a="1"/>
  <c r="C35" i="77" s="1"/>
  <c r="BB18" i="77"/>
  <c r="C34" i="76" a="1"/>
  <c r="C34" i="76" s="1"/>
  <c r="BB18" i="76"/>
  <c r="BB18" i="73"/>
  <c r="BB18" i="59"/>
  <c r="BB18" i="81"/>
  <c r="BB18" i="53"/>
  <c r="BB18" i="60"/>
  <c r="BB18" i="57"/>
  <c r="BB18" i="58"/>
  <c r="C32" i="56" a="1"/>
  <c r="C32" i="56" s="1"/>
  <c r="BB18" i="56"/>
  <c r="BB18" i="71"/>
  <c r="AZ18" i="71"/>
  <c r="BB18" i="52"/>
  <c r="BB18" i="48"/>
  <c r="AZ18" i="79"/>
  <c r="AZ18" i="73"/>
  <c r="AZ18" i="59"/>
  <c r="C33" i="69" a="1"/>
  <c r="C33" i="69" s="1"/>
  <c r="AZ18" i="81"/>
  <c r="AZ18" i="56"/>
  <c r="C32" i="55" a="1"/>
  <c r="C32" i="55" s="1"/>
  <c r="AZ18" i="55"/>
  <c r="AZ18" i="50"/>
  <c r="C36" i="50" a="1"/>
  <c r="C36" i="50" s="1"/>
  <c r="AZ18" i="52"/>
  <c r="AZ18" i="51"/>
  <c r="AZ18" i="49"/>
  <c r="AZ18" i="47"/>
  <c r="C29" i="81" a="1"/>
  <c r="C29" i="81" s="1"/>
  <c r="AX18" i="81"/>
  <c r="C29" i="80" a="1"/>
  <c r="C29" i="80" s="1"/>
  <c r="C27" i="80" a="1"/>
  <c r="C27" i="80" s="1"/>
  <c r="C36" i="80" a="1"/>
  <c r="C36" i="80" s="1"/>
  <c r="AX18" i="80"/>
  <c r="AX18" i="78"/>
  <c r="C35" i="78" a="1"/>
  <c r="C35" i="78" s="1"/>
  <c r="AX18" i="76"/>
  <c r="AX18" i="73"/>
  <c r="C28" i="57" a="1"/>
  <c r="C28" i="57" s="1"/>
  <c r="AX18" i="57"/>
  <c r="AX18" i="58"/>
  <c r="AX18" i="18"/>
  <c r="AX18" i="71"/>
  <c r="AX18" i="53"/>
  <c r="C37" i="53" a="1"/>
  <c r="C37" i="53" s="1"/>
  <c r="AX18" i="50"/>
  <c r="C33" i="52" a="1"/>
  <c r="C33" i="52" s="1"/>
  <c r="C29" i="52" a="1"/>
  <c r="C29" i="52" s="1"/>
  <c r="AX18" i="52"/>
  <c r="AX18" i="51"/>
  <c r="AX18" i="47"/>
  <c r="C37" i="81" a="1"/>
  <c r="C37" i="81" s="1"/>
  <c r="C34" i="81" a="1"/>
  <c r="C34" i="81" s="1"/>
  <c r="AV18" i="81"/>
  <c r="C28" i="81" a="1"/>
  <c r="C28" i="81" s="1"/>
  <c r="C36" i="81" a="1"/>
  <c r="C36" i="81" s="1"/>
  <c r="C30" i="81" a="1"/>
  <c r="C30" i="81" s="1"/>
  <c r="V18" i="81"/>
  <c r="L18" i="81"/>
  <c r="C26" i="81" a="1"/>
  <c r="C26" i="81" s="1"/>
  <c r="J18" i="81"/>
  <c r="C32" i="81" a="1"/>
  <c r="C32" i="81" s="1"/>
  <c r="C31" i="81" a="1"/>
  <c r="C31" i="81" s="1"/>
  <c r="C24" i="81" a="1"/>
  <c r="C24" i="81" s="1"/>
  <c r="C25" i="81" a="1"/>
  <c r="C25" i="81" s="1"/>
  <c r="AP18" i="81"/>
  <c r="C27" i="81" a="1"/>
  <c r="C27" i="81" s="1"/>
  <c r="C33" i="81" a="1"/>
  <c r="C33" i="81" s="1"/>
  <c r="AL18" i="81"/>
  <c r="D18" i="81"/>
  <c r="C35" i="81" a="1"/>
  <c r="C35" i="81" s="1"/>
  <c r="AV18" i="75"/>
  <c r="AV18" i="76"/>
  <c r="C33" i="76" a="1"/>
  <c r="C33" i="76" s="1"/>
  <c r="C31" i="76" a="1"/>
  <c r="C31" i="76" s="1"/>
  <c r="AT18" i="73"/>
  <c r="C34" i="73" a="1"/>
  <c r="C34" i="73" s="1"/>
  <c r="C28" i="73" a="1"/>
  <c r="C28" i="73" s="1"/>
  <c r="C36" i="73" a="1"/>
  <c r="C36" i="73" s="1"/>
  <c r="AV18" i="73"/>
  <c r="C35" i="73" a="1"/>
  <c r="C35" i="73" s="1"/>
  <c r="AV18" i="59"/>
  <c r="AV18" i="57"/>
  <c r="C36" i="58" a="1"/>
  <c r="C36" i="58" s="1"/>
  <c r="AV18" i="58"/>
  <c r="AT18" i="56"/>
  <c r="AV18" i="56"/>
  <c r="C35" i="56" a="1"/>
  <c r="C35" i="56" s="1"/>
  <c r="AV18" i="18"/>
  <c r="AV18" i="71"/>
  <c r="AV18" i="53"/>
  <c r="AV18" i="50"/>
  <c r="C26" i="50" a="1"/>
  <c r="C26" i="50" s="1"/>
  <c r="C31" i="51" a="1"/>
  <c r="C31" i="51" s="1"/>
  <c r="AV18" i="51"/>
  <c r="AV18" i="48"/>
  <c r="AV18" i="47"/>
  <c r="AT18" i="75"/>
  <c r="C29" i="76" a="1"/>
  <c r="C29" i="76" s="1"/>
  <c r="AT18" i="76"/>
  <c r="C35" i="76" a="1"/>
  <c r="C35" i="76" s="1"/>
  <c r="C36" i="76" a="1"/>
  <c r="C36" i="76" s="1"/>
  <c r="C33" i="73" a="1"/>
  <c r="C33" i="73" s="1"/>
  <c r="C37" i="73" a="1"/>
  <c r="C37" i="73" s="1"/>
  <c r="C34" i="59" a="1"/>
  <c r="C34" i="59" s="1"/>
  <c r="C32" i="59" a="1"/>
  <c r="C32" i="59" s="1"/>
  <c r="C28" i="59" a="1"/>
  <c r="C28" i="59" s="1"/>
  <c r="AT18" i="59"/>
  <c r="AT18" i="57"/>
  <c r="C36" i="57" a="1"/>
  <c r="C36" i="57" s="1"/>
  <c r="AT18" i="58"/>
  <c r="AT18" i="18"/>
  <c r="C33" i="71" a="1"/>
  <c r="C33" i="71" s="1"/>
  <c r="C31" i="71" a="1"/>
  <c r="C31" i="71" s="1"/>
  <c r="C29" i="71" a="1"/>
  <c r="C29" i="71" s="1"/>
  <c r="AT18" i="71"/>
  <c r="AT18" i="53"/>
  <c r="C34" i="50" a="1"/>
  <c r="C34" i="50" s="1"/>
  <c r="C28" i="50" a="1"/>
  <c r="C28" i="50" s="1"/>
  <c r="AT18" i="50"/>
  <c r="C35" i="50" a="1"/>
  <c r="C35" i="50" s="1"/>
  <c r="C24" i="50" a="1"/>
  <c r="C24" i="50" s="1"/>
  <c r="C30" i="50" a="1"/>
  <c r="C30" i="50" s="1"/>
  <c r="AT18" i="51"/>
  <c r="AT18" i="48"/>
  <c r="C36" i="47" a="1"/>
  <c r="C36" i="47" s="1"/>
  <c r="AT18" i="47"/>
  <c r="C28" i="78" a="1"/>
  <c r="C28" i="78" s="1"/>
  <c r="AR18" i="78"/>
  <c r="C36" i="78" a="1"/>
  <c r="C36" i="78" s="1"/>
  <c r="AR18" i="76"/>
  <c r="C29" i="59" a="1"/>
  <c r="C29" i="59" s="1"/>
  <c r="AR18" i="59"/>
  <c r="C31" i="69" a="1"/>
  <c r="C31" i="69" s="1"/>
  <c r="AN18" i="69"/>
  <c r="AR18" i="57"/>
  <c r="AR18" i="58"/>
  <c r="AR18" i="55"/>
  <c r="AR18" i="18"/>
  <c r="AR18" i="52"/>
  <c r="C34" i="51" a="1"/>
  <c r="C34" i="51" s="1"/>
  <c r="C33" i="51" a="1"/>
  <c r="C33" i="51" s="1"/>
  <c r="AR18" i="51"/>
  <c r="AR18" i="48"/>
  <c r="AP18" i="47"/>
  <c r="K25" i="1"/>
  <c r="K10" i="1"/>
  <c r="K20" i="1"/>
  <c r="C32" i="76" a="1"/>
  <c r="C32" i="76" s="1"/>
  <c r="C30" i="76" a="1"/>
  <c r="C30" i="76" s="1"/>
  <c r="C25" i="76" a="1"/>
  <c r="C25" i="76" s="1"/>
  <c r="AP18" i="76"/>
  <c r="C31" i="59" a="1"/>
  <c r="C31" i="59" s="1"/>
  <c r="C36" i="59" a="1"/>
  <c r="C36" i="59" s="1"/>
  <c r="AP18" i="59"/>
  <c r="C24" i="59" a="1"/>
  <c r="C24" i="59" s="1"/>
  <c r="C26" i="68" a="1"/>
  <c r="C26" i="68" s="1"/>
  <c r="AP18" i="57"/>
  <c r="C34" i="58" a="1"/>
  <c r="C34" i="58" s="1"/>
  <c r="C28" i="58" a="1"/>
  <c r="C28" i="58" s="1"/>
  <c r="C35" i="58" a="1"/>
  <c r="C35" i="58" s="1"/>
  <c r="AP18" i="58"/>
  <c r="C31" i="56" a="1"/>
  <c r="C31" i="56" s="1"/>
  <c r="C29" i="56" a="1"/>
  <c r="C29" i="56" s="1"/>
  <c r="C34" i="55" a="1"/>
  <c r="C34" i="55" s="1"/>
  <c r="C28" i="55" a="1"/>
  <c r="C28" i="55" s="1"/>
  <c r="AP18" i="55"/>
  <c r="C30" i="55" a="1"/>
  <c r="C30" i="55" s="1"/>
  <c r="AP18" i="18"/>
  <c r="C25" i="18" a="1"/>
  <c r="C25" i="18" s="1"/>
  <c r="C34" i="71" a="1"/>
  <c r="C34" i="71" s="1"/>
  <c r="AP18" i="71"/>
  <c r="C36" i="71" a="1"/>
  <c r="C36" i="71" s="1"/>
  <c r="AP18" i="53"/>
  <c r="C32" i="52" a="1"/>
  <c r="C32" i="52" s="1"/>
  <c r="AP18" i="52"/>
  <c r="AP18" i="51"/>
  <c r="AP18" i="49"/>
  <c r="AP18" i="48"/>
  <c r="AN18" i="79"/>
  <c r="C34" i="78" a="1"/>
  <c r="C34" i="78" s="1"/>
  <c r="C32" i="78" a="1"/>
  <c r="C32" i="78" s="1"/>
  <c r="C30" i="78" a="1"/>
  <c r="C30" i="78" s="1"/>
  <c r="AN18" i="78"/>
  <c r="AN18" i="76"/>
  <c r="C24" i="76" a="1"/>
  <c r="C24" i="76" s="1"/>
  <c r="C26" i="76" a="1"/>
  <c r="C26" i="76" s="1"/>
  <c r="C32" i="73" a="1"/>
  <c r="C32" i="73" s="1"/>
  <c r="AN18" i="73"/>
  <c r="C35" i="59" a="1"/>
  <c r="C35" i="59" s="1"/>
  <c r="AN18" i="59"/>
  <c r="C30" i="59" a="1"/>
  <c r="C30" i="59" s="1"/>
  <c r="C34" i="60" a="1"/>
  <c r="C34" i="60" s="1"/>
  <c r="C32" i="60" a="1"/>
  <c r="C32" i="60" s="1"/>
  <c r="AN18" i="60"/>
  <c r="C34" i="57" a="1"/>
  <c r="C34" i="57" s="1"/>
  <c r="C32" i="57" a="1"/>
  <c r="C32" i="57" s="1"/>
  <c r="AN18" i="57"/>
  <c r="AN18" i="58"/>
  <c r="AN18" i="56"/>
  <c r="C36" i="56" a="1"/>
  <c r="C36" i="56" s="1"/>
  <c r="AN18" i="18"/>
  <c r="C28" i="71" a="1"/>
  <c r="C28" i="71" s="1"/>
  <c r="AN18" i="71"/>
  <c r="C30" i="71" a="1"/>
  <c r="C30" i="71" s="1"/>
  <c r="AN18" i="53"/>
  <c r="C26" i="53" a="1"/>
  <c r="C26" i="53" s="1"/>
  <c r="C31" i="52" a="1"/>
  <c r="C31" i="52" s="1"/>
  <c r="AN18" i="52"/>
  <c r="C24" i="52" a="1"/>
  <c r="C24" i="52" s="1"/>
  <c r="C32" i="51" a="1"/>
  <c r="C32" i="51" s="1"/>
  <c r="AN18" i="51"/>
  <c r="C37" i="47" a="1"/>
  <c r="C37" i="47" s="1"/>
  <c r="C33" i="47" a="1"/>
  <c r="C33" i="47" s="1"/>
  <c r="C31" i="47" a="1"/>
  <c r="C31" i="47" s="1"/>
  <c r="C29" i="47" a="1"/>
  <c r="C29" i="47" s="1"/>
  <c r="AN18" i="47"/>
  <c r="C30" i="47" a="1"/>
  <c r="C30" i="47" s="1"/>
  <c r="C31" i="48" a="1"/>
  <c r="C31" i="48" s="1"/>
  <c r="C29" i="48" a="1"/>
  <c r="C29" i="48" s="1"/>
  <c r="AN18" i="48"/>
  <c r="C24" i="48" a="1"/>
  <c r="C24" i="48" s="1"/>
  <c r="C31" i="79" a="1"/>
  <c r="C31" i="79" s="1"/>
  <c r="C29" i="79" a="1"/>
  <c r="C29" i="79" s="1"/>
  <c r="C33" i="79" a="1"/>
  <c r="C33" i="79" s="1"/>
  <c r="C37" i="79" a="1"/>
  <c r="C37" i="79" s="1"/>
  <c r="AL18" i="79"/>
  <c r="C25" i="79" a="1"/>
  <c r="C25" i="79" s="1"/>
  <c r="C24" i="79" a="1"/>
  <c r="C24" i="79" s="1"/>
  <c r="AL18" i="73"/>
  <c r="C34" i="69" a="1"/>
  <c r="C34" i="69" s="1"/>
  <c r="C32" i="69" a="1"/>
  <c r="C32" i="69" s="1"/>
  <c r="C28" i="69" a="1"/>
  <c r="C28" i="69" s="1"/>
  <c r="AL18" i="69"/>
  <c r="C36" i="69" a="1"/>
  <c r="C36" i="69" s="1"/>
  <c r="C24" i="69" a="1"/>
  <c r="C24" i="69" s="1"/>
  <c r="C27" i="68" a="1"/>
  <c r="C27" i="68" s="1"/>
  <c r="C35" i="68" a="1"/>
  <c r="C35" i="68" s="1"/>
  <c r="C25" i="68" a="1"/>
  <c r="C25" i="68" s="1"/>
  <c r="AL18" i="68"/>
  <c r="C33" i="57" a="1"/>
  <c r="C33" i="57" s="1"/>
  <c r="AL18" i="57"/>
  <c r="C27" i="57" a="1"/>
  <c r="C27" i="57" s="1"/>
  <c r="C28" i="56" a="1"/>
  <c r="C28" i="56" s="1"/>
  <c r="AL18" i="56"/>
  <c r="C30" i="56" a="1"/>
  <c r="C30" i="56" s="1"/>
  <c r="C31" i="55" a="1"/>
  <c r="C31" i="55" s="1"/>
  <c r="AL18" i="55"/>
  <c r="C36" i="55" a="1"/>
  <c r="C36" i="55" s="1"/>
  <c r="AL18" i="18"/>
  <c r="C32" i="71" a="1"/>
  <c r="C32" i="71" s="1"/>
  <c r="AL18" i="71"/>
  <c r="C35" i="71" a="1"/>
  <c r="C35" i="71" s="1"/>
  <c r="C34" i="53" a="1"/>
  <c r="C34" i="53" s="1"/>
  <c r="AL18" i="53"/>
  <c r="C32" i="53" a="1"/>
  <c r="C32" i="53" s="1"/>
  <c r="C28" i="52" a="1"/>
  <c r="C28" i="52" s="1"/>
  <c r="AL18" i="52"/>
  <c r="C36" i="52" a="1"/>
  <c r="C36" i="52" s="1"/>
  <c r="C26" i="52" a="1"/>
  <c r="C26" i="52" s="1"/>
  <c r="C27" i="52" a="1"/>
  <c r="C27" i="52" s="1"/>
  <c r="AL18" i="51"/>
  <c r="AJ18" i="51"/>
  <c r="C31" i="49" a="1"/>
  <c r="C31" i="49" s="1"/>
  <c r="AL18" i="49"/>
  <c r="AL18" i="48"/>
  <c r="C27" i="48" a="1"/>
  <c r="C27" i="48" s="1"/>
  <c r="C26" i="48" a="1"/>
  <c r="C26" i="48" s="1"/>
  <c r="AJ18" i="48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S28" i="1" a="1"/>
  <c r="M27" i="1" a="1"/>
  <c r="K7" i="1" a="1"/>
  <c r="L27" i="1" a="1"/>
  <c r="K4" i="1" a="1"/>
  <c r="I27" i="1" a="1"/>
  <c r="H27" i="1" a="1"/>
  <c r="G28" i="1" a="1"/>
  <c r="K13" i="1" a="1"/>
  <c r="K17" i="1" a="1"/>
  <c r="K12" i="1" a="1"/>
  <c r="K3" i="1" a="1"/>
  <c r="K26" i="1" a="1"/>
  <c r="K22" i="1" a="1"/>
  <c r="K6" i="1" a="1"/>
  <c r="K8" i="1" a="1"/>
  <c r="K18" i="1" a="1"/>
  <c r="K27" i="1" a="1"/>
  <c r="D28" i="1" a="1"/>
  <c r="H28" i="1" a="1"/>
  <c r="C28" i="1" a="1"/>
  <c r="C27" i="1" a="1"/>
  <c r="K28" i="1" a="1"/>
  <c r="F28" i="1" a="1"/>
  <c r="K19" i="1" a="1"/>
  <c r="L28" i="1" a="1"/>
  <c r="M28" i="1" a="1"/>
  <c r="B28" i="1" a="1"/>
  <c r="D27" i="1" a="1"/>
  <c r="K11" i="1" a="1"/>
  <c r="E28" i="1" a="1"/>
  <c r="K15" i="1" a="1"/>
  <c r="K24" i="1" a="1"/>
  <c r="K21" i="1" a="1"/>
  <c r="K14" i="1" a="1"/>
  <c r="K16" i="1" a="1"/>
  <c r="K23" i="1" a="1"/>
  <c r="I28" i="1" a="1"/>
  <c r="K9" i="1" a="1"/>
  <c r="K5" i="1" a="1"/>
  <c r="K16" i="1" l="1"/>
  <c r="K22" i="1"/>
  <c r="K5" i="1"/>
  <c r="I28" i="1"/>
  <c r="K23" i="1"/>
  <c r="S28" i="1"/>
  <c r="H28" i="1"/>
  <c r="D28" i="1"/>
  <c r="K28" i="1"/>
  <c r="F28" i="1"/>
  <c r="L28" i="1"/>
  <c r="E28" i="1"/>
  <c r="G28" i="1"/>
  <c r="B28" i="1"/>
  <c r="V28" i="1" s="1"/>
  <c r="M28" i="1"/>
  <c r="C28" i="1"/>
  <c r="K24" i="1"/>
  <c r="K18" i="1"/>
  <c r="M27" i="1"/>
  <c r="I27" i="1"/>
  <c r="K8" i="1"/>
  <c r="K21" i="1"/>
  <c r="K19" i="1"/>
  <c r="K17" i="1"/>
  <c r="K26" i="1"/>
  <c r="K15" i="1"/>
  <c r="K14" i="1"/>
  <c r="K13" i="1"/>
  <c r="K12" i="1"/>
  <c r="K11" i="1"/>
  <c r="K27" i="1"/>
  <c r="K9" i="1"/>
  <c r="K7" i="1"/>
  <c r="K6" i="1"/>
  <c r="K4" i="1"/>
  <c r="K3" i="1"/>
  <c r="D27" i="1"/>
  <c r="H27" i="1"/>
  <c r="L27" i="1"/>
  <c r="C27" i="1"/>
  <c r="J28" i="1" l="1"/>
  <c r="T28" i="1" s="1"/>
  <c r="W28" i="1"/>
  <c r="U28" i="1"/>
  <c r="O28" i="1"/>
  <c r="P28" i="1"/>
  <c r="N28" i="1"/>
  <c r="Q28" i="1"/>
  <c r="J27" i="1"/>
  <c r="R27" i="1" s="1"/>
  <c r="N27" i="1"/>
  <c r="O27" i="1"/>
  <c r="R28" i="1" l="1"/>
  <c r="C23" i="1" a="1"/>
  <c r="D4" i="1" a="1"/>
  <c r="Y7" i="2" a="1"/>
  <c r="Y23" i="2" a="1"/>
  <c r="W16" i="2" a="1"/>
  <c r="N20" i="2" a="1"/>
  <c r="K23" i="2" a="1"/>
  <c r="M25" i="2" a="1"/>
  <c r="H17" i="1" a="1"/>
  <c r="P16" i="2" a="1"/>
  <c r="U20" i="2" a="1"/>
  <c r="T14" i="2" a="1"/>
  <c r="I9" i="1" a="1"/>
  <c r="E24" i="1" a="1"/>
  <c r="H8" i="2" a="1"/>
  <c r="J2" i="2" a="1"/>
  <c r="AB26" i="2" a="1"/>
  <c r="D3" i="1" a="1"/>
  <c r="AC2" i="2" a="1"/>
  <c r="F24" i="1" a="1"/>
  <c r="R2" i="2" a="1"/>
  <c r="G21" i="2" a="1"/>
  <c r="S20" i="1" a="1"/>
  <c r="G18" i="1" a="1"/>
  <c r="J18" i="2" a="1"/>
  <c r="Q21" i="2" a="1"/>
  <c r="M18" i="2" a="1"/>
  <c r="W20" i="2" a="1"/>
  <c r="C4" i="1" a="1"/>
  <c r="J16" i="2" a="1"/>
  <c r="G9" i="1" a="1"/>
  <c r="G4" i="2" a="1"/>
  <c r="E10" i="2" a="1"/>
  <c r="L11" i="1" a="1"/>
  <c r="S8" i="1" a="1"/>
  <c r="B3" i="1" a="1"/>
  <c r="Z11" i="2" a="1"/>
  <c r="M26" i="1" a="1"/>
  <c r="H18" i="2" a="1"/>
  <c r="AC21" i="2" a="1"/>
  <c r="M22" i="1" a="1"/>
  <c r="AA12" i="2" a="1"/>
  <c r="AB18" i="2" a="1"/>
  <c r="F25" i="2" a="1"/>
  <c r="AB11" i="2" a="1"/>
  <c r="C18" i="1" a="1"/>
  <c r="X27" i="2" a="1"/>
  <c r="G17" i="2" a="1"/>
  <c r="N28" i="2" a="1"/>
  <c r="S27" i="2" a="1"/>
  <c r="R9" i="2" a="1"/>
  <c r="I8" i="2" a="1"/>
  <c r="D21" i="1" a="1"/>
  <c r="C23" i="2" a="1"/>
  <c r="I24" i="1" a="1"/>
  <c r="N10" i="2" a="1"/>
  <c r="AC6" i="2" a="1"/>
  <c r="AD8" i="2" a="1"/>
  <c r="H13" i="2" a="1"/>
  <c r="U21" i="2" a="1"/>
  <c r="C6" i="2" a="1"/>
  <c r="L22" i="2" a="1"/>
  <c r="H23" i="1" a="1"/>
  <c r="Q23" i="2" a="1"/>
  <c r="AA13" i="2" a="1"/>
  <c r="Z4" i="2" a="1"/>
  <c r="AF14" i="2" a="1"/>
  <c r="S21" i="1" a="1"/>
  <c r="P10" i="2" a="1"/>
  <c r="M21" i="2" a="1"/>
  <c r="H18" i="1" a="1"/>
  <c r="K13" i="2" a="1"/>
  <c r="D8" i="1" a="1"/>
  <c r="T8" i="2" a="1"/>
  <c r="I7" i="2" a="1"/>
  <c r="Y6" i="2" a="1"/>
  <c r="T4" i="2" a="1"/>
  <c r="D24" i="2" a="1"/>
  <c r="U22" i="2" a="1"/>
  <c r="H21" i="1" a="1"/>
  <c r="O4" i="2" a="1"/>
  <c r="E14" i="2" a="1"/>
  <c r="C13" i="1" a="1"/>
  <c r="G24" i="2" a="1"/>
  <c r="AA11" i="2" a="1"/>
  <c r="B17" i="1" a="1"/>
  <c r="S28" i="2" a="1"/>
  <c r="V9" i="2" a="1"/>
  <c r="R5" i="2" a="1"/>
  <c r="X7" i="2" a="1"/>
  <c r="C10" i="2" a="1"/>
  <c r="O27" i="2" a="1"/>
  <c r="E13" i="2" a="1"/>
  <c r="AC26" i="2" a="1"/>
  <c r="M20" i="1" a="1"/>
  <c r="K9" i="2" a="1"/>
  <c r="Z28" i="2" a="1"/>
  <c r="M11" i="1" a="1"/>
  <c r="AB24" i="2" a="1"/>
  <c r="D18" i="1" a="1"/>
  <c r="AF26" i="2" a="1"/>
  <c r="I25" i="1" a="1"/>
  <c r="F26" i="2" a="1"/>
  <c r="G6" i="2" a="1"/>
  <c r="Z21" i="2" a="1"/>
  <c r="L20" i="1" a="1"/>
  <c r="J15" i="2" a="1"/>
  <c r="H26" i="2" a="1"/>
  <c r="I23" i="2" a="1"/>
  <c r="X12" i="2" a="1"/>
  <c r="Y13" i="2" a="1"/>
  <c r="Z3" i="2" a="1"/>
  <c r="X14" i="2" a="1"/>
  <c r="E21" i="2" a="1"/>
  <c r="O17" i="2" a="1"/>
  <c r="AD3" i="2" a="1"/>
  <c r="G19" i="1" a="1"/>
  <c r="C16" i="1" a="1"/>
  <c r="V16" i="2" a="1"/>
  <c r="E14" i="1" a="1"/>
  <c r="N2" i="2" a="1"/>
  <c r="J27" i="2" a="1"/>
  <c r="G25" i="1" a="1"/>
  <c r="AD26" i="2" a="1"/>
  <c r="Y20" i="2" a="1"/>
  <c r="U11" i="2" a="1"/>
  <c r="D6" i="2" a="1"/>
  <c r="G6" i="1" a="1"/>
  <c r="F11" i="1" a="1"/>
  <c r="AE12" i="2" a="1"/>
  <c r="N21" i="2" a="1"/>
  <c r="H17" i="2" a="1"/>
  <c r="J21" i="2" a="1"/>
  <c r="AF10" i="2" a="1"/>
  <c r="I2" i="1" a="1"/>
  <c r="G2" i="2" a="1"/>
  <c r="H16" i="2" a="1"/>
  <c r="L16" i="1" a="1"/>
  <c r="AE5" i="2" a="1"/>
  <c r="V11" i="2" a="1"/>
  <c r="AE14" i="2" a="1"/>
  <c r="F12" i="2" a="1"/>
  <c r="E6" i="2" a="1"/>
  <c r="AA16" i="2" a="1"/>
  <c r="Q2" i="2" a="1"/>
  <c r="K28" i="2" a="1"/>
  <c r="D15" i="1" a="1"/>
  <c r="K2" i="1" a="1"/>
  <c r="S10" i="2" a="1"/>
  <c r="D5" i="2" a="1"/>
  <c r="Z5" i="2" a="1"/>
  <c r="B11" i="1" a="1"/>
  <c r="S26" i="1" a="1"/>
  <c r="P18" i="2" a="1"/>
  <c r="I11" i="1" a="1"/>
  <c r="Q24" i="2" a="1"/>
  <c r="L9" i="2" a="1"/>
  <c r="AC14" i="2" a="1"/>
  <c r="I14" i="2" a="1"/>
  <c r="C10" i="1" a="1"/>
  <c r="AE11" i="2" a="1"/>
  <c r="D27" i="2" a="1"/>
  <c r="G16" i="2" a="1"/>
  <c r="W15" i="2" a="1"/>
  <c r="AB8" i="2" a="1"/>
  <c r="Q12" i="2" a="1"/>
  <c r="X20" i="2" a="1"/>
  <c r="V17" i="2" a="1"/>
  <c r="M16" i="1" a="1"/>
  <c r="O21" i="2" a="1"/>
  <c r="L19" i="2" a="1"/>
  <c r="G20" i="1" a="1"/>
  <c r="F17" i="2" a="1"/>
  <c r="AE8" i="2" a="1"/>
  <c r="S25" i="2" a="1"/>
  <c r="F12" i="1" a="1"/>
  <c r="M9" i="1" a="1"/>
  <c r="G24" i="1" a="1"/>
  <c r="T22" i="2" a="1"/>
  <c r="M4" i="2" a="1"/>
  <c r="I20" i="2" a="1"/>
  <c r="S2" i="1" a="1"/>
  <c r="AA18" i="2" a="1"/>
  <c r="G3" i="2" a="1"/>
  <c r="E21" i="1" a="1"/>
  <c r="F19" i="2" a="1"/>
  <c r="G12" i="1" a="1"/>
  <c r="I11" i="2" a="1"/>
  <c r="Z25" i="2" a="1"/>
  <c r="O5" i="2" a="1"/>
  <c r="S9" i="1" a="1"/>
  <c r="R25" i="2" a="1"/>
  <c r="D22" i="1" a="1"/>
  <c r="E18" i="1" a="1"/>
  <c r="S11" i="1" a="1"/>
  <c r="AD22" i="2" a="1"/>
  <c r="Y18" i="2" a="1"/>
  <c r="O24" i="2" a="1"/>
  <c r="AB22" i="2" a="1"/>
  <c r="G20" i="2" a="1"/>
  <c r="C20" i="2" a="1"/>
  <c r="H12" i="2" a="1"/>
  <c r="Y22" i="2" a="1"/>
  <c r="S22" i="1" a="1"/>
  <c r="K4" i="2" a="1"/>
  <c r="C8" i="1" a="1"/>
  <c r="E25" i="1" a="1"/>
  <c r="B6" i="1" a="1"/>
  <c r="M25" i="1" a="1"/>
  <c r="AA20" i="2" a="1"/>
  <c r="L3" i="2" a="1"/>
  <c r="L15" i="1" a="1"/>
  <c r="L12" i="1" a="1"/>
  <c r="AF13" i="2" a="1"/>
  <c r="V27" i="2" a="1"/>
  <c r="AC5" i="2" a="1"/>
  <c r="Y8" i="2" a="1"/>
  <c r="R12" i="2" a="1"/>
  <c r="L22" i="1" a="1"/>
  <c r="I13" i="2" a="1"/>
  <c r="B8" i="1" a="1"/>
  <c r="L4" i="1" a="1"/>
  <c r="I17" i="1" a="1"/>
  <c r="F25" i="1" a="1"/>
  <c r="G25" i="2" a="1"/>
  <c r="D3" i="2" a="1"/>
  <c r="U8" i="2" a="1"/>
  <c r="AB23" i="2" a="1"/>
  <c r="F24" i="2" a="1"/>
  <c r="L2" i="1" a="1"/>
  <c r="F8" i="1" a="1"/>
  <c r="U5" i="2" a="1"/>
  <c r="E11" i="1" a="1"/>
  <c r="M6" i="1" a="1"/>
  <c r="J24" i="2" a="1"/>
  <c r="X22" i="2" a="1"/>
  <c r="F10" i="1" a="1"/>
  <c r="AE20" i="2" a="1"/>
  <c r="C19" i="1" a="1"/>
  <c r="L14" i="2" a="1"/>
  <c r="X4" i="2" a="1"/>
  <c r="E16" i="2" a="1"/>
  <c r="I24" i="2" a="1"/>
  <c r="I16" i="1" a="1"/>
  <c r="AC3" i="2" a="1"/>
  <c r="I12" i="1" a="1"/>
  <c r="X9" i="2" a="1"/>
  <c r="AD9" i="2" a="1"/>
  <c r="E13" i="1" a="1"/>
  <c r="AE7" i="2" a="1"/>
  <c r="F18" i="2" a="1"/>
  <c r="L11" i="2" a="1"/>
  <c r="S18" i="2" a="1"/>
  <c r="Q9" i="2" a="1"/>
  <c r="B26" i="1" a="1"/>
  <c r="U14" i="2" a="1"/>
  <c r="J22" i="2" a="1"/>
  <c r="X16" i="2" a="1"/>
  <c r="F21" i="2" a="1"/>
  <c r="E20" i="2" a="1"/>
  <c r="M10" i="1" a="1"/>
  <c r="AA3" i="2" a="1"/>
  <c r="AA5" i="2" a="1"/>
  <c r="H9" i="1" a="1"/>
  <c r="P12" i="2" a="1"/>
  <c r="I15" i="2" a="1"/>
  <c r="L28" i="2" a="1"/>
  <c r="G22" i="1" a="1"/>
  <c r="Z9" i="2" a="1"/>
  <c r="N4" i="2" a="1"/>
  <c r="S23" i="1" a="1"/>
  <c r="V10" i="2" a="1"/>
  <c r="V18" i="2" a="1"/>
  <c r="G19" i="2" a="1"/>
  <c r="O8" i="2" a="1"/>
  <c r="M2" i="1" a="1"/>
  <c r="H2" i="1" a="1"/>
  <c r="H13" i="1" a="1"/>
  <c r="AB13" i="2" a="1"/>
  <c r="AC4" i="2" a="1"/>
  <c r="V25" i="2" a="1"/>
  <c r="V23" i="2" a="1"/>
  <c r="X18" i="2" a="1"/>
  <c r="R26" i="2" a="1"/>
  <c r="R4" i="2" a="1"/>
  <c r="Q10" i="2" a="1"/>
  <c r="E23" i="2" a="1"/>
  <c r="Q19" i="2" a="1"/>
  <c r="G14" i="1" a="1"/>
  <c r="C24" i="1" a="1"/>
  <c r="B13" i="1" a="1"/>
  <c r="AC22" i="2" a="1"/>
  <c r="I22" i="1" a="1"/>
  <c r="K7" i="2" a="1"/>
  <c r="V15" i="2" a="1"/>
  <c r="Z14" i="2" a="1"/>
  <c r="P24" i="2" a="1"/>
  <c r="O22" i="2" a="1"/>
  <c r="R18" i="2" a="1"/>
  <c r="R15" i="2" a="1"/>
  <c r="U26" i="2" a="1"/>
  <c r="Q16" i="2" a="1"/>
  <c r="AA28" i="2" a="1"/>
  <c r="E26" i="2" a="1"/>
  <c r="B18" i="1" a="1"/>
  <c r="C2" i="2" a="1"/>
  <c r="Z8" i="2" a="1"/>
  <c r="L17" i="1" a="1"/>
  <c r="H6" i="1" a="1"/>
  <c r="E6" i="1" a="1"/>
  <c r="AF17" i="2" a="1"/>
  <c r="V28" i="2" a="1"/>
  <c r="M19" i="2" a="1"/>
  <c r="E7" i="2" a="1"/>
  <c r="O3" i="2" a="1"/>
  <c r="F17" i="1" a="1"/>
  <c r="AD16" i="2" a="1"/>
  <c r="S3" i="1" a="1"/>
  <c r="Y28" i="2" a="1"/>
  <c r="M8" i="1" a="1"/>
  <c r="N24" i="2" a="1"/>
  <c r="R21" i="2" a="1"/>
  <c r="L23" i="2" a="1"/>
  <c r="Z2" i="2" a="1"/>
  <c r="L20" i="2" a="1"/>
  <c r="C18" i="2" a="1"/>
  <c r="O19" i="2" a="1"/>
  <c r="E15" i="1" a="1"/>
  <c r="I18" i="1" a="1"/>
  <c r="N6" i="2" a="1"/>
  <c r="F4" i="2" a="1"/>
  <c r="R17" i="2" a="1"/>
  <c r="L5" i="1" a="1"/>
  <c r="G23" i="2" a="1"/>
  <c r="I12" i="2" a="1"/>
  <c r="Z18" i="2" a="1"/>
  <c r="E9" i="2" a="1"/>
  <c r="AE23" i="2" a="1"/>
  <c r="L7" i="1" a="1"/>
  <c r="AE10" i="2" a="1"/>
  <c r="AD19" i="2" a="1"/>
  <c r="I21" i="2" a="1"/>
  <c r="Z26" i="2" a="1"/>
  <c r="H14" i="1" a="1"/>
  <c r="Y4" i="2" a="1"/>
  <c r="E24" i="2" a="1"/>
  <c r="AA27" i="2" a="1"/>
  <c r="AD11" i="2" a="1"/>
  <c r="C3" i="2" a="1"/>
  <c r="P7" i="2" a="1"/>
  <c r="U10" i="2" a="1"/>
  <c r="S16" i="2" a="1"/>
  <c r="K8" i="2" a="1"/>
  <c r="D17" i="1" a="1"/>
  <c r="M24" i="2" a="1"/>
  <c r="I20" i="1" a="1"/>
  <c r="L18" i="2" a="1"/>
  <c r="E23" i="1" a="1"/>
  <c r="AB25" i="2" a="1"/>
  <c r="S14" i="2" a="1"/>
  <c r="AB20" i="2" a="1"/>
  <c r="L23" i="1" a="1"/>
  <c r="K18" i="2" a="1"/>
  <c r="G18" i="2" a="1"/>
  <c r="W13" i="2" a="1"/>
  <c r="D18" i="2" a="1"/>
  <c r="AA23" i="2" a="1"/>
  <c r="X24" i="2" a="1"/>
  <c r="G28" i="2" a="1"/>
  <c r="M12" i="2" a="1"/>
  <c r="AB12" i="2" a="1"/>
  <c r="G5" i="2" a="1"/>
  <c r="K12" i="2" a="1"/>
  <c r="S11" i="2" a="1"/>
  <c r="I14" i="1" a="1"/>
  <c r="S9" i="2" a="1"/>
  <c r="X25" i="2" a="1"/>
  <c r="J9" i="2" a="1"/>
  <c r="F28" i="2" a="1"/>
  <c r="V22" i="2" a="1"/>
  <c r="AE21" i="2" a="1"/>
  <c r="F7" i="2" a="1"/>
  <c r="AA14" i="2" a="1"/>
  <c r="M14" i="2" a="1"/>
  <c r="AB17" i="2" a="1"/>
  <c r="Y19" i="2" a="1"/>
  <c r="N13" i="2" a="1"/>
  <c r="P8" i="2" a="1"/>
  <c r="M15" i="2" a="1"/>
  <c r="E26" i="1" a="1"/>
  <c r="Z17" i="2" a="1"/>
  <c r="S6" i="1" a="1"/>
  <c r="Q15" i="2" a="1"/>
  <c r="J20" i="2" a="1"/>
  <c r="H14" i="2" a="1"/>
  <c r="AF24" i="2" a="1"/>
  <c r="I10" i="2" a="1"/>
  <c r="L19" i="1" a="1"/>
  <c r="M17" i="1" a="1"/>
  <c r="H22" i="2" a="1"/>
  <c r="J10" i="2" a="1"/>
  <c r="B10" i="1" a="1"/>
  <c r="W6" i="2" a="1"/>
  <c r="M7" i="2" a="1"/>
  <c r="F21" i="1" a="1"/>
  <c r="S4" i="2" a="1"/>
  <c r="N14" i="2" a="1"/>
  <c r="AB16" i="2" a="1"/>
  <c r="I6" i="1" a="1"/>
  <c r="AA24" i="2" a="1"/>
  <c r="C12" i="2" a="1"/>
  <c r="W23" i="2" a="1"/>
  <c r="G16" i="1" a="1"/>
  <c r="C25" i="2" a="1"/>
  <c r="K5" i="2" a="1"/>
  <c r="M5" i="1" a="1"/>
  <c r="E16" i="1" a="1"/>
  <c r="AE2" i="2" a="1"/>
  <c r="AC10" i="2" a="1"/>
  <c r="C15" i="2" a="1"/>
  <c r="F2" i="1" a="1"/>
  <c r="AB19" i="2" a="1"/>
  <c r="H19" i="1" a="1"/>
  <c r="J19" i="2" a="1"/>
  <c r="AD13" i="2" a="1"/>
  <c r="Z24" i="2" a="1"/>
  <c r="K16" i="2" a="1"/>
  <c r="F3" i="2" a="1"/>
  <c r="R14" i="2" a="1"/>
  <c r="J17" i="2" a="1"/>
  <c r="AF18" i="2" a="1"/>
  <c r="E5" i="2" a="1"/>
  <c r="I4" i="1" a="1"/>
  <c r="V6" i="2" a="1"/>
  <c r="P11" i="2" a="1"/>
  <c r="Q22" i="2" a="1"/>
  <c r="C26" i="2" a="1"/>
  <c r="C6" i="1" a="1"/>
  <c r="L6" i="1" a="1"/>
  <c r="B9" i="1" a="1"/>
  <c r="T24" i="2" a="1"/>
  <c r="H4" i="2" a="1"/>
  <c r="AD25" i="2" a="1"/>
  <c r="T26" i="2" a="1"/>
  <c r="D10" i="2" a="1"/>
  <c r="U27" i="2" a="1"/>
  <c r="J28" i="2" a="1"/>
  <c r="H23" i="2" a="1"/>
  <c r="W25" i="2" a="1"/>
  <c r="H26" i="1" a="1"/>
  <c r="D15" i="2" a="1"/>
  <c r="AB21" i="2" a="1"/>
  <c r="R3" i="2" a="1"/>
  <c r="F9" i="1" a="1"/>
  <c r="E17" i="1" a="1"/>
  <c r="K10" i="2" a="1"/>
  <c r="S5" i="1" a="1"/>
  <c r="AE3" i="2" a="1"/>
  <c r="P13" i="2" a="1"/>
  <c r="I5" i="1" a="1"/>
  <c r="M21" i="1" a="1"/>
  <c r="D7" i="2" a="1"/>
  <c r="AB4" i="2" a="1"/>
  <c r="B15" i="1" a="1"/>
  <c r="V2" i="2" a="1"/>
  <c r="O12" i="2" a="1"/>
  <c r="E17" i="2" a="1"/>
  <c r="AD15" i="2" a="1"/>
  <c r="C8" i="2" a="1"/>
  <c r="AD21" i="2" a="1"/>
  <c r="L13" i="2" a="1"/>
  <c r="S6" i="2" a="1"/>
  <c r="F23" i="2" a="1"/>
  <c r="D10" i="1" a="1"/>
  <c r="AB15" i="2" a="1"/>
  <c r="P6" i="2" a="1"/>
  <c r="E4" i="1" a="1"/>
  <c r="F13" i="1" a="1"/>
  <c r="T19" i="2" a="1"/>
  <c r="D6" i="1" a="1"/>
  <c r="K22" i="2" a="1"/>
  <c r="X28" i="2" a="1"/>
  <c r="D14" i="2" a="1"/>
  <c r="F27" i="2" a="1"/>
  <c r="I19" i="1" a="1"/>
  <c r="AB14" i="2" a="1"/>
  <c r="G9" i="2" a="1"/>
  <c r="G15" i="2" a="1"/>
  <c r="O11" i="2" a="1"/>
  <c r="F11" i="2" a="1"/>
  <c r="R6" i="2" a="1"/>
  <c r="AA9" i="2" a="1"/>
  <c r="Y16" i="2" a="1"/>
  <c r="W27" i="2" a="1"/>
  <c r="H25" i="1" a="1"/>
  <c r="AD23" i="2" a="1"/>
  <c r="AC16" i="2" a="1"/>
  <c r="Z19" i="2" a="1"/>
  <c r="E15" i="2" a="1"/>
  <c r="W8" i="2" a="1"/>
  <c r="E27" i="2" a="1"/>
  <c r="AA8" i="2" a="1"/>
  <c r="T18" i="2" a="1"/>
  <c r="R7" i="2" a="1"/>
  <c r="X23" i="2" a="1"/>
  <c r="U18" i="2" a="1"/>
  <c r="I8" i="1" a="1"/>
  <c r="AD2" i="2" a="1"/>
  <c r="I18" i="2" a="1"/>
  <c r="K14" i="2" a="1"/>
  <c r="C22" i="1" a="1"/>
  <c r="G27" i="1" a="1"/>
  <c r="AC27" i="2" a="1"/>
  <c r="Z10" i="2" a="1"/>
  <c r="R16" i="2" a="1"/>
  <c r="Y12" i="2" a="1"/>
  <c r="AB27" i="2" a="1"/>
  <c r="O18" i="2" a="1"/>
  <c r="V19" i="2" a="1"/>
  <c r="AF7" i="2" a="1"/>
  <c r="F14" i="1" a="1"/>
  <c r="D12" i="2" a="1"/>
  <c r="AF8" i="2" a="1"/>
  <c r="K15" i="2" a="1"/>
  <c r="N9" i="2" a="1"/>
  <c r="X10" i="2" a="1"/>
  <c r="AC20" i="2" a="1"/>
  <c r="W2" i="2" a="1"/>
  <c r="P19" i="2" a="1"/>
  <c r="E8" i="2" a="1"/>
  <c r="F8" i="2" a="1"/>
  <c r="C24" i="2" a="1"/>
  <c r="T27" i="2" a="1"/>
  <c r="N15" i="2" a="1"/>
  <c r="AF25" i="2" a="1"/>
  <c r="B5" i="1" a="1"/>
  <c r="L8" i="1" a="1"/>
  <c r="D25" i="1" a="1"/>
  <c r="D17" i="2" a="1"/>
  <c r="L16" i="2" a="1"/>
  <c r="L2" i="2" a="1"/>
  <c r="H22" i="1" a="1"/>
  <c r="J26" i="2" a="1"/>
  <c r="E27" i="1" a="1"/>
  <c r="AE16" i="2" a="1"/>
  <c r="E28" i="2" a="1"/>
  <c r="W11" i="2" a="1"/>
  <c r="X13" i="2" a="1"/>
  <c r="AE18" i="2" a="1"/>
  <c r="M5" i="2" a="1"/>
  <c r="G10" i="1" a="1"/>
  <c r="S20" i="2" a="1"/>
  <c r="Y14" i="2" a="1"/>
  <c r="M8" i="2" a="1"/>
  <c r="C17" i="1" a="1"/>
  <c r="S25" i="1" a="1"/>
  <c r="K20" i="2" a="1"/>
  <c r="Y21" i="2" a="1"/>
  <c r="P2" i="2" a="1"/>
  <c r="AD17" i="2" a="1"/>
  <c r="L26" i="1" a="1"/>
  <c r="K3" i="2" a="1"/>
  <c r="G17" i="1" a="1"/>
  <c r="D2" i="2" a="1"/>
  <c r="S10" i="1" a="1"/>
  <c r="E3" i="1" a="1"/>
  <c r="C3" i="1" a="1"/>
  <c r="D7" i="1" a="1"/>
  <c r="H19" i="2" a="1"/>
  <c r="X17" i="2" a="1"/>
  <c r="N23" i="2" a="1"/>
  <c r="B23" i="1" a="1"/>
  <c r="Q26" i="2" a="1"/>
  <c r="AA17" i="2" a="1"/>
  <c r="K26" i="2" a="1"/>
  <c r="D23" i="2" a="1"/>
  <c r="P14" i="2" a="1"/>
  <c r="X11" i="2" a="1"/>
  <c r="AB9" i="2" a="1"/>
  <c r="H12" i="1" a="1"/>
  <c r="M17" i="2" a="1"/>
  <c r="AE24" i="2" a="1"/>
  <c r="M12" i="1" a="1"/>
  <c r="H9" i="2" a="1"/>
  <c r="F15" i="1" a="1"/>
  <c r="Q5" i="2" a="1"/>
  <c r="AC25" i="2" a="1"/>
  <c r="L24" i="1" a="1"/>
  <c r="R10" i="2" a="1"/>
  <c r="U3" i="2" a="1"/>
  <c r="M13" i="2" a="1"/>
  <c r="M2" i="2" a="1"/>
  <c r="B22" i="1" a="1"/>
  <c r="M23" i="1" a="1"/>
  <c r="V13" i="2" a="1"/>
  <c r="AD7" i="2" a="1"/>
  <c r="G13" i="2" a="1"/>
  <c r="L21" i="1" a="1"/>
  <c r="C22" i="2" a="1"/>
  <c r="C21" i="1" a="1"/>
  <c r="N3" i="2" a="1"/>
  <c r="J7" i="2" a="1"/>
  <c r="D28" i="2" a="1"/>
  <c r="C2" i="1" a="1"/>
  <c r="E4" i="2" a="1"/>
  <c r="H5" i="1" a="1"/>
  <c r="K19" i="2" a="1"/>
  <c r="P23" i="2" a="1"/>
  <c r="M9" i="2" a="1"/>
  <c r="O13" i="2" a="1"/>
  <c r="O7" i="2" a="1"/>
  <c r="T10" i="2" a="1"/>
  <c r="N26" i="2" a="1"/>
  <c r="C7" i="1" a="1"/>
  <c r="G14" i="2" a="1"/>
  <c r="L25" i="2" a="1"/>
  <c r="O20" i="2" a="1"/>
  <c r="D9" i="1" a="1"/>
  <c r="N17" i="2" a="1"/>
  <c r="H10" i="1" a="1"/>
  <c r="F23" i="1" a="1"/>
  <c r="N19" i="2" a="1"/>
  <c r="B19" i="1" a="1"/>
  <c r="I2" i="2" a="1"/>
  <c r="M7" i="1" a="1"/>
  <c r="B21" i="1" a="1"/>
  <c r="J12" i="2" a="1"/>
  <c r="Z22" i="2" a="1"/>
  <c r="S17" i="2" a="1"/>
  <c r="C9" i="2" a="1"/>
  <c r="Y11" i="2" a="1"/>
  <c r="E19" i="1" a="1"/>
  <c r="N5" i="2" a="1"/>
  <c r="F16" i="2" a="1"/>
  <c r="E8" i="1" a="1"/>
  <c r="C28" i="2" a="1"/>
  <c r="AF11" i="2" a="1"/>
  <c r="I7" i="1" a="1"/>
  <c r="D12" i="1" a="1"/>
  <c r="G21" i="1" a="1"/>
  <c r="W7" i="2" a="1"/>
  <c r="L13" i="1" a="1"/>
  <c r="U4" i="2" a="1"/>
  <c r="Q25" i="2" a="1"/>
  <c r="F18" i="1" a="1"/>
  <c r="U17" i="2" a="1"/>
  <c r="S16" i="1" a="1"/>
  <c r="G8" i="2" a="1"/>
  <c r="AD10" i="2" a="1"/>
  <c r="T6" i="2" a="1"/>
  <c r="O15" i="2" a="1"/>
  <c r="L17" i="2" a="1"/>
  <c r="AE6" i="2" a="1"/>
  <c r="G11" i="1" a="1"/>
  <c r="S18" i="1" a="1"/>
  <c r="E20" i="1" a="1"/>
  <c r="W12" i="2" a="1"/>
  <c r="D23" i="1" a="1"/>
  <c r="F10" i="2" a="1"/>
  <c r="Z12" i="2" a="1"/>
  <c r="G13" i="1" a="1"/>
  <c r="Q28" i="2" a="1"/>
  <c r="Y27" i="2" a="1"/>
  <c r="V5" i="2" a="1"/>
  <c r="AF22" i="2" a="1"/>
  <c r="H7" i="2" a="1"/>
  <c r="H27" i="2" a="1"/>
  <c r="AB7" i="2" a="1"/>
  <c r="K21" i="2" a="1"/>
  <c r="Q3" i="2" a="1"/>
  <c r="S24" i="1" a="1"/>
  <c r="M3" i="2" a="1"/>
  <c r="U9" i="2" a="1"/>
  <c r="AC7" i="2" a="1"/>
  <c r="R22" i="2" a="1"/>
  <c r="AD28" i="2" a="1"/>
  <c r="P4" i="2" a="1"/>
  <c r="S21" i="2" a="1"/>
  <c r="P26" i="2" a="1"/>
  <c r="R24" i="2" a="1"/>
  <c r="L5" i="2" a="1"/>
  <c r="W17" i="2" a="1"/>
  <c r="O6" i="2" a="1"/>
  <c r="H21" i="2" a="1"/>
  <c r="AB6" i="2" a="1"/>
  <c r="M28" i="2" a="1"/>
  <c r="E12" i="2" a="1"/>
  <c r="D8" i="2" a="1"/>
  <c r="T15" i="2" a="1"/>
  <c r="H4" i="1" a="1"/>
  <c r="R13" i="2" a="1"/>
  <c r="AE19" i="2" a="1"/>
  <c r="Y24" i="2" a="1"/>
  <c r="R8" i="2" a="1"/>
  <c r="U13" i="2" a="1"/>
  <c r="O23" i="2" a="1"/>
  <c r="V4" i="2" a="1"/>
  <c r="S2" i="2" a="1"/>
  <c r="C20" i="1" a="1"/>
  <c r="T21" i="2" a="1"/>
  <c r="C11" i="1" a="1"/>
  <c r="G2" i="1" a="1"/>
  <c r="AA6" i="2" a="1"/>
  <c r="G15" i="1" a="1"/>
  <c r="S7" i="1" a="1"/>
  <c r="AF27" i="2" a="1"/>
  <c r="B2" i="1" a="1"/>
  <c r="F27" i="1" a="1"/>
  <c r="I26" i="2" a="1"/>
  <c r="P22" i="2" a="1"/>
  <c r="D20" i="1" a="1"/>
  <c r="G7" i="2" a="1"/>
  <c r="U25" i="2" a="1"/>
  <c r="AA15" i="2" a="1"/>
  <c r="N27" i="2" a="1"/>
  <c r="I17" i="2" a="1"/>
  <c r="AA10" i="2" a="1"/>
  <c r="E18" i="2" a="1"/>
  <c r="AD24" i="2" a="1"/>
  <c r="Q14" i="2" a="1"/>
  <c r="E5" i="1" a="1"/>
  <c r="Y10" i="2" a="1"/>
  <c r="J8" i="2" a="1"/>
  <c r="G8" i="1" a="1"/>
  <c r="N18" i="2" a="1"/>
  <c r="Y2" i="2" a="1"/>
  <c r="I25" i="2" a="1"/>
  <c r="D25" i="2" a="1"/>
  <c r="F7" i="1" a="1"/>
  <c r="D19" i="1" a="1"/>
  <c r="T16" i="2" a="1"/>
  <c r="O28" i="2" a="1"/>
  <c r="I13" i="1" a="1"/>
  <c r="G10" i="2" a="1"/>
  <c r="C11" i="2" a="1"/>
  <c r="AD5" i="2" a="1"/>
  <c r="AF2" i="2" a="1"/>
  <c r="H10" i="2" a="1"/>
  <c r="Q20" i="2" a="1"/>
  <c r="B25" i="1" a="1"/>
  <c r="Z20" i="2" a="1"/>
  <c r="X21" i="2" a="1"/>
  <c r="H3" i="2" a="1"/>
  <c r="C25" i="1" a="1"/>
  <c r="Y26" i="2" a="1"/>
  <c r="N8" i="2" a="1"/>
  <c r="L7" i="2" a="1"/>
  <c r="M15" i="1" a="1"/>
  <c r="W28" i="2" a="1"/>
  <c r="H2" i="2" a="1"/>
  <c r="D11" i="1" a="1"/>
  <c r="S13" i="1" a="1"/>
  <c r="G11" i="2" a="1"/>
  <c r="J3" i="2" a="1"/>
  <c r="D13" i="1" a="1"/>
  <c r="C17" i="2" a="1"/>
  <c r="J14" i="2" a="1"/>
  <c r="B16" i="1" a="1"/>
  <c r="C7" i="2" a="1"/>
  <c r="W10" i="2" a="1"/>
  <c r="E19" i="2" a="1"/>
  <c r="G23" i="1" a="1"/>
  <c r="O10" i="2" a="1"/>
  <c r="W19" i="2" a="1"/>
  <c r="E11" i="2" a="1"/>
  <c r="Y3" i="2" a="1"/>
  <c r="AB3" i="2" a="1"/>
  <c r="C5" i="2" a="1"/>
  <c r="D9" i="2" a="1"/>
  <c r="H20" i="2" a="1"/>
  <c r="Z23" i="2" a="1"/>
  <c r="H3" i="1" a="1"/>
  <c r="AE15" i="2" a="1"/>
  <c r="AC17" i="2" a="1"/>
  <c r="X8" i="2" a="1"/>
  <c r="AB10" i="2" a="1"/>
  <c r="E25" i="2" a="1"/>
  <c r="R20" i="2" a="1"/>
  <c r="F13" i="2" a="1"/>
  <c r="AE25" i="2" a="1"/>
  <c r="G22" i="2" a="1"/>
  <c r="H16" i="1" a="1"/>
  <c r="T28" i="2" a="1"/>
  <c r="T7" i="2" a="1"/>
  <c r="X2" i="2" a="1"/>
  <c r="F20" i="2" a="1"/>
  <c r="E22" i="2" a="1"/>
  <c r="Z6" i="2" a="1"/>
  <c r="X3" i="2" a="1"/>
  <c r="E2" i="1" a="1"/>
  <c r="D2" i="1" a="1"/>
  <c r="U24" i="2" a="1"/>
  <c r="B27" i="1" a="1"/>
  <c r="AA2" i="2" a="1"/>
  <c r="U12" i="2" a="1"/>
  <c r="U2" i="2" a="1"/>
  <c r="F14" i="2" a="1"/>
  <c r="K17" i="2" a="1"/>
  <c r="L21" i="2" a="1"/>
  <c r="C15" i="1" a="1"/>
  <c r="I23" i="1" a="1"/>
  <c r="G26" i="2" a="1"/>
  <c r="AB2" i="2" a="1"/>
  <c r="O16" i="2" a="1"/>
  <c r="I28" i="2" a="1"/>
  <c r="X15" i="2" a="1"/>
  <c r="Q8" i="2" a="1"/>
  <c r="P9" i="2" a="1"/>
  <c r="V21" i="2" a="1"/>
  <c r="U16" i="2" a="1"/>
  <c r="M3" i="1" a="1"/>
  <c r="L10" i="2" a="1"/>
  <c r="P21" i="2" a="1"/>
  <c r="R28" i="2" a="1"/>
  <c r="I10" i="1" a="1"/>
  <c r="AC12" i="2" a="1"/>
  <c r="AF4" i="2" a="1"/>
  <c r="O25" i="2" a="1"/>
  <c r="AD12" i="2" a="1"/>
  <c r="L6" i="2" a="1"/>
  <c r="Q7" i="2" a="1"/>
  <c r="AC15" i="2" a="1"/>
  <c r="Q11" i="2" a="1"/>
  <c r="D16" i="2" a="1"/>
  <c r="AA19" i="2" a="1"/>
  <c r="D21" i="2" a="1"/>
  <c r="P28" i="2" a="1"/>
  <c r="Z7" i="2" a="1"/>
  <c r="E10" i="1" a="1"/>
  <c r="T25" i="2" a="1"/>
  <c r="N25" i="2" a="1"/>
  <c r="AC9" i="2" a="1"/>
  <c r="Q4" i="2" a="1"/>
  <c r="T3" i="2" a="1"/>
  <c r="M18" i="1" a="1"/>
  <c r="AA4" i="2" a="1"/>
  <c r="G12" i="2" a="1"/>
  <c r="H11" i="2" a="1"/>
  <c r="V26" i="2" a="1"/>
  <c r="D4" i="2" a="1"/>
  <c r="U28" i="2" a="1"/>
  <c r="I15" i="1" a="1"/>
  <c r="C4" i="2" a="1"/>
  <c r="L24" i="2" a="1"/>
  <c r="Y15" i="2" a="1"/>
  <c r="Z16" i="2" a="1"/>
  <c r="S5" i="2" a="1"/>
  <c r="H15" i="2" a="1"/>
  <c r="T2" i="2" a="1"/>
  <c r="AC23" i="2" a="1"/>
  <c r="S15" i="1" a="1"/>
  <c r="C19" i="2" a="1"/>
  <c r="W3" i="2" a="1"/>
  <c r="F2" i="2" a="1"/>
  <c r="AE26" i="2" a="1"/>
  <c r="AC28" i="2" a="1"/>
  <c r="Y5" i="2" a="1"/>
  <c r="C21" i="2" a="1"/>
  <c r="I9" i="2" a="1"/>
  <c r="M4" i="1" a="1"/>
  <c r="P5" i="2" a="1"/>
  <c r="N7" i="2" a="1"/>
  <c r="AC19" i="2" a="1"/>
  <c r="AE17" i="2" a="1"/>
  <c r="X6" i="2" a="1"/>
  <c r="F22" i="2" a="1"/>
  <c r="C5" i="1" a="1"/>
  <c r="AA26" i="2" a="1"/>
  <c r="F26" i="1" a="1"/>
  <c r="L4" i="2" a="1"/>
  <c r="L26" i="2" a="1"/>
  <c r="Q13" i="2" a="1"/>
  <c r="T23" i="2" a="1"/>
  <c r="E7" i="1" a="1"/>
  <c r="E3" i="2" a="1"/>
  <c r="C9" i="1" a="1"/>
  <c r="S12" i="2" a="1"/>
  <c r="D24" i="1" a="1"/>
  <c r="AC18" i="2" a="1"/>
  <c r="L15" i="2" a="1"/>
  <c r="N11" i="2" a="1"/>
  <c r="Z15" i="2" a="1"/>
  <c r="H7" i="1" a="1"/>
  <c r="AF15" i="2" a="1"/>
  <c r="I3" i="2" a="1"/>
  <c r="F6" i="1" a="1"/>
  <c r="M20" i="2" a="1"/>
  <c r="I22" i="2" a="1"/>
  <c r="O2" i="2" a="1"/>
  <c r="O26" i="2" a="1"/>
  <c r="AD27" i="2" a="1"/>
  <c r="S17" i="1" a="1"/>
  <c r="S26" i="2" a="1"/>
  <c r="I26" i="1" a="1"/>
  <c r="G3" i="1" a="1"/>
  <c r="G27" i="2" a="1"/>
  <c r="C13" i="2" a="1"/>
  <c r="M10" i="2" a="1"/>
  <c r="H11" i="1" a="1"/>
  <c r="H25" i="2" a="1"/>
  <c r="H28" i="2" a="1"/>
  <c r="S12" i="1" a="1"/>
  <c r="M27" i="2" a="1"/>
  <c r="J4" i="2" a="1"/>
  <c r="B12" i="1" a="1"/>
  <c r="D13" i="2" a="1"/>
  <c r="S7" i="2" a="1"/>
  <c r="W5" i="2" a="1"/>
  <c r="M23" i="2" a="1"/>
  <c r="W14" i="2" a="1"/>
  <c r="AF12" i="2" a="1"/>
  <c r="S19" i="1" a="1"/>
  <c r="I4" i="2" a="1"/>
  <c r="D20" i="2" a="1"/>
  <c r="Q6" i="2" a="1"/>
  <c r="C16" i="2" a="1"/>
  <c r="F19" i="1" a="1"/>
  <c r="H8" i="1" a="1"/>
  <c r="D26" i="2" a="1"/>
  <c r="P17" i="2" a="1"/>
  <c r="F3" i="1" a="1"/>
  <c r="O9" i="2" a="1"/>
  <c r="I5" i="2" a="1"/>
  <c r="L8" i="2" a="1"/>
  <c r="C12" i="1" a="1"/>
  <c r="L3" i="1" a="1"/>
  <c r="AA25" i="2" a="1"/>
  <c r="AD18" i="2" a="1"/>
  <c r="B14" i="1" a="1"/>
  <c r="Y17" i="2" a="1"/>
  <c r="I3" i="1" a="1"/>
  <c r="S14" i="1" a="1"/>
  <c r="I6" i="2" a="1"/>
  <c r="H20" i="1" a="1"/>
  <c r="W4" i="2" a="1"/>
  <c r="U6" i="2" a="1"/>
  <c r="E12" i="1" a="1"/>
  <c r="W9" i="2" a="1"/>
  <c r="J6" i="2" a="1"/>
  <c r="P20" i="2" a="1"/>
  <c r="F16" i="1" a="1"/>
  <c r="C14" i="1" a="1"/>
  <c r="H6" i="2" a="1"/>
  <c r="B7" i="1" a="1"/>
  <c r="X19" i="2" a="1"/>
  <c r="D22" i="2" a="1"/>
  <c r="AF3" i="2" a="1"/>
  <c r="AE28" i="2" a="1"/>
  <c r="J11" i="2" a="1"/>
  <c r="V8" i="2" a="1"/>
  <c r="V24" i="2" a="1"/>
  <c r="D11" i="2" a="1"/>
  <c r="M11" i="2" a="1"/>
  <c r="U23" i="2" a="1"/>
  <c r="F5" i="2" a="1"/>
  <c r="AF5" i="2" a="1"/>
  <c r="V12" i="2" a="1"/>
  <c r="I16" i="2" a="1"/>
  <c r="T9" i="2" a="1"/>
  <c r="Q27" i="2" a="1"/>
  <c r="S22" i="2" a="1"/>
  <c r="B24" i="1" a="1"/>
  <c r="AB28" i="2" a="1"/>
  <c r="T13" i="2" a="1"/>
  <c r="P15" i="2" a="1"/>
  <c r="L18" i="1" a="1"/>
  <c r="J5" i="2" a="1"/>
  <c r="M24" i="1" a="1"/>
  <c r="V14" i="2" a="1"/>
  <c r="M16" i="2" a="1"/>
  <c r="W26" i="2" a="1"/>
  <c r="T5" i="2" a="1"/>
  <c r="J13" i="2" a="1"/>
  <c r="D16" i="1" a="1"/>
  <c r="AF19" i="2" a="1"/>
  <c r="R11" i="2" a="1"/>
  <c r="F9" i="2" a="1"/>
  <c r="M6" i="2" a="1"/>
  <c r="I19" i="2" a="1"/>
  <c r="T17" i="2" a="1"/>
  <c r="F4" i="1" a="1"/>
  <c r="AC13" i="2" a="1"/>
  <c r="S19" i="2" a="1"/>
  <c r="V20" i="2" a="1"/>
  <c r="F6" i="2" a="1"/>
  <c r="C27" i="2" a="1"/>
  <c r="K11" i="2" a="1"/>
  <c r="T20" i="2" a="1"/>
  <c r="W22" i="2" a="1"/>
  <c r="AD4" i="2" a="1"/>
  <c r="L9" i="1" a="1"/>
  <c r="Z13" i="2" a="1"/>
  <c r="L14" i="1" a="1"/>
  <c r="K6" i="2" a="1"/>
  <c r="AD14" i="2" a="1"/>
  <c r="D26" i="1" a="1"/>
  <c r="AC11" i="2" a="1"/>
  <c r="R27" i="2" a="1"/>
  <c r="AF28" i="2" a="1"/>
  <c r="G26" i="1" a="1"/>
  <c r="W21" i="2" a="1"/>
  <c r="Q17" i="2" a="1"/>
  <c r="AB5" i="2" a="1"/>
  <c r="AF20" i="2" a="1"/>
  <c r="O14" i="2" a="1"/>
  <c r="J23" i="2" a="1"/>
  <c r="AA22" i="2" a="1"/>
  <c r="V3" i="2" a="1"/>
  <c r="L12" i="2" a="1"/>
  <c r="M13" i="1" a="1"/>
  <c r="AC24" i="2" a="1"/>
  <c r="P27" i="2" a="1"/>
  <c r="N22" i="2" a="1"/>
  <c r="P3" i="2" a="1"/>
  <c r="AC8" i="2" a="1"/>
  <c r="S23" i="2" a="1"/>
  <c r="R19" i="2" a="1"/>
  <c r="G5" i="1" a="1"/>
  <c r="D19" i="2" a="1"/>
  <c r="AF9" i="2" a="1"/>
  <c r="S15" i="2" a="1"/>
  <c r="L27" i="2" a="1"/>
  <c r="L25" i="1" a="1"/>
  <c r="AE22" i="2" a="1"/>
  <c r="G4" i="1" a="1"/>
  <c r="S24" i="2" a="1"/>
  <c r="AA7" i="2" a="1"/>
  <c r="D5" i="1" a="1"/>
  <c r="AF6" i="2" a="1"/>
  <c r="M14" i="1" a="1"/>
  <c r="E2" i="2" a="1"/>
  <c r="L10" i="1" a="1"/>
  <c r="P25" i="2" a="1"/>
  <c r="Y9" i="2" a="1"/>
  <c r="Z27" i="2" a="1"/>
  <c r="B4" i="1" a="1"/>
  <c r="S8" i="2" a="1"/>
  <c r="E9" i="1" a="1"/>
  <c r="B20" i="1" a="1"/>
  <c r="Y25" i="2" a="1"/>
  <c r="T11" i="2" a="1"/>
  <c r="AF21" i="2" a="1"/>
  <c r="K2" i="2" a="1"/>
  <c r="AF23" i="2" a="1"/>
  <c r="AF16" i="2" a="1"/>
  <c r="AE27" i="2" a="1"/>
  <c r="N12" i="2" a="1"/>
  <c r="K25" i="2" a="1"/>
  <c r="M26" i="2" a="1"/>
  <c r="F22" i="1" a="1"/>
  <c r="V7" i="2" a="1"/>
  <c r="E22" i="1" a="1"/>
  <c r="S3" i="2" a="1"/>
  <c r="Q18" i="2" a="1"/>
  <c r="W24" i="2" a="1"/>
  <c r="U7" i="2" a="1"/>
  <c r="H15" i="1" a="1"/>
  <c r="AD6" i="2" a="1"/>
  <c r="J25" i="2" a="1"/>
  <c r="S13" i="2" a="1"/>
  <c r="W18" i="2" a="1"/>
  <c r="F20" i="1" a="1"/>
  <c r="X5" i="2" a="1"/>
  <c r="AE13" i="2" a="1"/>
  <c r="AD20" i="2" a="1"/>
  <c r="C26" i="1" a="1"/>
  <c r="F15" i="2" a="1"/>
  <c r="K24" i="2" a="1"/>
  <c r="T12" i="2" a="1"/>
  <c r="H24" i="2" a="1"/>
  <c r="U19" i="2" a="1"/>
  <c r="AE4" i="2" a="1"/>
  <c r="N16" i="2" a="1"/>
  <c r="G7" i="1" a="1"/>
  <c r="D14" i="1" a="1"/>
  <c r="F5" i="1" a="1"/>
  <c r="C14" i="2" a="1"/>
  <c r="M19" i="1" a="1"/>
  <c r="M22" i="2" a="1"/>
  <c r="S4" i="1" a="1"/>
  <c r="H5" i="2" a="1"/>
  <c r="AA21" i="2" a="1"/>
  <c r="U15" i="2" a="1"/>
  <c r="I27" i="2" a="1"/>
  <c r="AE9" i="2" a="1"/>
  <c r="R23" i="2" a="1"/>
  <c r="K27" i="2" a="1"/>
  <c r="X26" i="2" a="1"/>
  <c r="I21" i="1" a="1"/>
  <c r="H24" i="1" a="1"/>
  <c r="H24" i="1" l="1"/>
  <c r="I21" i="1"/>
  <c r="X26" i="2"/>
  <c r="K27" i="2"/>
  <c r="R23" i="2"/>
  <c r="AE9" i="2"/>
  <c r="I27" i="2"/>
  <c r="U15" i="2"/>
  <c r="AA21" i="2"/>
  <c r="H5" i="2"/>
  <c r="S4" i="1"/>
  <c r="M22" i="2"/>
  <c r="M19" i="1"/>
  <c r="C14" i="2"/>
  <c r="F5" i="1"/>
  <c r="D14" i="1"/>
  <c r="G7" i="1"/>
  <c r="N16" i="2"/>
  <c r="AE4" i="2"/>
  <c r="U19" i="2"/>
  <c r="H24" i="2"/>
  <c r="T12" i="2"/>
  <c r="K24" i="2"/>
  <c r="F15" i="2"/>
  <c r="C26" i="1"/>
  <c r="AD20" i="2"/>
  <c r="AE13" i="2"/>
  <c r="X5" i="2"/>
  <c r="F20" i="1"/>
  <c r="W18" i="2"/>
  <c r="S13" i="2"/>
  <c r="J25" i="2"/>
  <c r="AD6" i="2"/>
  <c r="H15" i="1"/>
  <c r="U7" i="2"/>
  <c r="W24" i="2"/>
  <c r="Q18" i="2"/>
  <c r="S3" i="2"/>
  <c r="E22" i="1"/>
  <c r="V7" i="2"/>
  <c r="F22" i="1"/>
  <c r="M26" i="2"/>
  <c r="K25" i="2"/>
  <c r="N12" i="2"/>
  <c r="AE27" i="2"/>
  <c r="AF16" i="2"/>
  <c r="AF23" i="2"/>
  <c r="K2" i="2"/>
  <c r="AF21" i="2"/>
  <c r="T11" i="2"/>
  <c r="Y25" i="2"/>
  <c r="B20" i="1"/>
  <c r="E9" i="1"/>
  <c r="S8" i="2"/>
  <c r="B4" i="1"/>
  <c r="Z27" i="2"/>
  <c r="Y9" i="2"/>
  <c r="P25" i="2"/>
  <c r="L10" i="1"/>
  <c r="E2" i="2"/>
  <c r="M14" i="1"/>
  <c r="AF6" i="2"/>
  <c r="D5" i="1"/>
  <c r="AA7" i="2"/>
  <c r="S24" i="2"/>
  <c r="G4" i="1"/>
  <c r="AE22" i="2"/>
  <c r="L25" i="1"/>
  <c r="L27" i="2"/>
  <c r="S15" i="2"/>
  <c r="AF9" i="2"/>
  <c r="D19" i="2"/>
  <c r="G5" i="1"/>
  <c r="R19" i="2"/>
  <c r="S23" i="2"/>
  <c r="AC8" i="2"/>
  <c r="P3" i="2"/>
  <c r="N22" i="2"/>
  <c r="P27" i="2"/>
  <c r="AC24" i="2"/>
  <c r="M13" i="1"/>
  <c r="L12" i="2"/>
  <c r="V3" i="2"/>
  <c r="AA22" i="2"/>
  <c r="J23" i="2"/>
  <c r="O14" i="2"/>
  <c r="AF20" i="2"/>
  <c r="AB5" i="2"/>
  <c r="Q17" i="2"/>
  <c r="W21" i="2"/>
  <c r="G26" i="1"/>
  <c r="AF28" i="2"/>
  <c r="R27" i="2"/>
  <c r="AC11" i="2"/>
  <c r="D26" i="1"/>
  <c r="AD14" i="2"/>
  <c r="K6" i="2"/>
  <c r="L14" i="1"/>
  <c r="Z13" i="2"/>
  <c r="L9" i="1"/>
  <c r="AD4" i="2"/>
  <c r="W22" i="2"/>
  <c r="T20" i="2"/>
  <c r="K11" i="2"/>
  <c r="C27" i="2"/>
  <c r="F6" i="2"/>
  <c r="V20" i="2"/>
  <c r="S19" i="2"/>
  <c r="AC13" i="2"/>
  <c r="F4" i="1"/>
  <c r="T17" i="2"/>
  <c r="I19" i="2"/>
  <c r="M6" i="2"/>
  <c r="F9" i="2"/>
  <c r="R11" i="2"/>
  <c r="AF19" i="2"/>
  <c r="D16" i="1"/>
  <c r="J13" i="2"/>
  <c r="T5" i="2"/>
  <c r="W26" i="2"/>
  <c r="M16" i="2"/>
  <c r="V14" i="2"/>
  <c r="M24" i="1"/>
  <c r="J5" i="2"/>
  <c r="L18" i="1"/>
  <c r="P15" i="2"/>
  <c r="T13" i="2"/>
  <c r="AB28" i="2"/>
  <c r="B24" i="1"/>
  <c r="S22" i="2"/>
  <c r="Q27" i="2"/>
  <c r="T9" i="2"/>
  <c r="I16" i="2"/>
  <c r="V12" i="2"/>
  <c r="AF5" i="2"/>
  <c r="F5" i="2"/>
  <c r="U23" i="2"/>
  <c r="M11" i="2"/>
  <c r="D11" i="2"/>
  <c r="V24" i="2"/>
  <c r="V8" i="2"/>
  <c r="J11" i="2"/>
  <c r="AE28" i="2"/>
  <c r="AF3" i="2"/>
  <c r="D22" i="2"/>
  <c r="X19" i="2"/>
  <c r="B7" i="1"/>
  <c r="H6" i="2"/>
  <c r="C14" i="1"/>
  <c r="F16" i="1"/>
  <c r="P20" i="2"/>
  <c r="J6" i="2"/>
  <c r="W9" i="2"/>
  <c r="E12" i="1"/>
  <c r="U6" i="2"/>
  <c r="W4" i="2"/>
  <c r="H20" i="1"/>
  <c r="I6" i="2"/>
  <c r="S14" i="1"/>
  <c r="I3" i="1"/>
  <c r="Y17" i="2"/>
  <c r="B14" i="1"/>
  <c r="AD18" i="2"/>
  <c r="AA25" i="2"/>
  <c r="L3" i="1"/>
  <c r="C12" i="1"/>
  <c r="L8" i="2"/>
  <c r="I5" i="2"/>
  <c r="O9" i="2"/>
  <c r="F3" i="1"/>
  <c r="P17" i="2"/>
  <c r="D26" i="2"/>
  <c r="H8" i="1"/>
  <c r="F19" i="1"/>
  <c r="C16" i="2"/>
  <c r="Q6" i="2"/>
  <c r="D20" i="2"/>
  <c r="I4" i="2"/>
  <c r="S19" i="1"/>
  <c r="AF12" i="2"/>
  <c r="W14" i="2"/>
  <c r="M23" i="2"/>
  <c r="W5" i="2"/>
  <c r="S7" i="2"/>
  <c r="D13" i="2"/>
  <c r="B12" i="1"/>
  <c r="J4" i="2"/>
  <c r="M27" i="2"/>
  <c r="S12" i="1"/>
  <c r="H28" i="2"/>
  <c r="H25" i="2"/>
  <c r="H11" i="1"/>
  <c r="M10" i="2"/>
  <c r="C13" i="2"/>
  <c r="G27" i="2"/>
  <c r="G3" i="1"/>
  <c r="I26" i="1"/>
  <c r="S26" i="2"/>
  <c r="S17" i="1"/>
  <c r="AD27" i="2"/>
  <c r="O26" i="2"/>
  <c r="O2" i="2"/>
  <c r="I22" i="2"/>
  <c r="M20" i="2"/>
  <c r="F6" i="1"/>
  <c r="I3" i="2"/>
  <c r="AF15" i="2"/>
  <c r="H7" i="1"/>
  <c r="Z15" i="2"/>
  <c r="N11" i="2"/>
  <c r="L15" i="2"/>
  <c r="AC18" i="2"/>
  <c r="D24" i="1"/>
  <c r="S12" i="2"/>
  <c r="C9" i="1"/>
  <c r="E3" i="2"/>
  <c r="E7" i="1"/>
  <c r="T23" i="2"/>
  <c r="Q13" i="2"/>
  <c r="L26" i="2"/>
  <c r="L4" i="2"/>
  <c r="F26" i="1"/>
  <c r="AA26" i="2"/>
  <c r="C5" i="1"/>
  <c r="F22" i="2"/>
  <c r="X6" i="2"/>
  <c r="AE17" i="2"/>
  <c r="AC19" i="2"/>
  <c r="N7" i="2"/>
  <c r="P5" i="2"/>
  <c r="M4" i="1"/>
  <c r="I9" i="2"/>
  <c r="C21" i="2"/>
  <c r="Y5" i="2"/>
  <c r="AC28" i="2"/>
  <c r="AE26" i="2"/>
  <c r="F2" i="2"/>
  <c r="W3" i="2"/>
  <c r="C19" i="2"/>
  <c r="S15" i="1"/>
  <c r="AC23" i="2"/>
  <c r="T2" i="2"/>
  <c r="H15" i="2"/>
  <c r="S5" i="2"/>
  <c r="Z16" i="2"/>
  <c r="Y15" i="2"/>
  <c r="L24" i="2"/>
  <c r="C4" i="2"/>
  <c r="I15" i="1"/>
  <c r="U28" i="2"/>
  <c r="D4" i="2"/>
  <c r="V26" i="2"/>
  <c r="H11" i="2"/>
  <c r="G12" i="2"/>
  <c r="AA4" i="2"/>
  <c r="M18" i="1"/>
  <c r="T3" i="2"/>
  <c r="Q4" i="2"/>
  <c r="AC9" i="2"/>
  <c r="N25" i="2"/>
  <c r="T25" i="2"/>
  <c r="E10" i="1"/>
  <c r="Z7" i="2"/>
  <c r="P28" i="2"/>
  <c r="D21" i="2"/>
  <c r="AA19" i="2"/>
  <c r="D16" i="2"/>
  <c r="Q11" i="2"/>
  <c r="AC15" i="2"/>
  <c r="Q7" i="2"/>
  <c r="L6" i="2"/>
  <c r="AD12" i="2"/>
  <c r="O25" i="2"/>
  <c r="AF4" i="2"/>
  <c r="AC12" i="2"/>
  <c r="I10" i="1"/>
  <c r="R28" i="2"/>
  <c r="P21" i="2"/>
  <c r="L10" i="2"/>
  <c r="M3" i="1"/>
  <c r="U16" i="2"/>
  <c r="V21" i="2"/>
  <c r="P9" i="2"/>
  <c r="Q8" i="2"/>
  <c r="X15" i="2"/>
  <c r="I28" i="2"/>
  <c r="O16" i="2"/>
  <c r="AB2" i="2"/>
  <c r="G26" i="2"/>
  <c r="I23" i="1"/>
  <c r="C15" i="1"/>
  <c r="L21" i="2"/>
  <c r="K17" i="2"/>
  <c r="F14" i="2"/>
  <c r="U2" i="2"/>
  <c r="U12" i="2"/>
  <c r="AA2" i="2"/>
  <c r="B27" i="1"/>
  <c r="U24" i="2"/>
  <c r="D2" i="1"/>
  <c r="E2" i="1"/>
  <c r="X3" i="2"/>
  <c r="Z6" i="2"/>
  <c r="E22" i="2"/>
  <c r="F20" i="2"/>
  <c r="X2" i="2"/>
  <c r="T7" i="2"/>
  <c r="T28" i="2"/>
  <c r="H16" i="1"/>
  <c r="G22" i="2"/>
  <c r="AE25" i="2"/>
  <c r="F13" i="2"/>
  <c r="R20" i="2"/>
  <c r="E25" i="2"/>
  <c r="AB10" i="2"/>
  <c r="X8" i="2"/>
  <c r="AC17" i="2"/>
  <c r="AE15" i="2"/>
  <c r="H3" i="1"/>
  <c r="Z23" i="2"/>
  <c r="H20" i="2"/>
  <c r="D9" i="2"/>
  <c r="C5" i="2"/>
  <c r="AB3" i="2"/>
  <c r="Y3" i="2"/>
  <c r="E11" i="2"/>
  <c r="W19" i="2"/>
  <c r="O10" i="2"/>
  <c r="G23" i="1"/>
  <c r="E19" i="2"/>
  <c r="W10" i="2"/>
  <c r="C7" i="2"/>
  <c r="B16" i="1"/>
  <c r="J14" i="2"/>
  <c r="C17" i="2"/>
  <c r="D13" i="1"/>
  <c r="J3" i="2"/>
  <c r="G11" i="2"/>
  <c r="S13" i="1"/>
  <c r="D11" i="1"/>
  <c r="H2" i="2"/>
  <c r="W28" i="2"/>
  <c r="M15" i="1"/>
  <c r="L7" i="2"/>
  <c r="N8" i="2"/>
  <c r="Y26" i="2"/>
  <c r="C25" i="1"/>
  <c r="H3" i="2"/>
  <c r="X21" i="2"/>
  <c r="Z20" i="2"/>
  <c r="B25" i="1"/>
  <c r="Q20" i="2"/>
  <c r="H10" i="2"/>
  <c r="AF2" i="2"/>
  <c r="AD5" i="2"/>
  <c r="C11" i="2"/>
  <c r="G10" i="2"/>
  <c r="I13" i="1"/>
  <c r="O28" i="2"/>
  <c r="T16" i="2"/>
  <c r="D19" i="1"/>
  <c r="F7" i="1"/>
  <c r="D25" i="2"/>
  <c r="I25" i="2"/>
  <c r="Y2" i="2"/>
  <c r="N18" i="2"/>
  <c r="G8" i="1"/>
  <c r="J8" i="2"/>
  <c r="Y10" i="2"/>
  <c r="E5" i="1"/>
  <c r="Q14" i="2"/>
  <c r="AD24" i="2"/>
  <c r="E18" i="2"/>
  <c r="AA10" i="2"/>
  <c r="I17" i="2"/>
  <c r="N27" i="2"/>
  <c r="AA15" i="2"/>
  <c r="U25" i="2"/>
  <c r="G7" i="2"/>
  <c r="D20" i="1"/>
  <c r="P22" i="2"/>
  <c r="I26" i="2"/>
  <c r="F27" i="1"/>
  <c r="B2" i="1"/>
  <c r="AF27" i="2"/>
  <c r="S7" i="1"/>
  <c r="G15" i="1"/>
  <c r="AA6" i="2"/>
  <c r="G2" i="1"/>
  <c r="C11" i="1"/>
  <c r="T21" i="2"/>
  <c r="C20" i="1"/>
  <c r="S2" i="2"/>
  <c r="V4" i="2"/>
  <c r="O23" i="2"/>
  <c r="U13" i="2"/>
  <c r="R8" i="2"/>
  <c r="Y24" i="2"/>
  <c r="AE19" i="2"/>
  <c r="R13" i="2"/>
  <c r="H4" i="1"/>
  <c r="T15" i="2"/>
  <c r="D8" i="2"/>
  <c r="E12" i="2"/>
  <c r="M28" i="2"/>
  <c r="AB6" i="2"/>
  <c r="H21" i="2"/>
  <c r="O6" i="2"/>
  <c r="W17" i="2"/>
  <c r="L5" i="2"/>
  <c r="R24" i="2"/>
  <c r="P26" i="2"/>
  <c r="S21" i="2"/>
  <c r="P4" i="2"/>
  <c r="AD28" i="2"/>
  <c r="R22" i="2"/>
  <c r="AC7" i="2"/>
  <c r="U9" i="2"/>
  <c r="M3" i="2"/>
  <c r="S24" i="1"/>
  <c r="Q3" i="2"/>
  <c r="K21" i="2"/>
  <c r="AB7" i="2"/>
  <c r="H27" i="2"/>
  <c r="H7" i="2"/>
  <c r="AF22" i="2"/>
  <c r="V5" i="2"/>
  <c r="Y27" i="2"/>
  <c r="Q28" i="2"/>
  <c r="G13" i="1"/>
  <c r="Z12" i="2"/>
  <c r="F10" i="2"/>
  <c r="D23" i="1"/>
  <c r="W12" i="2"/>
  <c r="E20" i="1"/>
  <c r="S18" i="1"/>
  <c r="G11" i="1"/>
  <c r="AE6" i="2"/>
  <c r="L17" i="2"/>
  <c r="O15" i="2"/>
  <c r="T6" i="2"/>
  <c r="AD10" i="2"/>
  <c r="G8" i="2"/>
  <c r="S16" i="1"/>
  <c r="U17" i="2"/>
  <c r="F18" i="1"/>
  <c r="Q25" i="2"/>
  <c r="U4" i="2"/>
  <c r="L13" i="1"/>
  <c r="W7" i="2"/>
  <c r="G21" i="1"/>
  <c r="D12" i="1"/>
  <c r="I7" i="1"/>
  <c r="AF11" i="2"/>
  <c r="C28" i="2"/>
  <c r="E8" i="1"/>
  <c r="F16" i="2"/>
  <c r="N5" i="2"/>
  <c r="E19" i="1"/>
  <c r="Y11" i="2"/>
  <c r="C9" i="2"/>
  <c r="S17" i="2"/>
  <c r="Z22" i="2"/>
  <c r="J12" i="2"/>
  <c r="B21" i="1"/>
  <c r="M7" i="1"/>
  <c r="I2" i="2"/>
  <c r="B19" i="1"/>
  <c r="N19" i="2"/>
  <c r="F23" i="1"/>
  <c r="H10" i="1"/>
  <c r="N17" i="2"/>
  <c r="D9" i="1"/>
  <c r="O20" i="2"/>
  <c r="L25" i="2"/>
  <c r="G14" i="2"/>
  <c r="C7" i="1"/>
  <c r="N26" i="2"/>
  <c r="T10" i="2"/>
  <c r="O7" i="2"/>
  <c r="O13" i="2"/>
  <c r="M9" i="2"/>
  <c r="P23" i="2"/>
  <c r="K19" i="2"/>
  <c r="H5" i="1"/>
  <c r="E4" i="2"/>
  <c r="C2" i="1"/>
  <c r="D28" i="2"/>
  <c r="J7" i="2"/>
  <c r="N3" i="2"/>
  <c r="C21" i="1"/>
  <c r="C22" i="2"/>
  <c r="L21" i="1"/>
  <c r="G13" i="2"/>
  <c r="AD7" i="2"/>
  <c r="V13" i="2"/>
  <c r="M23" i="1"/>
  <c r="B22" i="1"/>
  <c r="M2" i="2"/>
  <c r="M13" i="2"/>
  <c r="U3" i="2"/>
  <c r="R10" i="2"/>
  <c r="L24" i="1"/>
  <c r="AC25" i="2"/>
  <c r="Q5" i="2"/>
  <c r="F15" i="1"/>
  <c r="H9" i="2"/>
  <c r="M12" i="1"/>
  <c r="AE24" i="2"/>
  <c r="M17" i="2"/>
  <c r="H12" i="1"/>
  <c r="AB9" i="2"/>
  <c r="X11" i="2"/>
  <c r="P14" i="2"/>
  <c r="D23" i="2"/>
  <c r="K26" i="2"/>
  <c r="AA17" i="2"/>
  <c r="Q26" i="2"/>
  <c r="B23" i="1"/>
  <c r="N23" i="2"/>
  <c r="X17" i="2"/>
  <c r="H19" i="2"/>
  <c r="D7" i="1"/>
  <c r="C3" i="1"/>
  <c r="E3" i="1"/>
  <c r="S10" i="1"/>
  <c r="D2" i="2"/>
  <c r="G17" i="1"/>
  <c r="K3" i="2"/>
  <c r="L26" i="1"/>
  <c r="AD17" i="2"/>
  <c r="P2" i="2"/>
  <c r="Y21" i="2"/>
  <c r="K20" i="2"/>
  <c r="S25" i="1"/>
  <c r="C17" i="1"/>
  <c r="M8" i="2"/>
  <c r="Y14" i="2"/>
  <c r="S20" i="2"/>
  <c r="G10" i="1"/>
  <c r="M5" i="2"/>
  <c r="AE18" i="2"/>
  <c r="X13" i="2"/>
  <c r="W11" i="2"/>
  <c r="E28" i="2"/>
  <c r="AE16" i="2"/>
  <c r="E27" i="1"/>
  <c r="P27" i="1" s="1"/>
  <c r="J26" i="2"/>
  <c r="H22" i="1"/>
  <c r="L2" i="2"/>
  <c r="L16" i="2"/>
  <c r="D17" i="2"/>
  <c r="D25" i="1"/>
  <c r="L8" i="1"/>
  <c r="B5" i="1"/>
  <c r="AF25" i="2"/>
  <c r="N15" i="2"/>
  <c r="T27" i="2"/>
  <c r="C24" i="2"/>
  <c r="F8" i="2"/>
  <c r="E8" i="2"/>
  <c r="P19" i="2"/>
  <c r="W2" i="2"/>
  <c r="AC20" i="2"/>
  <c r="X10" i="2"/>
  <c r="N9" i="2"/>
  <c r="K15" i="2"/>
  <c r="AF8" i="2"/>
  <c r="D12" i="2"/>
  <c r="F14" i="1"/>
  <c r="AF7" i="2"/>
  <c r="V19" i="2"/>
  <c r="O18" i="2"/>
  <c r="AB27" i="2"/>
  <c r="Y12" i="2"/>
  <c r="R16" i="2"/>
  <c r="Z10" i="2"/>
  <c r="AC27" i="2"/>
  <c r="G27" i="1"/>
  <c r="Q27" i="1" s="1"/>
  <c r="C22" i="1"/>
  <c r="K14" i="2"/>
  <c r="I18" i="2"/>
  <c r="AD2" i="2"/>
  <c r="I8" i="1"/>
  <c r="U18" i="2"/>
  <c r="X23" i="2"/>
  <c r="R7" i="2"/>
  <c r="T18" i="2"/>
  <c r="AA8" i="2"/>
  <c r="E27" i="2"/>
  <c r="W8" i="2"/>
  <c r="E15" i="2"/>
  <c r="Z19" i="2"/>
  <c r="AC16" i="2"/>
  <c r="AD23" i="2"/>
  <c r="H25" i="1"/>
  <c r="W27" i="2"/>
  <c r="Y16" i="2"/>
  <c r="AA9" i="2"/>
  <c r="R6" i="2"/>
  <c r="F11" i="2"/>
  <c r="O11" i="2"/>
  <c r="G15" i="2"/>
  <c r="G9" i="2"/>
  <c r="AB14" i="2"/>
  <c r="I19" i="1"/>
  <c r="F27" i="2"/>
  <c r="D14" i="2"/>
  <c r="X28" i="2"/>
  <c r="K22" i="2"/>
  <c r="D6" i="1"/>
  <c r="T19" i="2"/>
  <c r="F13" i="1"/>
  <c r="E4" i="1"/>
  <c r="P6" i="2"/>
  <c r="AB15" i="2"/>
  <c r="D10" i="1"/>
  <c r="F23" i="2"/>
  <c r="S6" i="2"/>
  <c r="L13" i="2"/>
  <c r="AD21" i="2"/>
  <c r="C8" i="2"/>
  <c r="AD15" i="2"/>
  <c r="E17" i="2"/>
  <c r="O12" i="2"/>
  <c r="V2" i="2"/>
  <c r="B15" i="1"/>
  <c r="AB4" i="2"/>
  <c r="D7" i="2"/>
  <c r="M21" i="1"/>
  <c r="I5" i="1"/>
  <c r="P13" i="2"/>
  <c r="AE3" i="2"/>
  <c r="S5" i="1"/>
  <c r="K10" i="2"/>
  <c r="E17" i="1"/>
  <c r="F9" i="1"/>
  <c r="R3" i="2"/>
  <c r="AB21" i="2"/>
  <c r="D15" i="2"/>
  <c r="H26" i="1"/>
  <c r="W25" i="2"/>
  <c r="H23" i="2"/>
  <c r="J28" i="2"/>
  <c r="U27" i="2"/>
  <c r="D10" i="2"/>
  <c r="T26" i="2"/>
  <c r="AD25" i="2"/>
  <c r="H4" i="2"/>
  <c r="T24" i="2"/>
  <c r="B9" i="1"/>
  <c r="L6" i="1"/>
  <c r="C6" i="1"/>
  <c r="C26" i="2"/>
  <c r="Q22" i="2"/>
  <c r="P11" i="2"/>
  <c r="V6" i="2"/>
  <c r="I4" i="1"/>
  <c r="E5" i="2"/>
  <c r="AF18" i="2"/>
  <c r="J17" i="2"/>
  <c r="R14" i="2"/>
  <c r="F3" i="2"/>
  <c r="K16" i="2"/>
  <c r="Z24" i="2"/>
  <c r="AD13" i="2"/>
  <c r="J19" i="2"/>
  <c r="H19" i="1"/>
  <c r="AB19" i="2"/>
  <c r="F2" i="1"/>
  <c r="C15" i="2"/>
  <c r="AC10" i="2"/>
  <c r="AE2" i="2"/>
  <c r="E16" i="1"/>
  <c r="M5" i="1"/>
  <c r="K5" i="2"/>
  <c r="C25" i="2"/>
  <c r="G16" i="1"/>
  <c r="W23" i="2"/>
  <c r="C12" i="2"/>
  <c r="AA24" i="2"/>
  <c r="I6" i="1"/>
  <c r="AB16" i="2"/>
  <c r="N14" i="2"/>
  <c r="S4" i="2"/>
  <c r="F21" i="1"/>
  <c r="M7" i="2"/>
  <c r="W6" i="2"/>
  <c r="B10" i="1"/>
  <c r="J10" i="2"/>
  <c r="H22" i="2"/>
  <c r="M17" i="1"/>
  <c r="L19" i="1"/>
  <c r="I10" i="2"/>
  <c r="AF24" i="2"/>
  <c r="H14" i="2"/>
  <c r="J20" i="2"/>
  <c r="Q15" i="2"/>
  <c r="S6" i="1"/>
  <c r="Z17" i="2"/>
  <c r="E26" i="1"/>
  <c r="M15" i="2"/>
  <c r="P8" i="2"/>
  <c r="N13" i="2"/>
  <c r="Y19" i="2"/>
  <c r="AB17" i="2"/>
  <c r="M14" i="2"/>
  <c r="AA14" i="2"/>
  <c r="F7" i="2"/>
  <c r="AE21" i="2"/>
  <c r="V22" i="2"/>
  <c r="F28" i="2"/>
  <c r="J9" i="2"/>
  <c r="X25" i="2"/>
  <c r="S9" i="2"/>
  <c r="I14" i="1"/>
  <c r="S11" i="2"/>
  <c r="K12" i="2"/>
  <c r="G5" i="2"/>
  <c r="AB12" i="2"/>
  <c r="M12" i="2"/>
  <c r="G28" i="2"/>
  <c r="X24" i="2"/>
  <c r="AA23" i="2"/>
  <c r="D18" i="2"/>
  <c r="W13" i="2"/>
  <c r="G18" i="2"/>
  <c r="K18" i="2"/>
  <c r="L23" i="1"/>
  <c r="AB20" i="2"/>
  <c r="S14" i="2"/>
  <c r="AB25" i="2"/>
  <c r="E23" i="1"/>
  <c r="L18" i="2"/>
  <c r="I20" i="1"/>
  <c r="M24" i="2"/>
  <c r="D17" i="1"/>
  <c r="K8" i="2"/>
  <c r="S16" i="2"/>
  <c r="U10" i="2"/>
  <c r="P7" i="2"/>
  <c r="C3" i="2"/>
  <c r="AD11" i="2"/>
  <c r="AA27" i="2"/>
  <c r="E24" i="2"/>
  <c r="Y4" i="2"/>
  <c r="H14" i="1"/>
  <c r="Z26" i="2"/>
  <c r="I21" i="2"/>
  <c r="AD19" i="2"/>
  <c r="AE10" i="2"/>
  <c r="L7" i="1"/>
  <c r="AE23" i="2"/>
  <c r="E9" i="2"/>
  <c r="Z18" i="2"/>
  <c r="I12" i="2"/>
  <c r="G23" i="2"/>
  <c r="L5" i="1"/>
  <c r="R17" i="2"/>
  <c r="F4" i="2"/>
  <c r="N6" i="2"/>
  <c r="I18" i="1"/>
  <c r="E15" i="1"/>
  <c r="O19" i="2"/>
  <c r="C18" i="2"/>
  <c r="L20" i="2"/>
  <c r="Z2" i="2"/>
  <c r="L23" i="2"/>
  <c r="R21" i="2"/>
  <c r="N24" i="2"/>
  <c r="M8" i="1"/>
  <c r="Y28" i="2"/>
  <c r="S3" i="1"/>
  <c r="AD16" i="2"/>
  <c r="F17" i="1"/>
  <c r="O3" i="2"/>
  <c r="E7" i="2"/>
  <c r="M19" i="2"/>
  <c r="V28" i="2"/>
  <c r="AF17" i="2"/>
  <c r="E6" i="1"/>
  <c r="H6" i="1"/>
  <c r="L17" i="1"/>
  <c r="Z8" i="2"/>
  <c r="C2" i="2"/>
  <c r="B18" i="1"/>
  <c r="E26" i="2"/>
  <c r="AA28" i="2"/>
  <c r="Q16" i="2"/>
  <c r="U26" i="2"/>
  <c r="R15" i="2"/>
  <c r="R18" i="2"/>
  <c r="O22" i="2"/>
  <c r="P24" i="2"/>
  <c r="Z14" i="2"/>
  <c r="V15" i="2"/>
  <c r="K7" i="2"/>
  <c r="I22" i="1"/>
  <c r="AC22" i="2"/>
  <c r="B13" i="1"/>
  <c r="C24" i="1"/>
  <c r="G14" i="1"/>
  <c r="Q19" i="2"/>
  <c r="E23" i="2"/>
  <c r="Q10" i="2"/>
  <c r="R4" i="2"/>
  <c r="R26" i="2"/>
  <c r="X18" i="2"/>
  <c r="V23" i="2"/>
  <c r="V25" i="2"/>
  <c r="AC4" i="2"/>
  <c r="AB13" i="2"/>
  <c r="H13" i="1"/>
  <c r="H2" i="1"/>
  <c r="M2" i="1"/>
  <c r="O8" i="2"/>
  <c r="G19" i="2"/>
  <c r="V18" i="2"/>
  <c r="V10" i="2"/>
  <c r="S23" i="1"/>
  <c r="N4" i="2"/>
  <c r="Z9" i="2"/>
  <c r="G22" i="1"/>
  <c r="L28" i="2"/>
  <c r="I15" i="2"/>
  <c r="P12" i="2"/>
  <c r="H9" i="1"/>
  <c r="AA5" i="2"/>
  <c r="AA3" i="2"/>
  <c r="M10" i="1"/>
  <c r="E20" i="2"/>
  <c r="F21" i="2"/>
  <c r="X16" i="2"/>
  <c r="J22" i="2"/>
  <c r="U14" i="2"/>
  <c r="B26" i="1"/>
  <c r="Q9" i="2"/>
  <c r="S18" i="2"/>
  <c r="L11" i="2"/>
  <c r="F18" i="2"/>
  <c r="AE7" i="2"/>
  <c r="E13" i="1"/>
  <c r="AD9" i="2"/>
  <c r="X9" i="2"/>
  <c r="I12" i="1"/>
  <c r="AC3" i="2"/>
  <c r="I16" i="1"/>
  <c r="I24" i="2"/>
  <c r="E16" i="2"/>
  <c r="X4" i="2"/>
  <c r="L14" i="2"/>
  <c r="C19" i="1"/>
  <c r="AE20" i="2"/>
  <c r="F10" i="1"/>
  <c r="X22" i="2"/>
  <c r="J24" i="2"/>
  <c r="M6" i="1"/>
  <c r="E11" i="1"/>
  <c r="U5" i="2"/>
  <c r="F8" i="1"/>
  <c r="L2" i="1"/>
  <c r="F24" i="2"/>
  <c r="AB23" i="2"/>
  <c r="U8" i="2"/>
  <c r="D3" i="2"/>
  <c r="G25" i="2"/>
  <c r="F25" i="1"/>
  <c r="I17" i="1"/>
  <c r="L4" i="1"/>
  <c r="B8" i="1"/>
  <c r="I13" i="2"/>
  <c r="L22" i="1"/>
  <c r="R12" i="2"/>
  <c r="Y8" i="2"/>
  <c r="AC5" i="2"/>
  <c r="V27" i="2"/>
  <c r="AF13" i="2"/>
  <c r="L12" i="1"/>
  <c r="L15" i="1"/>
  <c r="L3" i="2"/>
  <c r="AA20" i="2"/>
  <c r="M25" i="1"/>
  <c r="B6" i="1"/>
  <c r="E25" i="1"/>
  <c r="C8" i="1"/>
  <c r="K4" i="2"/>
  <c r="S22" i="1"/>
  <c r="Y22" i="2"/>
  <c r="H12" i="2"/>
  <c r="C20" i="2"/>
  <c r="G20" i="2"/>
  <c r="AB22" i="2"/>
  <c r="O24" i="2"/>
  <c r="Y18" i="2"/>
  <c r="AD22" i="2"/>
  <c r="S11" i="1"/>
  <c r="E18" i="1"/>
  <c r="D22" i="1"/>
  <c r="R25" i="2"/>
  <c r="S9" i="1"/>
  <c r="O5" i="2"/>
  <c r="Z25" i="2"/>
  <c r="I11" i="2"/>
  <c r="G12" i="1"/>
  <c r="F19" i="2"/>
  <c r="E21" i="1"/>
  <c r="G3" i="2"/>
  <c r="AA18" i="2"/>
  <c r="S2" i="1"/>
  <c r="I20" i="2"/>
  <c r="M4" i="2"/>
  <c r="T22" i="2"/>
  <c r="G24" i="1"/>
  <c r="M9" i="1"/>
  <c r="F12" i="1"/>
  <c r="S25" i="2"/>
  <c r="AE8" i="2"/>
  <c r="F17" i="2"/>
  <c r="G20" i="1"/>
  <c r="L19" i="2"/>
  <c r="O21" i="2"/>
  <c r="M16" i="1"/>
  <c r="V17" i="2"/>
  <c r="X20" i="2"/>
  <c r="Q12" i="2"/>
  <c r="AB8" i="2"/>
  <c r="W15" i="2"/>
  <c r="G16" i="2"/>
  <c r="D27" i="2"/>
  <c r="AE11" i="2"/>
  <c r="C10" i="1"/>
  <c r="I14" i="2"/>
  <c r="AC14" i="2"/>
  <c r="L9" i="2"/>
  <c r="Q24" i="2"/>
  <c r="I11" i="1"/>
  <c r="P18" i="2"/>
  <c r="S26" i="1"/>
  <c r="B11" i="1"/>
  <c r="Z5" i="2"/>
  <c r="D5" i="2"/>
  <c r="S10" i="2"/>
  <c r="K2" i="1"/>
  <c r="D15" i="1"/>
  <c r="K28" i="2"/>
  <c r="Q2" i="2"/>
  <c r="AA16" i="2"/>
  <c r="E6" i="2"/>
  <c r="F12" i="2"/>
  <c r="AE14" i="2"/>
  <c r="V11" i="2"/>
  <c r="AE5" i="2"/>
  <c r="L16" i="1"/>
  <c r="H16" i="2"/>
  <c r="G2" i="2"/>
  <c r="I2" i="1"/>
  <c r="AF10" i="2"/>
  <c r="J21" i="2"/>
  <c r="H17" i="2"/>
  <c r="N21" i="2"/>
  <c r="AE12" i="2"/>
  <c r="F11" i="1"/>
  <c r="G6" i="1"/>
  <c r="D6" i="2"/>
  <c r="U11" i="2"/>
  <c r="Y20" i="2"/>
  <c r="AD26" i="2"/>
  <c r="G25" i="1"/>
  <c r="J27" i="2"/>
  <c r="N2" i="2"/>
  <c r="E14" i="1"/>
  <c r="V16" i="2"/>
  <c r="C16" i="1"/>
  <c r="G19" i="1"/>
  <c r="AD3" i="2"/>
  <c r="O17" i="2"/>
  <c r="E21" i="2"/>
  <c r="X14" i="2"/>
  <c r="Z3" i="2"/>
  <c r="Y13" i="2"/>
  <c r="X12" i="2"/>
  <c r="I23" i="2"/>
  <c r="H26" i="2"/>
  <c r="J15" i="2"/>
  <c r="L20" i="1"/>
  <c r="Z21" i="2"/>
  <c r="G6" i="2"/>
  <c r="F26" i="2"/>
  <c r="I25" i="1"/>
  <c r="AF26" i="2"/>
  <c r="D18" i="1"/>
  <c r="AB24" i="2"/>
  <c r="M11" i="1"/>
  <c r="Z28" i="2"/>
  <c r="K9" i="2"/>
  <c r="M20" i="1"/>
  <c r="AC26" i="2"/>
  <c r="E13" i="2"/>
  <c r="O27" i="2"/>
  <c r="C10" i="2"/>
  <c r="X7" i="2"/>
  <c r="R5" i="2"/>
  <c r="V9" i="2"/>
  <c r="S28" i="2"/>
  <c r="B17" i="1"/>
  <c r="AA11" i="2"/>
  <c r="G24" i="2"/>
  <c r="C13" i="1"/>
  <c r="E14" i="2"/>
  <c r="O4" i="2"/>
  <c r="H21" i="1"/>
  <c r="J21" i="1" s="1"/>
  <c r="U22" i="2"/>
  <c r="D24" i="2"/>
  <c r="T4" i="2"/>
  <c r="Y6" i="2"/>
  <c r="I7" i="2"/>
  <c r="T8" i="2"/>
  <c r="D8" i="1"/>
  <c r="K13" i="2"/>
  <c r="H18" i="1"/>
  <c r="M21" i="2"/>
  <c r="P10" i="2"/>
  <c r="S21" i="1"/>
  <c r="AF14" i="2"/>
  <c r="Z4" i="2"/>
  <c r="AA13" i="2"/>
  <c r="Q23" i="2"/>
  <c r="H23" i="1"/>
  <c r="L22" i="2"/>
  <c r="C6" i="2"/>
  <c r="U21" i="2"/>
  <c r="H13" i="2"/>
  <c r="AD8" i="2"/>
  <c r="AC6" i="2"/>
  <c r="N10" i="2"/>
  <c r="I24" i="1"/>
  <c r="C23" i="2"/>
  <c r="D21" i="1"/>
  <c r="I8" i="2"/>
  <c r="R9" i="2"/>
  <c r="S27" i="2"/>
  <c r="N28" i="2"/>
  <c r="G17" i="2"/>
  <c r="X27" i="2"/>
  <c r="C18" i="1"/>
  <c r="AB11" i="2"/>
  <c r="F25" i="2"/>
  <c r="AB18" i="2"/>
  <c r="AA12" i="2"/>
  <c r="M22" i="1"/>
  <c r="AC21" i="2"/>
  <c r="H18" i="2"/>
  <c r="M26" i="1"/>
  <c r="Z11" i="2"/>
  <c r="B3" i="1"/>
  <c r="S8" i="1"/>
  <c r="L11" i="1"/>
  <c r="E10" i="2"/>
  <c r="G4" i="2"/>
  <c r="G9" i="1"/>
  <c r="J16" i="2"/>
  <c r="C4" i="1"/>
  <c r="W20" i="2"/>
  <c r="M18" i="2"/>
  <c r="Q21" i="2"/>
  <c r="J18" i="2"/>
  <c r="G18" i="1"/>
  <c r="S20" i="1"/>
  <c r="G21" i="2"/>
  <c r="R2" i="2"/>
  <c r="F24" i="1"/>
  <c r="AC2" i="2"/>
  <c r="D3" i="1"/>
  <c r="AB26" i="2"/>
  <c r="J2" i="2"/>
  <c r="H8" i="2"/>
  <c r="E24" i="1"/>
  <c r="I9" i="1"/>
  <c r="T14" i="2"/>
  <c r="U20" i="2"/>
  <c r="P16" i="2"/>
  <c r="H17" i="1"/>
  <c r="M25" i="2"/>
  <c r="K23" i="2"/>
  <c r="N20" i="2"/>
  <c r="W16" i="2"/>
  <c r="Y23" i="2"/>
  <c r="Y7" i="2"/>
  <c r="D4" i="1"/>
  <c r="C23" i="1"/>
  <c r="P24" i="1" l="1"/>
  <c r="J23" i="1"/>
  <c r="R23" i="1" s="1"/>
  <c r="J26" i="1"/>
  <c r="R26" i="1" s="1"/>
  <c r="P14" i="1"/>
  <c r="Q14" i="1"/>
  <c r="P5" i="1"/>
  <c r="Q20" i="1"/>
  <c r="J14" i="1"/>
  <c r="T14" i="1" s="1"/>
  <c r="P20" i="1"/>
  <c r="J18" i="1"/>
  <c r="R18" i="1" s="1"/>
  <c r="J5" i="1"/>
  <c r="R5" i="1" s="1"/>
  <c r="Q18" i="1"/>
  <c r="J2" i="1"/>
  <c r="R2" i="1" s="1"/>
  <c r="J4" i="1"/>
  <c r="R4" i="1" s="1"/>
  <c r="Q24" i="1"/>
  <c r="P17" i="1"/>
  <c r="Q10" i="1"/>
  <c r="Q17" i="1"/>
  <c r="P8" i="1"/>
  <c r="J9" i="1"/>
  <c r="R9" i="1" s="1"/>
  <c r="J15" i="1"/>
  <c r="R15" i="1" s="1"/>
  <c r="P15" i="1"/>
  <c r="J3" i="1"/>
  <c r="T3" i="1" s="1"/>
  <c r="P11" i="1"/>
  <c r="Q16" i="1"/>
  <c r="J8" i="1"/>
  <c r="T8" i="1" s="1"/>
  <c r="Q7" i="1"/>
  <c r="J17" i="1"/>
  <c r="T17" i="1" s="1"/>
  <c r="N19" i="1"/>
  <c r="O19" i="1"/>
  <c r="O25" i="1"/>
  <c r="N25" i="1"/>
  <c r="B5" i="2"/>
  <c r="B19" i="2"/>
  <c r="O9" i="1"/>
  <c r="N9" i="1"/>
  <c r="B8" i="2"/>
  <c r="Q13" i="1"/>
  <c r="W27" i="1"/>
  <c r="V27" i="1"/>
  <c r="T27" i="1"/>
  <c r="U27" i="1"/>
  <c r="P12" i="1"/>
  <c r="V17" i="1"/>
  <c r="W17" i="1"/>
  <c r="U17" i="1"/>
  <c r="P18" i="1"/>
  <c r="N8" i="1"/>
  <c r="O8" i="1"/>
  <c r="J13" i="1"/>
  <c r="O24" i="1"/>
  <c r="N24" i="1"/>
  <c r="B18" i="2"/>
  <c r="J22" i="1"/>
  <c r="P3" i="1"/>
  <c r="O7" i="1"/>
  <c r="N7" i="1"/>
  <c r="U21" i="1"/>
  <c r="V21" i="1"/>
  <c r="W21" i="1"/>
  <c r="U16" i="1"/>
  <c r="W16" i="1"/>
  <c r="V16" i="1"/>
  <c r="J16" i="1"/>
  <c r="U24" i="1"/>
  <c r="W24" i="1"/>
  <c r="V24" i="1"/>
  <c r="B27" i="2"/>
  <c r="B28" i="2"/>
  <c r="B6" i="2"/>
  <c r="B3" i="2"/>
  <c r="P10" i="1"/>
  <c r="O12" i="1"/>
  <c r="N12" i="1"/>
  <c r="Q25" i="1"/>
  <c r="P25" i="1"/>
  <c r="W26" i="1"/>
  <c r="U26" i="1"/>
  <c r="V26" i="1"/>
  <c r="V13" i="1"/>
  <c r="U13" i="1"/>
  <c r="W13" i="1"/>
  <c r="B12" i="2"/>
  <c r="J19" i="1"/>
  <c r="J25" i="1"/>
  <c r="N17" i="1"/>
  <c r="O17" i="1"/>
  <c r="O3" i="1"/>
  <c r="N3" i="1"/>
  <c r="N20" i="1"/>
  <c r="O20" i="1"/>
  <c r="B11" i="2"/>
  <c r="B7" i="2"/>
  <c r="B4" i="2"/>
  <c r="N5" i="1"/>
  <c r="O5" i="1"/>
  <c r="B22" i="2"/>
  <c r="B15" i="2"/>
  <c r="N21" i="1"/>
  <c r="O21" i="1"/>
  <c r="B17" i="2"/>
  <c r="N23" i="1"/>
  <c r="O23" i="1"/>
  <c r="W2" i="1"/>
  <c r="N10" i="1"/>
  <c r="O10" i="1"/>
  <c r="V6" i="1"/>
  <c r="W6" i="1"/>
  <c r="U6" i="1"/>
  <c r="Q22" i="1"/>
  <c r="B24" i="2"/>
  <c r="J12" i="1"/>
  <c r="N2" i="1"/>
  <c r="O2" i="1"/>
  <c r="Q21" i="1"/>
  <c r="Q8" i="1"/>
  <c r="B16" i="2"/>
  <c r="Q26" i="1"/>
  <c r="V4" i="1"/>
  <c r="W4" i="1"/>
  <c r="U4" i="1"/>
  <c r="V8" i="1"/>
  <c r="U8" i="1"/>
  <c r="W8" i="1"/>
  <c r="Q4" i="1"/>
  <c r="O4" i="1"/>
  <c r="N4" i="1"/>
  <c r="W14" i="1"/>
  <c r="V14" i="1"/>
  <c r="U14" i="1"/>
  <c r="P26" i="1"/>
  <c r="B25" i="2"/>
  <c r="Q11" i="1"/>
  <c r="B21" i="2"/>
  <c r="N14" i="1"/>
  <c r="O14" i="1"/>
  <c r="P9" i="1"/>
  <c r="B26" i="2"/>
  <c r="B2" i="2"/>
  <c r="V10" i="1"/>
  <c r="U10" i="1"/>
  <c r="W10" i="1"/>
  <c r="Q23" i="1"/>
  <c r="Q9" i="1"/>
  <c r="B10" i="2"/>
  <c r="Q12" i="1"/>
  <c r="N22" i="1"/>
  <c r="O22" i="1"/>
  <c r="J7" i="1"/>
  <c r="Q3" i="1"/>
  <c r="V20" i="1"/>
  <c r="U20" i="1"/>
  <c r="W20" i="1"/>
  <c r="W9" i="1"/>
  <c r="V9" i="1"/>
  <c r="U9" i="1"/>
  <c r="U15" i="1"/>
  <c r="W15" i="1"/>
  <c r="V15" i="1"/>
  <c r="W5" i="1"/>
  <c r="U5" i="1"/>
  <c r="V5" i="1"/>
  <c r="V23" i="1"/>
  <c r="U23" i="1"/>
  <c r="W23" i="1"/>
  <c r="J10" i="1"/>
  <c r="P19" i="1"/>
  <c r="Q15" i="1"/>
  <c r="W25" i="1"/>
  <c r="U25" i="1"/>
  <c r="V25" i="1"/>
  <c r="N15" i="1"/>
  <c r="O15" i="1"/>
  <c r="V7" i="1"/>
  <c r="U7" i="1"/>
  <c r="W7" i="1"/>
  <c r="P22" i="1"/>
  <c r="O13" i="1"/>
  <c r="N13" i="1"/>
  <c r="U2" i="1"/>
  <c r="V2" i="1"/>
  <c r="J11" i="1"/>
  <c r="U3" i="1"/>
  <c r="W3" i="1"/>
  <c r="V3" i="1"/>
  <c r="P21" i="1"/>
  <c r="W18" i="1"/>
  <c r="V18" i="1"/>
  <c r="U18" i="1"/>
  <c r="V22" i="1"/>
  <c r="W22" i="1"/>
  <c r="U22" i="1"/>
  <c r="O11" i="1"/>
  <c r="N11" i="1"/>
  <c r="W12" i="1"/>
  <c r="V12" i="1"/>
  <c r="U12" i="1"/>
  <c r="B23" i="2"/>
  <c r="O6" i="1"/>
  <c r="N6" i="1"/>
  <c r="B9" i="2"/>
  <c r="Q2" i="1"/>
  <c r="R21" i="1"/>
  <c r="T21" i="1"/>
  <c r="Q6" i="1"/>
  <c r="V11" i="1"/>
  <c r="W11" i="1"/>
  <c r="U11" i="1"/>
  <c r="Q19" i="1"/>
  <c r="B20" i="2"/>
  <c r="P13" i="1"/>
  <c r="J6" i="1"/>
  <c r="P16" i="1"/>
  <c r="P4" i="1"/>
  <c r="B13" i="2"/>
  <c r="B14" i="2"/>
  <c r="V19" i="1"/>
  <c r="U19" i="1"/>
  <c r="W19" i="1"/>
  <c r="O18" i="1"/>
  <c r="N18" i="1"/>
  <c r="O16" i="1"/>
  <c r="N16" i="1"/>
  <c r="P6" i="1"/>
  <c r="P23" i="1"/>
  <c r="P2" i="1"/>
  <c r="P7" i="1"/>
  <c r="J20" i="1"/>
  <c r="Q5" i="1"/>
  <c r="O26" i="1"/>
  <c r="N26" i="1"/>
  <c r="J24" i="1"/>
  <c r="T26" i="1" l="1"/>
  <c r="R14" i="1"/>
  <c r="T23" i="1"/>
  <c r="T5" i="1"/>
  <c r="R8" i="1"/>
  <c r="R17" i="1"/>
  <c r="T18" i="1"/>
  <c r="T4" i="1"/>
  <c r="T2" i="1"/>
  <c r="T9" i="1"/>
  <c r="T15" i="1"/>
  <c r="R3" i="1"/>
  <c r="T24" i="1"/>
  <c r="R24" i="1"/>
  <c r="R12" i="1"/>
  <c r="T12" i="1"/>
  <c r="R22" i="1"/>
  <c r="T22" i="1"/>
  <c r="T20" i="1"/>
  <c r="R20" i="1"/>
  <c r="R16" i="1"/>
  <c r="T16" i="1"/>
  <c r="R7" i="1"/>
  <c r="T7" i="1"/>
  <c r="R25" i="1"/>
  <c r="T25" i="1"/>
  <c r="T6" i="1"/>
  <c r="R6" i="1"/>
  <c r="R11" i="1"/>
  <c r="T11" i="1"/>
  <c r="T19" i="1"/>
  <c r="R19" i="1"/>
  <c r="R13" i="1"/>
  <c r="T13" i="1"/>
  <c r="T10" i="1"/>
  <c r="R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<sst xmlns="http://schemas.openxmlformats.org/spreadsheetml/2006/main" count="3467" uniqueCount="79">
  <si>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</si>
  <si>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</si>
  <si>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</si>
  <si>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</si>
  <si>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</si>
  <si>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</si>
  <si>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</si>
  <si>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</si>
  <si>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</si>
  <si>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</si>
  <si>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</si>
  <si>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</si>
  <si>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</si>
  <si>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</si>
  <si>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</si>
  <si>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</si>
  <si>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</si>
  <si>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</si>
  <si>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</si>
  <si>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</si>
  <si>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</si>
  <si>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</si>
  <si>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Min/Goles en contra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</si>
  <si>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</si>
  <si>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</si>
  <si>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</si>
  <si>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</si>
  <si>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</si>
  <si>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</si>
  <si>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</si>
  <si>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</si>
  <si>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</si>
  <si>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</si>
  <si>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</si>
  <si>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</si>
  <si>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</si>
  <si>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</si>
  <si>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</si>
  <si>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</si>
  <si>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</si>
  <si>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</si>
  <si>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</si>
  <si>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</si>
  <si>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</si>
  <si>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</si>
  <si>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</si>
  <si>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</si>
  <si>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</si>
  <si>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</si>
  <si>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Borja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</si>
  <si>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</si>
  <si>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</si>
  <si>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</si>
  <si>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</si>
  <si>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</si>
  <si>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</si>
  <si>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</si>
  <si>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</si>
  <si>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</si>
  <si>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</si>
  <si>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</si>
  <si>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D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</si>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</sst>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Estadisticas!$B$2:$B$28</c:f>
              <c:numCache>
                <c:formatCode>General</c:formatCode>
                <c:ptCount val="27"/>
                <c:pt idx="0">
                  <c:v>1170</c:v>
                </c:pt>
                <c:pt idx="1">
                  <c:v>1667</c:v>
                </c:pt>
                <c:pt idx="2">
                  <c:v>1544</c:v>
                </c:pt>
                <c:pt idx="3">
                  <c:v>696</c:v>
                </c:pt>
                <c:pt idx="4">
                  <c:v>1351</c:v>
                </c:pt>
                <c:pt idx="5">
                  <c:v>706</c:v>
                </c:pt>
                <c:pt idx="6">
                  <c:v>967</c:v>
                </c:pt>
                <c:pt idx="7">
                  <c:v>2252</c:v>
                </c:pt>
                <c:pt idx="8">
                  <c:v>3</c:v>
                </c:pt>
                <c:pt idx="9">
                  <c:v>1754</c:v>
                </c:pt>
                <c:pt idx="10">
                  <c:v>570</c:v>
                </c:pt>
                <c:pt idx="11">
                  <c:v>2324</c:v>
                </c:pt>
                <c:pt idx="12">
                  <c:v>1583</c:v>
                </c:pt>
                <c:pt idx="13">
                  <c:v>1121</c:v>
                </c:pt>
                <c:pt idx="14">
                  <c:v>316</c:v>
                </c:pt>
                <c:pt idx="15">
                  <c:v>1380</c:v>
                </c:pt>
                <c:pt idx="16">
                  <c:v>1591</c:v>
                </c:pt>
                <c:pt idx="17">
                  <c:v>1124</c:v>
                </c:pt>
                <c:pt idx="18">
                  <c:v>128</c:v>
                </c:pt>
                <c:pt idx="19">
                  <c:v>1079</c:v>
                </c:pt>
                <c:pt idx="20">
                  <c:v>536</c:v>
                </c:pt>
                <c:pt idx="21">
                  <c:v>340</c:v>
                </c:pt>
                <c:pt idx="22">
                  <c:v>853</c:v>
                </c:pt>
                <c:pt idx="23">
                  <c:v>209</c:v>
                </c:pt>
                <c:pt idx="24">
                  <c:v>800</c:v>
                </c:pt>
                <c:pt idx="25">
                  <c:v>1040</c:v>
                </c:pt>
                <c:pt idx="26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Estadisticas!$C$2:$C$28</c:f>
              <c:numCache>
                <c:formatCode>General</c:formatCode>
                <c:ptCount val="27"/>
                <c:pt idx="0">
                  <c:v>13</c:v>
                </c:pt>
                <c:pt idx="1">
                  <c:v>20</c:v>
                </c:pt>
                <c:pt idx="2">
                  <c:v>18</c:v>
                </c:pt>
                <c:pt idx="3">
                  <c:v>6</c:v>
                </c:pt>
                <c:pt idx="4">
                  <c:v>17</c:v>
                </c:pt>
                <c:pt idx="5">
                  <c:v>9</c:v>
                </c:pt>
                <c:pt idx="6">
                  <c:v>11</c:v>
                </c:pt>
                <c:pt idx="7">
                  <c:v>25</c:v>
                </c:pt>
                <c:pt idx="8">
                  <c:v>0</c:v>
                </c:pt>
                <c:pt idx="9">
                  <c:v>20</c:v>
                </c:pt>
                <c:pt idx="10">
                  <c:v>6</c:v>
                </c:pt>
                <c:pt idx="11">
                  <c:v>27</c:v>
                </c:pt>
                <c:pt idx="12">
                  <c:v>18</c:v>
                </c:pt>
                <c:pt idx="13">
                  <c:v>10</c:v>
                </c:pt>
                <c:pt idx="14">
                  <c:v>1</c:v>
                </c:pt>
                <c:pt idx="15">
                  <c:v>16</c:v>
                </c:pt>
                <c:pt idx="16">
                  <c:v>17</c:v>
                </c:pt>
                <c:pt idx="17">
                  <c:v>12</c:v>
                </c:pt>
                <c:pt idx="18">
                  <c:v>2</c:v>
                </c:pt>
                <c:pt idx="19">
                  <c:v>13</c:v>
                </c:pt>
                <c:pt idx="20">
                  <c:v>6</c:v>
                </c:pt>
                <c:pt idx="21">
                  <c:v>3</c:v>
                </c:pt>
                <c:pt idx="22">
                  <c:v>10</c:v>
                </c:pt>
                <c:pt idx="23">
                  <c:v>2</c:v>
                </c:pt>
                <c:pt idx="24">
                  <c:v>8</c:v>
                </c:pt>
                <c:pt idx="25">
                  <c:v>12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Estadisticas!$D$2:$D$28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2</c:v>
                </c:pt>
                <c:pt idx="5">
                  <c:v>8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9</c:v>
                </c:pt>
                <c:pt idx="11">
                  <c:v>0</c:v>
                </c:pt>
                <c:pt idx="12">
                  <c:v>5</c:v>
                </c:pt>
                <c:pt idx="13">
                  <c:v>10</c:v>
                </c:pt>
                <c:pt idx="14">
                  <c:v>9</c:v>
                </c:pt>
                <c:pt idx="15">
                  <c:v>3</c:v>
                </c:pt>
                <c:pt idx="16">
                  <c:v>6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9</c:v>
                </c:pt>
                <c:pt idx="22">
                  <c:v>7</c:v>
                </c:pt>
                <c:pt idx="23">
                  <c:v>6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Estadisticas!$E$2:$E$28</c:f>
              <c:numCache>
                <c:formatCode>General</c:formatCode>
                <c:ptCount val="27"/>
                <c:pt idx="0">
                  <c:v>8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11</c:v>
                </c:pt>
                <c:pt idx="5">
                  <c:v>10</c:v>
                </c:pt>
                <c:pt idx="6">
                  <c:v>6</c:v>
                </c:pt>
                <c:pt idx="7">
                  <c:v>15</c:v>
                </c:pt>
                <c:pt idx="8">
                  <c:v>0</c:v>
                </c:pt>
                <c:pt idx="9">
                  <c:v>12</c:v>
                </c:pt>
                <c:pt idx="10">
                  <c:v>8</c:v>
                </c:pt>
                <c:pt idx="11">
                  <c:v>15</c:v>
                </c:pt>
                <c:pt idx="12">
                  <c:v>13</c:v>
                </c:pt>
                <c:pt idx="13">
                  <c:v>12</c:v>
                </c:pt>
                <c:pt idx="14">
                  <c:v>7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2</c:v>
                </c:pt>
                <c:pt idx="19">
                  <c:v>9</c:v>
                </c:pt>
                <c:pt idx="20">
                  <c:v>7</c:v>
                </c:pt>
                <c:pt idx="21">
                  <c:v>4</c:v>
                </c:pt>
                <c:pt idx="22">
                  <c:v>10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Estadisticas!$F$2:$F$28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Estadisticas!$G$2:$G$28</c:f>
              <c:numCache>
                <c:formatCode>General</c:formatCode>
                <c:ptCount val="27"/>
                <c:pt idx="0">
                  <c:v>4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9</c:v>
                </c:pt>
                <c:pt idx="7">
                  <c:v>10</c:v>
                </c:pt>
                <c:pt idx="8">
                  <c:v>1</c:v>
                </c:pt>
                <c:pt idx="9">
                  <c:v>9</c:v>
                </c:pt>
                <c:pt idx="10">
                  <c:v>6</c:v>
                </c:pt>
                <c:pt idx="11">
                  <c:v>10</c:v>
                </c:pt>
                <c:pt idx="12">
                  <c:v>8</c:v>
                </c:pt>
                <c:pt idx="13">
                  <c:v>6</c:v>
                </c:pt>
                <c:pt idx="14">
                  <c:v>2</c:v>
                </c:pt>
                <c:pt idx="15">
                  <c:v>5</c:v>
                </c:pt>
                <c:pt idx="16">
                  <c:v>10</c:v>
                </c:pt>
                <c:pt idx="17">
                  <c:v>6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6</c:v>
                </c:pt>
                <c:pt idx="22">
                  <c:v>7</c:v>
                </c:pt>
                <c:pt idx="23">
                  <c:v>3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13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Y30"/>
  <sheetViews>
    <sheetView tabSelected="1" topLeftCell="A4" zoomScale="55" zoomScaleNormal="46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  <col min="23" max="23" width="21.5703125" customWidth="1"/>
    <col min="24" max="24" width="12.28515625" customWidth="1"/>
    <col min="25" max="25" width="14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/>
      <c r="Y1" s="8"/>
    </row>
    <row r="2" spans="1:25">
      <c r="A2" s="2" t="s">
        <v>23</v>
      </c>
      <c r="B2" s="2" cm="1">
        <f t="array" aca="1" ref="B2" ca="1">INDIRECT("'" &amp; $A2 &amp; "'!C24")</f>
        <v>1170</v>
      </c>
      <c r="C2" s="2" cm="1">
        <f t="array" aca="1" ref="C2" ca="1">INDIRECT("'" &amp; $A2 &amp; "'!C35")</f>
        <v>13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8</v>
      </c>
      <c r="F2" s="2" cm="1">
        <f t="array" aca="1" ref="F2" ca="1">INDIRECT("'" &amp; $A2 &amp; "'!C26")</f>
        <v>1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20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8" ca="1" si="0">($B$30-C2-D2)/$B$30*100</f>
        <v>53.571428571428569</v>
      </c>
      <c r="P2" s="10">
        <f ca="1">E2/(D2+C2)*100</f>
        <v>61.53846153846154</v>
      </c>
      <c r="Q2" s="10">
        <f ca="1">G2/(D2+C2)*100</f>
        <v>30.76923076923077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46.428571428571431</v>
      </c>
      <c r="W2" s="10">
        <f ca="1">IF(K2=0,B2,B2/K2)</f>
        <v>58.5</v>
      </c>
    </row>
    <row r="3" spans="1:25">
      <c r="A3" s="2" t="s">
        <v>24</v>
      </c>
      <c r="B3" s="2" cm="1">
        <f t="array" aca="1" ref="B3" ca="1">INDIRECT("'" &amp; $A3 &amp; "'!C24")</f>
        <v>1667</v>
      </c>
      <c r="C3" s="2" cm="1">
        <f t="array" aca="1" ref="C3" ca="1">INDIRECT("'" &amp; $A3 &amp; "'!C35")</f>
        <v>20</v>
      </c>
      <c r="D3" s="2" cm="1">
        <f t="array" aca="1" ref="D3" ca="1">INDIRECT("'" &amp; $A3 &amp; "'!C36")</f>
        <v>2</v>
      </c>
      <c r="E3" s="2" cm="1">
        <f t="array" aca="1" ref="E3" ca="1">INDIRECT("'" &amp; $A3 &amp; "'!C25")</f>
        <v>11</v>
      </c>
      <c r="F3" s="2" cm="1">
        <f t="array" aca="1" ref="F3" ca="1">INDIRECT("'" &amp; $A3 &amp; "'!C26")</f>
        <v>2</v>
      </c>
      <c r="G3" s="2" cm="1">
        <f t="array" aca="1" ref="G3" ca="1">INDIRECT("'" &amp; $A3 &amp; "'!C27")</f>
        <v>9</v>
      </c>
      <c r="H3" s="2" cm="1">
        <f t="array" aca="1" ref="H3" ca="1">INDIRECT("'" &amp; $A3 &amp; "'!C28")</f>
        <v>7</v>
      </c>
      <c r="I3" s="2" cm="1">
        <f t="array" aca="1" ref="I3" ca="1">INDIRECT("'" &amp; $A3 &amp; "'!C29")</f>
        <v>0</v>
      </c>
      <c r="J3" s="2">
        <f t="shared" ref="J3:J28" ca="1" si="1">H3+I3</f>
        <v>7</v>
      </c>
      <c r="K3" s="2" cm="1">
        <f t="array" aca="1" ref="K3" ca="1">INDIRECT("'" &amp; $A3 &amp; "'!C30")</f>
        <v>31</v>
      </c>
      <c r="L3" s="2" cm="1">
        <f t="array" aca="1" ref="L3" ca="1">INDIRECT("'" &amp; $A3 &amp; "'!C32")</f>
        <v>3</v>
      </c>
      <c r="M3" s="2" cm="1">
        <f t="array" aca="1" ref="M3" ca="1">INDIRECT("'" &amp; $A3 &amp; "'!C33")</f>
        <v>1</v>
      </c>
      <c r="N3" s="10">
        <f t="shared" ref="N3:N28" ca="1" si="2">C3/(C3+D3)*100</f>
        <v>90.909090909090907</v>
      </c>
      <c r="O3" s="10">
        <f t="shared" ca="1" si="0"/>
        <v>21.428571428571427</v>
      </c>
      <c r="P3" s="10">
        <f t="shared" ref="P3:P28" ca="1" si="3">E3/(D3+C3)*100</f>
        <v>50</v>
      </c>
      <c r="Q3" s="10">
        <f t="shared" ref="Q3:Q28" ca="1" si="4">G3/(D3+C3)*100</f>
        <v>40.909090909090914</v>
      </c>
      <c r="R3" s="11">
        <f t="shared" ref="R3:R28" ca="1" si="5">J3/(C3+D3)</f>
        <v>0.31818181818181818</v>
      </c>
      <c r="S3" s="10" cm="1">
        <f t="array" aca="1" ref="S3" ca="1">INDIRECT("'" &amp; $A3 &amp; "'!C37")</f>
        <v>1</v>
      </c>
      <c r="T3" s="9">
        <f t="shared" ref="T3:T26" ca="1" si="6">IF(J3=0,"No GyA",B3/J3)</f>
        <v>238.14285714285714</v>
      </c>
      <c r="U3" s="10">
        <f t="shared" ref="U3:U28" ca="1" si="7">B3/((C3+D3)*90)*100</f>
        <v>84.191919191919197</v>
      </c>
      <c r="V3" s="9">
        <f t="shared" ref="V3:V28" ca="1" si="8">B3/($B$30*90)*100</f>
        <v>66.150793650793645</v>
      </c>
      <c r="W3" s="10">
        <f t="shared" ref="W3:W28" ca="1" si="9">IF(K3=0,B3,B3/K3)</f>
        <v>53.774193548387096</v>
      </c>
    </row>
    <row r="4" spans="1:25">
      <c r="A4" s="2" t="s">
        <v>25</v>
      </c>
      <c r="B4" s="2" cm="1">
        <f t="array" aca="1" ref="B4" ca="1">INDIRECT("'" &amp; $A4 &amp; "'!C24")</f>
        <v>1544</v>
      </c>
      <c r="C4" s="2" cm="1">
        <f t="array" aca="1" ref="C4" ca="1">INDIRECT("'" &amp; $A4 &amp; "'!C35")</f>
        <v>18</v>
      </c>
      <c r="D4" s="2" cm="1">
        <f t="array" aca="1" ref="D4" ca="1">INDIRECT("'" &amp; $A4 &amp; "'!C36")</f>
        <v>2</v>
      </c>
      <c r="E4" s="2" cm="1">
        <f t="array" aca="1" ref="E4" ca="1">INDIRECT("'" &amp; $A4 &amp; "'!C25")</f>
        <v>11</v>
      </c>
      <c r="F4" s="2" cm="1">
        <f t="array" aca="1" ref="F4" ca="1">INDIRECT("'" &amp; $A4 &amp; "'!C26")</f>
        <v>2</v>
      </c>
      <c r="G4" s="2" cm="1">
        <f t="array" aca="1" ref="G4" ca="1">INDIRECT("'" &amp; $A4 &amp; "'!C27")</f>
        <v>7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27</v>
      </c>
      <c r="L4" s="2" cm="1">
        <f t="array" aca="1" ref="L4" ca="1">INDIRECT("'" &amp; $A4 &amp; "'!C32")</f>
        <v>3</v>
      </c>
      <c r="M4" s="2" cm="1">
        <f t="array" aca="1" ref="M4" ca="1">INDIRECT("'" &amp; $A4 &amp; "'!C33")</f>
        <v>0</v>
      </c>
      <c r="N4" s="10">
        <f t="shared" ca="1" si="2"/>
        <v>90</v>
      </c>
      <c r="O4" s="10">
        <f t="shared" ca="1" si="0"/>
        <v>28.571428571428569</v>
      </c>
      <c r="P4" s="10">
        <f t="shared" ca="1" si="3"/>
        <v>55.000000000000007</v>
      </c>
      <c r="Q4" s="10">
        <f t="shared" ca="1" si="4"/>
        <v>35</v>
      </c>
      <c r="R4" s="11">
        <f t="shared" ca="1" si="5"/>
        <v>0.05</v>
      </c>
      <c r="S4" s="10" cm="1">
        <f t="array" aca="1" ref="S4" ca="1">INDIRECT("'" &amp; $A4 &amp; "'!C37")</f>
        <v>0</v>
      </c>
      <c r="T4" s="9">
        <f t="shared" ca="1" si="6"/>
        <v>1544</v>
      </c>
      <c r="U4" s="10">
        <f t="shared" ca="1" si="7"/>
        <v>85.777777777777771</v>
      </c>
      <c r="V4" s="9">
        <f t="shared" ca="1" si="8"/>
        <v>61.269841269841272</v>
      </c>
      <c r="W4" s="10">
        <f t="shared" ca="1" si="9"/>
        <v>57.185185185185183</v>
      </c>
    </row>
    <row r="5" spans="1:25">
      <c r="A5" s="2" t="s">
        <v>26</v>
      </c>
      <c r="B5" s="2" cm="1">
        <f t="array" aca="1" ref="B5" ca="1">INDIRECT("'" &amp; $A5 &amp; "'!C24")</f>
        <v>696</v>
      </c>
      <c r="C5" s="2" cm="1">
        <f t="array" aca="1" ref="C5" ca="1">INDIRECT("'" &amp; $A5 &amp; "'!C35")</f>
        <v>6</v>
      </c>
      <c r="D5" s="2" cm="1">
        <f t="array" aca="1" ref="D5" ca="1">INDIRECT("'" &amp; $A5 &amp; "'!C36")</f>
        <v>9</v>
      </c>
      <c r="E5" s="2" cm="1">
        <f t="array" aca="1" ref="E5" ca="1">INDIRECT("'" &amp; $A5 &amp; "'!C25")</f>
        <v>8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7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18</v>
      </c>
      <c r="L5" s="2" cm="1">
        <f t="array" aca="1" ref="L5" ca="1">INDIRECT("'" &amp; $A5 &amp; "'!C32")</f>
        <v>2</v>
      </c>
      <c r="M5" s="2" cm="1">
        <f t="array" aca="1" ref="M5" ca="1">INDIRECT("'" &amp; $A5 &amp; "'!C33")</f>
        <v>1</v>
      </c>
      <c r="N5" s="10">
        <f t="shared" ca="1" si="2"/>
        <v>40</v>
      </c>
      <c r="O5" s="10">
        <f t="shared" ca="1" si="0"/>
        <v>46.428571428571431</v>
      </c>
      <c r="P5" s="10">
        <f t="shared" ca="1" si="3"/>
        <v>53.333333333333336</v>
      </c>
      <c r="Q5" s="10">
        <f t="shared" ca="1" si="4"/>
        <v>46.666666666666664</v>
      </c>
      <c r="R5" s="11">
        <f t="shared" ca="1" si="5"/>
        <v>0.2</v>
      </c>
      <c r="S5" s="10" cm="1">
        <f t="array" aca="1" ref="S5" ca="1">INDIRECT("'" &amp; $A5 &amp; "'!C37")</f>
        <v>0</v>
      </c>
      <c r="T5" s="9">
        <f t="shared" ca="1" si="6"/>
        <v>232</v>
      </c>
      <c r="U5" s="10">
        <f t="shared" ca="1" si="7"/>
        <v>51.555555555555557</v>
      </c>
      <c r="V5" s="9">
        <f t="shared" ca="1" si="8"/>
        <v>27.61904761904762</v>
      </c>
      <c r="W5" s="10">
        <f t="shared" ca="1" si="9"/>
        <v>38.666666666666664</v>
      </c>
    </row>
    <row r="6" spans="1:25">
      <c r="A6" s="2" t="s">
        <v>27</v>
      </c>
      <c r="B6" s="2" cm="1">
        <f t="array" aca="1" ref="B6" ca="1">INDIRECT("'" &amp; $A6 &amp; "'!C24")</f>
        <v>1351</v>
      </c>
      <c r="C6" s="2" cm="1">
        <f t="array" aca="1" ref="C6" ca="1">INDIRECT("'" &amp; $A6 &amp; "'!C35")</f>
        <v>17</v>
      </c>
      <c r="D6" s="2" cm="1">
        <f t="array" aca="1" ref="D6" ca="1">INDIRECT("'" &amp; $A6 &amp; "'!C36")</f>
        <v>2</v>
      </c>
      <c r="E6" s="2" cm="1">
        <f t="array" aca="1" ref="E6" ca="1">INDIRECT("'" &amp; $A6 &amp; "'!C25")</f>
        <v>11</v>
      </c>
      <c r="F6" s="2" cm="1">
        <f t="array" aca="1" ref="F6" ca="1">INDIRECT("'" &amp; $A6 &amp; "'!C26")</f>
        <v>2</v>
      </c>
      <c r="G6" s="2" cm="1">
        <f t="array" aca="1" ref="G6" ca="1">INDIRECT("'" &amp; $A6 &amp; "'!C27")</f>
        <v>6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18</v>
      </c>
      <c r="L6" s="2" cm="1">
        <f t="array" aca="1" ref="L6" ca="1">INDIRECT("'" &amp; $A6 &amp; "'!C32")</f>
        <v>3</v>
      </c>
      <c r="M6" s="2" cm="1">
        <f t="array" aca="1" ref="M6" ca="1">INDIRECT("'" &amp; $A6 &amp; "'!C33")</f>
        <v>1</v>
      </c>
      <c r="N6" s="10">
        <f t="shared" ca="1" si="2"/>
        <v>89.473684210526315</v>
      </c>
      <c r="O6" s="10">
        <f t="shared" ca="1" si="0"/>
        <v>32.142857142857146</v>
      </c>
      <c r="P6" s="10">
        <f t="shared" ca="1" si="3"/>
        <v>57.894736842105267</v>
      </c>
      <c r="Q6" s="10">
        <f t="shared" ca="1" si="4"/>
        <v>31.578947368421051</v>
      </c>
      <c r="R6" s="11">
        <f t="shared" ca="1" si="5"/>
        <v>0.26315789473684209</v>
      </c>
      <c r="S6" s="10" cm="1">
        <f t="array" aca="1" ref="S6" ca="1">INDIRECT("'" &amp; $A6 &amp; "'!C37")</f>
        <v>1</v>
      </c>
      <c r="T6" s="9">
        <f t="shared" ca="1" si="6"/>
        <v>270.2</v>
      </c>
      <c r="U6" s="10">
        <f t="shared" ca="1" si="7"/>
        <v>79.005847953216374</v>
      </c>
      <c r="V6" s="9">
        <f t="shared" ca="1" si="8"/>
        <v>53.611111111111107</v>
      </c>
      <c r="W6" s="10">
        <f t="shared" ca="1" si="9"/>
        <v>75.055555555555557</v>
      </c>
    </row>
    <row r="7" spans="1:25">
      <c r="A7" s="2" t="s">
        <v>28</v>
      </c>
      <c r="B7" s="2" cm="1">
        <f t="array" aca="1" ref="B7" ca="1">INDIRECT("'" &amp; $A7 &amp; "'!C24")</f>
        <v>706</v>
      </c>
      <c r="C7" s="2" cm="1">
        <f t="array" aca="1" ref="C7" ca="1">INDIRECT("'" &amp; $A7 &amp; "'!C35")</f>
        <v>9</v>
      </c>
      <c r="D7" s="2" cm="1">
        <f t="array" aca="1" ref="D7" ca="1">INDIRECT("'" &amp; $A7 &amp; "'!C36")</f>
        <v>8</v>
      </c>
      <c r="E7" s="2" cm="1">
        <f t="array" aca="1" ref="E7" ca="1">INDIRECT("'" &amp; $A7 &amp; "'!C25")</f>
        <v>10</v>
      </c>
      <c r="F7" s="2" cm="1">
        <f t="array" aca="1" ref="F7" ca="1">INDIRECT("'" &amp; $A7 &amp; "'!C26")</f>
        <v>2</v>
      </c>
      <c r="G7" s="2" cm="1">
        <f t="array" aca="1" ref="G7" ca="1">INDIRECT("'" &amp; $A7 &amp; "'!C27")</f>
        <v>5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11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52.941176470588239</v>
      </c>
      <c r="O7" s="10">
        <f t="shared" ca="1" si="0"/>
        <v>39.285714285714285</v>
      </c>
      <c r="P7" s="10">
        <f t="shared" ca="1" si="3"/>
        <v>58.82352941176471</v>
      </c>
      <c r="Q7" s="10">
        <f t="shared" ca="1" si="4"/>
        <v>29.411764705882355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46.143790849673202</v>
      </c>
      <c r="V7" s="9">
        <f t="shared" ca="1" si="8"/>
        <v>28.015873015873016</v>
      </c>
      <c r="W7" s="10">
        <f t="shared" ca="1" si="9"/>
        <v>64.181818181818187</v>
      </c>
    </row>
    <row r="8" spans="1:25">
      <c r="A8" s="2" t="s">
        <v>29</v>
      </c>
      <c r="B8" s="2" cm="1">
        <f t="array" aca="1" ref="B8" ca="1">INDIRECT("'" &amp; $A8 &amp; "'!C24")</f>
        <v>967</v>
      </c>
      <c r="C8" s="2" cm="1">
        <f t="array" aca="1" ref="C8" ca="1">INDIRECT("'" &amp; $A8 &amp; "'!C35")</f>
        <v>11</v>
      </c>
      <c r="D8" s="2" cm="1">
        <f t="array" aca="1" ref="D8" ca="1">INDIRECT("'" &amp; $A8 &amp; "'!C36")</f>
        <v>5</v>
      </c>
      <c r="E8" s="2" cm="1">
        <f t="array" aca="1" ref="E8" ca="1">INDIRECT("'" &amp; $A8 &amp; "'!C25")</f>
        <v>6</v>
      </c>
      <c r="F8" s="2" cm="1">
        <f t="array" aca="1" ref="F8" ca="1">INDIRECT("'" &amp; $A8 &amp; "'!C26")</f>
        <v>1</v>
      </c>
      <c r="G8" s="2" cm="1">
        <f t="array" aca="1" ref="G8" ca="1">INDIRECT("'" &amp; $A8 &amp; "'!C27")</f>
        <v>9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20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68.75</v>
      </c>
      <c r="O8" s="10">
        <f t="shared" ca="1" si="0"/>
        <v>42.857142857142854</v>
      </c>
      <c r="P8" s="10">
        <f t="shared" ca="1" si="3"/>
        <v>37.5</v>
      </c>
      <c r="Q8" s="10">
        <f t="shared" ca="1" si="4"/>
        <v>56.25</v>
      </c>
      <c r="R8" s="11">
        <f t="shared" ca="1" si="5"/>
        <v>0.25</v>
      </c>
      <c r="S8" s="10" cm="1">
        <f t="array" aca="1" ref="S8" ca="1">INDIRECT("'" &amp; $A8 &amp; "'!C37")</f>
        <v>0</v>
      </c>
      <c r="T8" s="9">
        <f t="shared" ca="1" si="6"/>
        <v>241.75</v>
      </c>
      <c r="U8" s="10">
        <f t="shared" ca="1" si="7"/>
        <v>67.152777777777771</v>
      </c>
      <c r="V8" s="9">
        <f t="shared" ca="1" si="8"/>
        <v>38.373015873015873</v>
      </c>
      <c r="W8" s="10">
        <f t="shared" ca="1" si="9"/>
        <v>48.35</v>
      </c>
    </row>
    <row r="9" spans="1:25">
      <c r="A9" s="2" t="s">
        <v>30</v>
      </c>
      <c r="B9" s="2" cm="1">
        <f t="array" aca="1" ref="B9" ca="1">INDIRECT("'" &amp; $A9 &amp; "'!C24")</f>
        <v>2252</v>
      </c>
      <c r="C9" s="2" cm="1">
        <f t="array" aca="1" ref="C9" ca="1">INDIRECT("'" &amp; $A9 &amp; "'!C35")</f>
        <v>25</v>
      </c>
      <c r="D9" s="2" cm="1">
        <f t="array" aca="1" ref="D9" ca="1">INDIRECT("'" &amp; $A9 &amp; "'!C36")</f>
        <v>2</v>
      </c>
      <c r="E9" s="2" cm="1">
        <f t="array" aca="1" ref="E9" ca="1">INDIRECT("'" &amp; $A9 &amp; "'!C25")</f>
        <v>15</v>
      </c>
      <c r="F9" s="2" cm="1">
        <f t="array" aca="1" ref="F9" ca="1">INDIRECT("'" &amp; $A9 &amp; "'!C26")</f>
        <v>2</v>
      </c>
      <c r="G9" s="2" cm="1">
        <f t="array" aca="1" ref="G9" ca="1">INDIRECT("'" &amp; $A9 &amp; "'!C27")</f>
        <v>10</v>
      </c>
      <c r="H9" s="2" cm="1">
        <f t="array" aca="1" ref="H9" ca="1">INDIRECT("'" &amp; $A9 &amp; "'!C28")</f>
        <v>3</v>
      </c>
      <c r="I9" s="2" cm="1">
        <f t="array" aca="1" ref="I9" ca="1">INDIRECT("'" &amp; $A9 &amp; "'!C29")</f>
        <v>3</v>
      </c>
      <c r="J9" s="2">
        <f t="shared" ca="1" si="1"/>
        <v>6</v>
      </c>
      <c r="K9" s="2" cm="1">
        <f t="array" aca="1" ref="K9" ca="1">INDIRECT("'" &amp; $A9 &amp; "'!C30")</f>
        <v>44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92.592592592592595</v>
      </c>
      <c r="O9" s="10">
        <f t="shared" ca="1" si="0"/>
        <v>3.5714285714285712</v>
      </c>
      <c r="P9" s="10">
        <f t="shared" ca="1" si="3"/>
        <v>55.555555555555557</v>
      </c>
      <c r="Q9" s="10">
        <f t="shared" ca="1" si="4"/>
        <v>37.037037037037038</v>
      </c>
      <c r="R9" s="11">
        <f t="shared" ca="1" si="5"/>
        <v>0.22222222222222221</v>
      </c>
      <c r="S9" s="10" cm="1">
        <f t="array" aca="1" ref="S9" ca="1">INDIRECT("'" &amp; $A9 &amp; "'!C37")</f>
        <v>0</v>
      </c>
      <c r="T9" s="9">
        <f t="shared" ca="1" si="6"/>
        <v>375.33333333333331</v>
      </c>
      <c r="U9" s="10">
        <f t="shared" ca="1" si="7"/>
        <v>92.674897119341566</v>
      </c>
      <c r="V9" s="9">
        <f t="shared" ca="1" si="8"/>
        <v>89.365079365079367</v>
      </c>
      <c r="W9" s="10">
        <f t="shared" ca="1" si="9"/>
        <v>51.18181818181818</v>
      </c>
    </row>
    <row r="10" spans="1:25">
      <c r="A10" s="2" t="s">
        <v>31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96.428571428571431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0.11904761904761905</v>
      </c>
      <c r="W10" s="10">
        <f t="shared" ca="1" si="9"/>
        <v>3</v>
      </c>
    </row>
    <row r="11" spans="1:25">
      <c r="A11" s="2" t="s">
        <v>32</v>
      </c>
      <c r="B11" s="2" cm="1">
        <f t="array" aca="1" ref="B11" ca="1">INDIRECT("'" &amp; $A11 &amp; "'!C24")</f>
        <v>1754</v>
      </c>
      <c r="C11" s="2" cm="1">
        <f t="array" aca="1" ref="C11" ca="1">INDIRECT("'" &amp; $A11 &amp; "'!C35")</f>
        <v>20</v>
      </c>
      <c r="D11" s="2" cm="1">
        <f t="array" aca="1" ref="D11" ca="1">INDIRECT("'" &amp; $A11 &amp; "'!C36")</f>
        <v>2</v>
      </c>
      <c r="E11" s="2" cm="1">
        <f t="array" aca="1" ref="E11" ca="1">INDIRECT("'" &amp; $A11 &amp; "'!C25")</f>
        <v>12</v>
      </c>
      <c r="F11" s="2" cm="1">
        <f t="array" aca="1" ref="F11" ca="1">INDIRECT("'" &amp; $A11 &amp; "'!C26")</f>
        <v>2</v>
      </c>
      <c r="G11" s="2" cm="1">
        <f t="array" aca="1" ref="G11" ca="1">INDIRECT("'" &amp; $A11 &amp; "'!C27")</f>
        <v>9</v>
      </c>
      <c r="H11" s="2" cm="1">
        <f t="array" aca="1" ref="H11" ca="1">INDIRECT("'" &amp; $A11 &amp; "'!C28")</f>
        <v>3</v>
      </c>
      <c r="I11" s="2" cm="1">
        <f t="array" aca="1" ref="I11" ca="1">INDIRECT("'" &amp; $A11 &amp; "'!C29")</f>
        <v>2</v>
      </c>
      <c r="J11" s="2">
        <f t="shared" ca="1" si="1"/>
        <v>5</v>
      </c>
      <c r="K11" s="2" cm="1">
        <f t="array" aca="1" ref="K11" ca="1">INDIRECT("'" &amp; $A11 &amp; "'!C30")</f>
        <v>29</v>
      </c>
      <c r="L11" s="2" cm="1">
        <f t="array" aca="1" ref="L11" ca="1">INDIRECT("'" &amp; $A11 &amp; "'!C32")</f>
        <v>5</v>
      </c>
      <c r="M11" s="2" cm="1">
        <f t="array" aca="1" ref="M11" ca="1">INDIRECT("'" &amp; $A11 &amp; "'!C33")</f>
        <v>0</v>
      </c>
      <c r="N11" s="10">
        <f t="shared" ca="1" si="2"/>
        <v>90.909090909090907</v>
      </c>
      <c r="O11" s="10">
        <f t="shared" ca="1" si="0"/>
        <v>21.428571428571427</v>
      </c>
      <c r="P11" s="10">
        <f t="shared" ca="1" si="3"/>
        <v>54.54545454545454</v>
      </c>
      <c r="Q11" s="10">
        <f t="shared" ca="1" si="4"/>
        <v>40.909090909090914</v>
      </c>
      <c r="R11" s="11">
        <f t="shared" ca="1" si="5"/>
        <v>0.22727272727272727</v>
      </c>
      <c r="S11" s="10" cm="1">
        <f t="array" aca="1" ref="S11" ca="1">INDIRECT("'" &amp; $A11 &amp; "'!C37")</f>
        <v>2</v>
      </c>
      <c r="T11" s="9">
        <f t="shared" ca="1" si="6"/>
        <v>350.8</v>
      </c>
      <c r="U11" s="10">
        <f t="shared" ca="1" si="7"/>
        <v>88.585858585858588</v>
      </c>
      <c r="V11" s="9">
        <f t="shared" ca="1" si="8"/>
        <v>69.603174603174594</v>
      </c>
      <c r="W11" s="10">
        <f t="shared" ca="1" si="9"/>
        <v>60.482758620689658</v>
      </c>
    </row>
    <row r="12" spans="1:25">
      <c r="A12" s="2" t="s">
        <v>33</v>
      </c>
      <c r="B12" s="2" cm="1">
        <f t="array" aca="1" ref="B12" ca="1">INDIRECT("'" &amp; $A12 &amp; "'!C24")</f>
        <v>570</v>
      </c>
      <c r="C12" s="2" cm="1">
        <f t="array" aca="1" ref="C12" ca="1">INDIRECT("'" &amp; $A12 &amp; "'!C35")</f>
        <v>6</v>
      </c>
      <c r="D12" s="2" cm="1">
        <f t="array" aca="1" ref="D12" ca="1">INDIRECT("'" &amp; $A12 &amp; "'!C36")</f>
        <v>9</v>
      </c>
      <c r="E12" s="2" cm="1">
        <f t="array" aca="1" ref="E12" ca="1">INDIRECT("'" &amp; $A12 &amp; "'!C25")</f>
        <v>8</v>
      </c>
      <c r="F12" s="2" cm="1">
        <f t="array" aca="1" ref="F12" ca="1">INDIRECT("'" &amp; $A12 &amp; "'!C26")</f>
        <v>1</v>
      </c>
      <c r="G12" s="2" cm="1">
        <f t="array" aca="1" ref="G12" ca="1">INDIRECT("'" &amp; $A12 &amp; "'!C27")</f>
        <v>6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1</v>
      </c>
      <c r="J12" s="2">
        <f t="shared" ca="1" si="1"/>
        <v>1</v>
      </c>
      <c r="K12" s="2" cm="1">
        <f t="array" aca="1" ref="K12" ca="1">INDIRECT("'" &amp; $A12 &amp; "'!C30")</f>
        <v>11</v>
      </c>
      <c r="L12" s="2" cm="1">
        <f t="array" aca="1" ref="L12" ca="1">INDIRECT("'" &amp; $A12 &amp; "'!C32")</f>
        <v>2</v>
      </c>
      <c r="M12" s="2" cm="1">
        <f t="array" aca="1" ref="M12" ca="1">INDIRECT("'" &amp; $A12 &amp; "'!C33")</f>
        <v>0</v>
      </c>
      <c r="N12" s="10">
        <f t="shared" ca="1" si="2"/>
        <v>40</v>
      </c>
      <c r="O12" s="10">
        <f t="shared" ca="1" si="0"/>
        <v>46.428571428571431</v>
      </c>
      <c r="P12" s="10">
        <f t="shared" ca="1" si="3"/>
        <v>53.333333333333336</v>
      </c>
      <c r="Q12" s="10">
        <f t="shared" ca="1" si="4"/>
        <v>40</v>
      </c>
      <c r="R12" s="11">
        <f t="shared" ca="1" si="5"/>
        <v>6.6666666666666666E-2</v>
      </c>
      <c r="S12" s="10" cm="1">
        <f t="array" aca="1" ref="S12" ca="1">INDIRECT("'" &amp; $A12 &amp; "'!C37")</f>
        <v>0</v>
      </c>
      <c r="T12" s="9">
        <f t="shared" ca="1" si="6"/>
        <v>570</v>
      </c>
      <c r="U12" s="10">
        <f t="shared" ca="1" si="7"/>
        <v>42.222222222222221</v>
      </c>
      <c r="V12" s="9">
        <f t="shared" ca="1" si="8"/>
        <v>22.61904761904762</v>
      </c>
      <c r="W12" s="10">
        <f t="shared" ca="1" si="9"/>
        <v>51.81818181818182</v>
      </c>
    </row>
    <row r="13" spans="1:25">
      <c r="A13" s="2" t="s">
        <v>34</v>
      </c>
      <c r="B13" s="2" cm="1">
        <f t="array" aca="1" ref="B13" ca="1">INDIRECT("'" &amp; $A13 &amp; "'!C24")</f>
        <v>2324</v>
      </c>
      <c r="C13" s="2" cm="1">
        <f t="array" aca="1" ref="C13" ca="1">INDIRECT("'" &amp; $A13 &amp; "'!C35")</f>
        <v>27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15</v>
      </c>
      <c r="F13" s="2" cm="1">
        <f t="array" aca="1" ref="F13" ca="1">INDIRECT("'" &amp; $A13 &amp; "'!C26")</f>
        <v>2</v>
      </c>
      <c r="G13" s="2" cm="1">
        <f t="array" aca="1" ref="G13" ca="1">INDIRECT("'" &amp; $A13 &amp; "'!C27")</f>
        <v>10</v>
      </c>
      <c r="H13" s="2" cm="1">
        <f t="array" aca="1" ref="H13" ca="1">INDIRECT("'" &amp; $A13 &amp; "'!C28")</f>
        <v>13</v>
      </c>
      <c r="I13" s="2" cm="1">
        <f t="array" aca="1" ref="I13" ca="1">INDIRECT("'" &amp; $A13 &amp; "'!C29")</f>
        <v>6</v>
      </c>
      <c r="J13" s="2">
        <f t="shared" ca="1" si="1"/>
        <v>19</v>
      </c>
      <c r="K13" s="2" cm="1">
        <f t="array" aca="1" ref="K13" ca="1">INDIRECT("'" &amp; $A13 &amp; "'!C30")</f>
        <v>40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3.5714285714285712</v>
      </c>
      <c r="P13" s="10">
        <f t="shared" ca="1" si="3"/>
        <v>55.555555555555557</v>
      </c>
      <c r="Q13" s="10">
        <f t="shared" ca="1" si="4"/>
        <v>37.037037037037038</v>
      </c>
      <c r="R13" s="11">
        <f t="shared" ca="1" si="5"/>
        <v>0.70370370370370372</v>
      </c>
      <c r="S13" s="10" cm="1">
        <f t="array" aca="1" ref="S13" ca="1">INDIRECT("'" &amp; $A13 &amp; "'!C37")</f>
        <v>2</v>
      </c>
      <c r="T13" s="9">
        <f t="shared" ca="1" si="6"/>
        <v>122.31578947368421</v>
      </c>
      <c r="U13" s="10">
        <f t="shared" ca="1" si="7"/>
        <v>95.637860082304528</v>
      </c>
      <c r="V13" s="9">
        <f t="shared" ca="1" si="8"/>
        <v>92.222222222222229</v>
      </c>
      <c r="W13" s="10">
        <f t="shared" ca="1" si="9"/>
        <v>58.1</v>
      </c>
    </row>
    <row r="14" spans="1:25">
      <c r="A14" s="2" t="s">
        <v>35</v>
      </c>
      <c r="B14" s="2" cm="1">
        <f t="array" aca="1" ref="B14" ca="1">INDIRECT("'" &amp; $A14 &amp; "'!C24")</f>
        <v>1583</v>
      </c>
      <c r="C14" s="2" cm="1">
        <f t="array" aca="1" ref="C14" ca="1">INDIRECT("'" &amp; $A14 &amp; "'!C35")</f>
        <v>18</v>
      </c>
      <c r="D14" s="2" cm="1">
        <f t="array" aca="1" ref="D14" ca="1">INDIRECT("'" &amp; $A14 &amp; "'!C36")</f>
        <v>5</v>
      </c>
      <c r="E14" s="2" cm="1">
        <f t="array" aca="1" ref="E14" ca="1">INDIRECT("'" &amp; $A14 &amp; "'!C25")</f>
        <v>13</v>
      </c>
      <c r="F14" s="2" cm="1">
        <f t="array" aca="1" ref="F14" ca="1">INDIRECT("'" &amp; $A14 &amp; "'!C26")</f>
        <v>2</v>
      </c>
      <c r="G14" s="2" cm="1">
        <f t="array" aca="1" ref="G14" ca="1">INDIRECT("'" &amp; $A14 &amp; "'!C27")</f>
        <v>8</v>
      </c>
      <c r="H14" s="2" cm="1">
        <f t="array" aca="1" ref="H14" ca="1">INDIRECT("'" &amp; $A14 &amp; "'!C28")</f>
        <v>4</v>
      </c>
      <c r="I14" s="2" cm="1">
        <f t="array" aca="1" ref="I14" ca="1">INDIRECT("'" &amp; $A14 &amp; "'!C29")</f>
        <v>5</v>
      </c>
      <c r="J14" s="2">
        <f t="shared" ca="1" si="1"/>
        <v>9</v>
      </c>
      <c r="K14" s="2" cm="1">
        <f t="array" aca="1" ref="K14" ca="1">INDIRECT("'" &amp; $A14 &amp; "'!C30")</f>
        <v>27</v>
      </c>
      <c r="L14" s="2" cm="1">
        <f t="array" aca="1" ref="L14" ca="1">INDIRECT("'" &amp; $A14 &amp; "'!C32")</f>
        <v>2</v>
      </c>
      <c r="M14" s="2" cm="1">
        <f t="array" aca="1" ref="M14" ca="1">INDIRECT("'" &amp; $A14 &amp; "'!C33")</f>
        <v>0</v>
      </c>
      <c r="N14" s="10">
        <f t="shared" ca="1" si="2"/>
        <v>78.260869565217391</v>
      </c>
      <c r="O14" s="10">
        <f t="shared" ca="1" si="0"/>
        <v>17.857142857142858</v>
      </c>
      <c r="P14" s="10">
        <f t="shared" ca="1" si="3"/>
        <v>56.521739130434781</v>
      </c>
      <c r="Q14" s="10">
        <f t="shared" ca="1" si="4"/>
        <v>34.782608695652172</v>
      </c>
      <c r="R14" s="11">
        <f t="shared" ca="1" si="5"/>
        <v>0.39130434782608697</v>
      </c>
      <c r="S14" s="10" cm="1">
        <f t="array" aca="1" ref="S14" ca="1">INDIRECT("'" &amp; $A14 &amp; "'!C37")</f>
        <v>1</v>
      </c>
      <c r="T14" s="9">
        <f t="shared" ca="1" si="6"/>
        <v>175.88888888888889</v>
      </c>
      <c r="U14" s="10">
        <f t="shared" ca="1" si="7"/>
        <v>76.473429951690818</v>
      </c>
      <c r="V14" s="9">
        <f t="shared" ca="1" si="8"/>
        <v>62.817460317460316</v>
      </c>
      <c r="W14" s="10">
        <f t="shared" ca="1" si="9"/>
        <v>58.629629629629626</v>
      </c>
    </row>
    <row r="15" spans="1:25">
      <c r="A15" s="2" t="s">
        <v>36</v>
      </c>
      <c r="B15" s="2" cm="1">
        <f t="array" aca="1" ref="B15" ca="1">INDIRECT("'" &amp; $A15 &amp; "'!C24")</f>
        <v>1121</v>
      </c>
      <c r="C15" s="2" cm="1">
        <f t="array" aca="1" ref="C15" ca="1">INDIRECT("'" &amp; $A15 &amp; "'!C35")</f>
        <v>10</v>
      </c>
      <c r="D15" s="2" cm="1">
        <f t="array" aca="1" ref="D15" ca="1">INDIRECT("'" &amp; $A15 &amp; "'!C36")</f>
        <v>10</v>
      </c>
      <c r="E15" s="2" cm="1">
        <f t="array" aca="1" ref="E15" ca="1">INDIRECT("'" &amp; $A15 &amp; "'!C25")</f>
        <v>12</v>
      </c>
      <c r="F15" s="2" cm="1">
        <f t="array" aca="1" ref="F15" ca="1">INDIRECT("'" &amp; $A15 &amp; "'!C26")</f>
        <v>2</v>
      </c>
      <c r="G15" s="2" cm="1">
        <f t="array" aca="1" ref="G15" ca="1">INDIRECT("'" &amp; $A15 &amp; "'!C27")</f>
        <v>6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25</v>
      </c>
      <c r="L15" s="2" cm="1">
        <f t="array" aca="1" ref="L15" ca="1">INDIRECT("'" &amp; $A15 &amp; "'!C32")</f>
        <v>5</v>
      </c>
      <c r="M15" s="2" cm="1">
        <f t="array" aca="1" ref="M15" ca="1">INDIRECT("'" &amp; $A15 &amp; "'!C33")</f>
        <v>0</v>
      </c>
      <c r="N15" s="10">
        <f t="shared" ca="1" si="2"/>
        <v>50</v>
      </c>
      <c r="O15" s="10">
        <f t="shared" ca="1" si="0"/>
        <v>28.571428571428569</v>
      </c>
      <c r="P15" s="10">
        <f t="shared" ca="1" si="3"/>
        <v>60</v>
      </c>
      <c r="Q15" s="10">
        <f t="shared" ca="1" si="4"/>
        <v>30</v>
      </c>
      <c r="R15" s="11">
        <f t="shared" ca="1" si="5"/>
        <v>0.2</v>
      </c>
      <c r="S15" s="10" cm="1">
        <f t="array" aca="1" ref="S15" ca="1">INDIRECT("'" &amp; $A15 &amp; "'!C37")</f>
        <v>1</v>
      </c>
      <c r="T15" s="9">
        <f t="shared" ca="1" si="6"/>
        <v>280.25</v>
      </c>
      <c r="U15" s="10">
        <f t="shared" ca="1" si="7"/>
        <v>62.277777777777779</v>
      </c>
      <c r="V15" s="9">
        <f t="shared" ca="1" si="8"/>
        <v>44.484126984126981</v>
      </c>
      <c r="W15" s="10">
        <f t="shared" ca="1" si="9"/>
        <v>44.84</v>
      </c>
    </row>
    <row r="16" spans="1:25">
      <c r="A16" s="2" t="s">
        <v>37</v>
      </c>
      <c r="B16" s="2" cm="1">
        <f t="array" aca="1" ref="B16" ca="1">INDIRECT("'" &amp; $A16 &amp; "'!C24")</f>
        <v>316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9</v>
      </c>
      <c r="E16" s="2" cm="1">
        <f t="array" aca="1" ref="E16" ca="1">INDIRECT("'" &amp; $A16 &amp; "'!C25")</f>
        <v>7</v>
      </c>
      <c r="F16" s="2" cm="1">
        <f t="array" aca="1" ref="F16" ca="1">INDIRECT("'" &amp; $A16 &amp; "'!C26")</f>
        <v>1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7</v>
      </c>
      <c r="L16" s="2" cm="1">
        <f t="array" aca="1" ref="L16" ca="1">INDIRECT("'" &amp; $A16 &amp; "'!C32")</f>
        <v>4</v>
      </c>
      <c r="M16" s="2" cm="1">
        <f t="array" aca="1" ref="M16" ca="1">INDIRECT("'" &amp; $A16 &amp; "'!C33")</f>
        <v>0</v>
      </c>
      <c r="N16" s="10">
        <f t="shared" ca="1" si="2"/>
        <v>10</v>
      </c>
      <c r="O16" s="10">
        <f t="shared" ca="1" si="0"/>
        <v>64.285714285714292</v>
      </c>
      <c r="P16" s="10">
        <f t="shared" ca="1" si="3"/>
        <v>70</v>
      </c>
      <c r="Q16" s="10">
        <f t="shared" ca="1" si="4"/>
        <v>20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35.111111111111107</v>
      </c>
      <c r="V16" s="9">
        <f t="shared" ca="1" si="8"/>
        <v>12.53968253968254</v>
      </c>
      <c r="W16" s="10">
        <f t="shared" ca="1" si="9"/>
        <v>45.142857142857146</v>
      </c>
    </row>
    <row r="17" spans="1:23">
      <c r="A17" s="2" t="s">
        <v>38</v>
      </c>
      <c r="B17" s="2" cm="1">
        <f t="array" aca="1" ref="B17" ca="1">INDIRECT("'" &amp; $A17 &amp; "'!C24")</f>
        <v>1380</v>
      </c>
      <c r="C17" s="2" cm="1">
        <f t="array" aca="1" ref="C17" ca="1">INDIRECT("'" &amp; $A17 &amp; "'!C35")</f>
        <v>16</v>
      </c>
      <c r="D17" s="2" cm="1">
        <f t="array" aca="1" ref="D17" ca="1">INDIRECT("'" &amp; $A17 &amp; "'!C36")</f>
        <v>3</v>
      </c>
      <c r="E17" s="2" cm="1">
        <f t="array" aca="1" ref="E17" ca="1">INDIRECT("'" &amp; $A17 &amp; "'!C25")</f>
        <v>13</v>
      </c>
      <c r="F17" s="2" cm="1">
        <f t="array" aca="1" ref="F17" ca="1">INDIRECT("'" &amp; $A17 &amp; "'!C26")</f>
        <v>1</v>
      </c>
      <c r="G17" s="2" cm="1">
        <f t="array" aca="1" ref="G17" ca="1">INDIRECT("'" &amp; $A17 &amp; "'!C27")</f>
        <v>5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3</v>
      </c>
      <c r="J17" s="2">
        <f t="shared" ca="1" si="1"/>
        <v>7</v>
      </c>
      <c r="K17" s="2" cm="1">
        <f t="array" aca="1" ref="K17" ca="1">INDIRECT("'" &amp; $A17 &amp; "'!C30")</f>
        <v>22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84.210526315789465</v>
      </c>
      <c r="O17" s="10">
        <f t="shared" ca="1" si="0"/>
        <v>32.142857142857146</v>
      </c>
      <c r="P17" s="10">
        <f t="shared" ca="1" si="3"/>
        <v>68.421052631578945</v>
      </c>
      <c r="Q17" s="10">
        <f t="shared" ca="1" si="4"/>
        <v>26.315789473684209</v>
      </c>
      <c r="R17" s="11">
        <f t="shared" ca="1" si="5"/>
        <v>0.36842105263157893</v>
      </c>
      <c r="S17" s="10" cm="1">
        <f t="array" aca="1" ref="S17" ca="1">INDIRECT("'" &amp; $A17 &amp; "'!C37")</f>
        <v>2</v>
      </c>
      <c r="T17" s="9">
        <f t="shared" ca="1" si="6"/>
        <v>197.14285714285714</v>
      </c>
      <c r="U17" s="10">
        <f t="shared" ca="1" si="7"/>
        <v>80.701754385964904</v>
      </c>
      <c r="V17" s="9">
        <f t="shared" ca="1" si="8"/>
        <v>54.761904761904766</v>
      </c>
      <c r="W17" s="10">
        <f t="shared" ca="1" si="9"/>
        <v>62.727272727272727</v>
      </c>
    </row>
    <row r="18" spans="1:23">
      <c r="A18" s="2" t="s">
        <v>39</v>
      </c>
      <c r="B18" s="2" cm="1">
        <f t="array" aca="1" ref="B18" ca="1">INDIRECT("'" &amp; $A18 &amp; "'!C24")</f>
        <v>1591</v>
      </c>
      <c r="C18" s="2" cm="1">
        <f t="array" aca="1" ref="C18" ca="1">INDIRECT("'" &amp; $A18 &amp; "'!C35")</f>
        <v>17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12</v>
      </c>
      <c r="F18" s="2" cm="1">
        <f t="array" aca="1" ref="F18" ca="1">INDIRECT("'" &amp; $A18 &amp; "'!C26")</f>
        <v>1</v>
      </c>
      <c r="G18" s="2" cm="1">
        <f t="array" aca="1" ref="G18" ca="1">INDIRECT("'" &amp; $A18 &amp; "'!C27")</f>
        <v>10</v>
      </c>
      <c r="H18" s="2" cm="1">
        <f t="array" aca="1" ref="H18" ca="1">INDIRECT("'" &amp; $A18 &amp; "'!C28")</f>
        <v>3</v>
      </c>
      <c r="I18" s="2" cm="1">
        <f t="array" aca="1" ref="I18" ca="1">INDIRECT("'" &amp; $A18 &amp; "'!C29")</f>
        <v>3</v>
      </c>
      <c r="J18" s="2">
        <f t="shared" ca="1" si="1"/>
        <v>6</v>
      </c>
      <c r="K18" s="2" cm="1">
        <f t="array" aca="1" ref="K18" ca="1">INDIRECT("'" &amp; $A18 &amp; "'!C30")</f>
        <v>33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73.91304347826086</v>
      </c>
      <c r="O18" s="10">
        <f t="shared" ca="1" si="0"/>
        <v>17.857142857142858</v>
      </c>
      <c r="P18" s="10">
        <f t="shared" ca="1" si="3"/>
        <v>52.173913043478258</v>
      </c>
      <c r="Q18" s="10">
        <f t="shared" ca="1" si="4"/>
        <v>43.478260869565219</v>
      </c>
      <c r="R18" s="11">
        <f t="shared" ca="1" si="5"/>
        <v>0.2608695652173913</v>
      </c>
      <c r="S18" s="10" cm="1">
        <f t="array" aca="1" ref="S18" ca="1">INDIRECT("'" &amp; $A18 &amp; "'!C37")</f>
        <v>2</v>
      </c>
      <c r="T18" s="9">
        <f t="shared" ca="1" si="6"/>
        <v>265.16666666666669</v>
      </c>
      <c r="U18" s="10">
        <f t="shared" ca="1" si="7"/>
        <v>76.859903381642511</v>
      </c>
      <c r="V18" s="9">
        <f t="shared" ca="1" si="8"/>
        <v>63.134920634920633</v>
      </c>
      <c r="W18" s="10">
        <f t="shared" ca="1" si="9"/>
        <v>48.212121212121211</v>
      </c>
    </row>
    <row r="19" spans="1:23">
      <c r="A19" s="2" t="s">
        <v>40</v>
      </c>
      <c r="B19" s="2" cm="1">
        <f t="array" aca="1" ref="B19" ca="1">INDIRECT("'" &amp; $A19 &amp; "'!C24")</f>
        <v>1124</v>
      </c>
      <c r="C19" s="2" cm="1">
        <f t="array" aca="1" ref="C19" ca="1">INDIRECT("'" &amp; $A19 &amp; "'!C35")</f>
        <v>12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10</v>
      </c>
      <c r="F19" s="2" cm="1">
        <f t="array" aca="1" ref="F19" ca="1">INDIRECT("'" &amp; $A19 &amp; "'!C26")</f>
        <v>1</v>
      </c>
      <c r="G19" s="2" cm="1">
        <f t="array" aca="1" ref="G19" ca="1">INDIRECT("'" &amp; $A19 &amp; "'!C27")</f>
        <v>6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20</v>
      </c>
      <c r="L19" s="2" cm="1">
        <f t="array" aca="1" ref="L19" ca="1">INDIRECT("'" &amp; $A19 &amp; "'!C32")</f>
        <v>2</v>
      </c>
      <c r="M19" s="2" cm="1">
        <f t="array" aca="1" ref="M19" ca="1">INDIRECT("'" &amp; $A19 &amp; "'!C33")</f>
        <v>0</v>
      </c>
      <c r="N19" s="10">
        <f t="shared" ca="1" si="2"/>
        <v>70.588235294117652</v>
      </c>
      <c r="O19" s="10">
        <f t="shared" ca="1" si="0"/>
        <v>39.285714285714285</v>
      </c>
      <c r="P19" s="10">
        <f t="shared" ca="1" si="3"/>
        <v>58.82352941176471</v>
      </c>
      <c r="Q19" s="10">
        <f t="shared" ca="1" si="4"/>
        <v>35.294117647058826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73.464052287581708</v>
      </c>
      <c r="V19" s="9">
        <f t="shared" ca="1" si="8"/>
        <v>44.603174603174608</v>
      </c>
      <c r="W19" s="10">
        <f t="shared" ca="1" si="9"/>
        <v>56.2</v>
      </c>
    </row>
    <row r="20" spans="1:23">
      <c r="A20" s="2" t="s">
        <v>41</v>
      </c>
      <c r="B20" s="2" cm="1">
        <f t="array" aca="1" ref="B20" ca="1">INDIRECT("'" &amp; $A20 &amp; "'!C24")</f>
        <v>128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1</v>
      </c>
      <c r="E20" s="2" cm="1">
        <f t="array" aca="1" ref="E20" ca="1">INDIRECT("'" &amp; $A20 &amp; "'!C25")</f>
        <v>2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66.666666666666657</v>
      </c>
      <c r="O20" s="10">
        <f t="shared" ca="1" si="0"/>
        <v>89.285714285714292</v>
      </c>
      <c r="P20" s="10">
        <f t="shared" ca="1" si="3"/>
        <v>66.666666666666657</v>
      </c>
      <c r="Q20" s="10">
        <f t="shared" ca="1" si="4"/>
        <v>33.333333333333329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47.407407407407412</v>
      </c>
      <c r="V20" s="9">
        <f t="shared" ca="1" si="8"/>
        <v>5.0793650793650791</v>
      </c>
      <c r="W20" s="10">
        <f t="shared" ca="1" si="9"/>
        <v>64</v>
      </c>
    </row>
    <row r="21" spans="1:23">
      <c r="A21" s="2" t="s">
        <v>42</v>
      </c>
      <c r="B21" s="2" cm="1">
        <f t="array" aca="1" ref="B21" ca="1">INDIRECT("'" &amp; $A21 &amp; "'!C24")</f>
        <v>1079</v>
      </c>
      <c r="C21" s="2" cm="1">
        <f t="array" aca="1" ref="C21" ca="1">INDIRECT("'" &amp; $A21 &amp; "'!C35")</f>
        <v>13</v>
      </c>
      <c r="D21" s="2" cm="1">
        <f t="array" aca="1" ref="D21" ca="1">INDIRECT("'" &amp; $A21 &amp; "'!C36")</f>
        <v>2</v>
      </c>
      <c r="E21" s="2" cm="1">
        <f t="array" aca="1" ref="E21" ca="1">INDIRECT("'" &amp; $A21 &amp; "'!C25")</f>
        <v>9</v>
      </c>
      <c r="F21" s="2" cm="1">
        <f t="array" aca="1" ref="F21" ca="1">INDIRECT("'" &amp; $A21 &amp; "'!C26")</f>
        <v>1</v>
      </c>
      <c r="G21" s="2" cm="1">
        <f t="array" aca="1" ref="G21" ca="1">INDIRECT("'" &amp; $A21 &amp; "'!C27")</f>
        <v>5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16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86.666666666666671</v>
      </c>
      <c r="O21" s="10">
        <f t="shared" ca="1" si="0"/>
        <v>46.428571428571431</v>
      </c>
      <c r="P21" s="10">
        <f t="shared" ca="1" si="3"/>
        <v>60</v>
      </c>
      <c r="Q21" s="10">
        <f t="shared" ca="1" si="4"/>
        <v>33.333333333333329</v>
      </c>
      <c r="R21" s="11">
        <f t="shared" ca="1" si="5"/>
        <v>0.26666666666666666</v>
      </c>
      <c r="S21" s="10" cm="1">
        <f t="array" aca="1" ref="S21" ca="1">INDIRECT("'" &amp; $A21 &amp; "'!C37")</f>
        <v>2</v>
      </c>
      <c r="T21" s="9">
        <f t="shared" ca="1" si="6"/>
        <v>269.75</v>
      </c>
      <c r="U21" s="10">
        <f t="shared" ca="1" si="7"/>
        <v>79.925925925925924</v>
      </c>
      <c r="V21" s="9">
        <f t="shared" ca="1" si="8"/>
        <v>42.817460317460316</v>
      </c>
      <c r="W21" s="10">
        <f t="shared" ca="1" si="9"/>
        <v>67.4375</v>
      </c>
    </row>
    <row r="22" spans="1:23">
      <c r="A22" s="2" t="s">
        <v>43</v>
      </c>
      <c r="B22" s="2" cm="1">
        <f t="array" aca="1" ref="B22" ca="1">INDIRECT("'" &amp; $A22 &amp; "'!C24")</f>
        <v>536</v>
      </c>
      <c r="C22" s="2" cm="1">
        <f t="array" aca="1" ref="C22" ca="1">INDIRECT("'" &amp; $A22 &amp; "'!C35")</f>
        <v>6</v>
      </c>
      <c r="D22" s="2" cm="1">
        <f t="array" aca="1" ref="D22" ca="1">INDIRECT("'" &amp; $A22 &amp; "'!C36")</f>
        <v>6</v>
      </c>
      <c r="E22" s="2" cm="1">
        <f t="array" aca="1" ref="E22" ca="1">INDIRECT("'" &amp; $A22 &amp; "'!C25")</f>
        <v>7</v>
      </c>
      <c r="F22" s="2" cm="1">
        <f t="array" aca="1" ref="F22" ca="1">INDIRECT("'" &amp; $A22 &amp; "'!C26")</f>
        <v>1</v>
      </c>
      <c r="G22" s="2" cm="1">
        <f t="array" aca="1" ref="G22" ca="1">INDIRECT("'" &amp; $A22 &amp; "'!C27")</f>
        <v>4</v>
      </c>
      <c r="H22" s="2" cm="1">
        <f t="array" aca="1" ref="H22" ca="1">INDIRECT("'" &amp; $A22 &amp; "'!C28")</f>
        <v>4</v>
      </c>
      <c r="I22" s="2" cm="1">
        <f t="array" aca="1" ref="I22" ca="1">INDIRECT("'" &amp; $A22 &amp; "'!C29")</f>
        <v>1</v>
      </c>
      <c r="J22" s="2">
        <f t="shared" ca="1" si="1"/>
        <v>5</v>
      </c>
      <c r="K22" s="2" cm="1">
        <f t="array" aca="1" ref="K22" ca="1">INDIRECT("'" &amp; $A22 &amp; "'!C30")</f>
        <v>10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50</v>
      </c>
      <c r="O22" s="10">
        <f t="shared" ca="1" si="0"/>
        <v>57.142857142857139</v>
      </c>
      <c r="P22" s="10">
        <f t="shared" ca="1" si="3"/>
        <v>58.333333333333336</v>
      </c>
      <c r="Q22" s="10">
        <f t="shared" ca="1" si="4"/>
        <v>33.333333333333329</v>
      </c>
      <c r="R22" s="11">
        <f t="shared" ca="1" si="5"/>
        <v>0.41666666666666669</v>
      </c>
      <c r="S22" s="10" cm="1">
        <f t="array" aca="1" ref="S22" ca="1">INDIRECT("'" &amp; $A22 &amp; "'!C37")</f>
        <v>0</v>
      </c>
      <c r="T22" s="9">
        <f t="shared" ca="1" si="6"/>
        <v>107.2</v>
      </c>
      <c r="U22" s="10">
        <f t="shared" ca="1" si="7"/>
        <v>49.629629629629626</v>
      </c>
      <c r="V22" s="9">
        <f t="shared" ca="1" si="8"/>
        <v>21.269841269841269</v>
      </c>
      <c r="W22" s="10">
        <f t="shared" ca="1" si="9"/>
        <v>53.6</v>
      </c>
    </row>
    <row r="23" spans="1:23">
      <c r="A23" s="2" t="s">
        <v>44</v>
      </c>
      <c r="B23" s="2" cm="1">
        <f t="array" aca="1" ref="B23" ca="1">INDIRECT("'" &amp; $A23 &amp; "'!C24")</f>
        <v>340</v>
      </c>
      <c r="C23" s="2" cm="1">
        <f t="array" aca="1" ref="C23" ca="1">INDIRECT("'" &amp; $A23 &amp; "'!C35")</f>
        <v>3</v>
      </c>
      <c r="D23" s="2" cm="1">
        <f t="array" aca="1" ref="D23" ca="1">INDIRECT("'" &amp; $A23 &amp; "'!C36")</f>
        <v>9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2</v>
      </c>
      <c r="G23" s="2" cm="1">
        <f t="array" aca="1" ref="G23" ca="1">INDIRECT("'" &amp; $A23 &amp; "'!C27")</f>
        <v>6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8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25</v>
      </c>
      <c r="O23" s="10">
        <f t="shared" ca="1" si="0"/>
        <v>57.142857142857139</v>
      </c>
      <c r="P23" s="10">
        <f t="shared" ca="1" si="3"/>
        <v>33.333333333333329</v>
      </c>
      <c r="Q23" s="10">
        <f t="shared" ca="1" si="4"/>
        <v>50</v>
      </c>
      <c r="R23" s="11">
        <f t="shared" ca="1" si="5"/>
        <v>8.3333333333333329E-2</v>
      </c>
      <c r="S23" s="10" cm="1">
        <f t="array" aca="1" ref="S23" ca="1">INDIRECT("'" &amp; $A23 &amp; "'!C37")</f>
        <v>0</v>
      </c>
      <c r="T23" s="9">
        <f t="shared" ca="1" si="6"/>
        <v>340</v>
      </c>
      <c r="U23" s="10">
        <f t="shared" ca="1" si="7"/>
        <v>31.481481481481481</v>
      </c>
      <c r="V23" s="9">
        <f t="shared" ca="1" si="8"/>
        <v>13.492063492063492</v>
      </c>
      <c r="W23" s="10">
        <f t="shared" ca="1" si="9"/>
        <v>42.5</v>
      </c>
    </row>
    <row r="24" spans="1:23">
      <c r="A24" s="2" t="s">
        <v>45</v>
      </c>
      <c r="B24" s="2" cm="1">
        <f t="array" aca="1" ref="B24" ca="1">INDIRECT("'" &amp; $A24 &amp; "'!C24")</f>
        <v>853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7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7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18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58.82352941176471</v>
      </c>
      <c r="O24" s="10">
        <f t="shared" ca="1" si="0"/>
        <v>39.285714285714285</v>
      </c>
      <c r="P24" s="10">
        <f t="shared" ca="1" si="3"/>
        <v>58.82352941176471</v>
      </c>
      <c r="Q24" s="10">
        <f t="shared" ca="1" si="4"/>
        <v>41.17647058823529</v>
      </c>
      <c r="R24" s="11">
        <f t="shared" ca="1" si="5"/>
        <v>0.29411764705882354</v>
      </c>
      <c r="S24" s="10" cm="1">
        <f t="array" aca="1" ref="S24" ca="1">INDIRECT("'" &amp; $A24 &amp; "'!C37")</f>
        <v>0</v>
      </c>
      <c r="T24" s="9">
        <f t="shared" ca="1" si="6"/>
        <v>170.6</v>
      </c>
      <c r="U24" s="10">
        <f t="shared" ca="1" si="7"/>
        <v>55.751633986928105</v>
      </c>
      <c r="V24" s="9">
        <f t="shared" ca="1" si="8"/>
        <v>33.849206349206348</v>
      </c>
      <c r="W24" s="10">
        <f t="shared" ca="1" si="9"/>
        <v>47.388888888888886</v>
      </c>
    </row>
    <row r="25" spans="1:23">
      <c r="A25" s="2" t="s">
        <v>46</v>
      </c>
      <c r="B25" s="2" cm="1">
        <f t="array" aca="1" ref="B25" ca="1">INDIRECT("'" &amp; $A25 &amp; "'!C24")</f>
        <v>209</v>
      </c>
      <c r="C25" s="2" cm="1">
        <f t="array" aca="1" ref="C25" ca="1">INDIRECT("'" &amp; $A25 &amp; "'!C35")</f>
        <v>2</v>
      </c>
      <c r="D25" s="2" cm="1">
        <f t="array" aca="1" ref="D25" ca="1">INDIRECT("'" &amp; $A25 &amp; "'!C36")</f>
        <v>6</v>
      </c>
      <c r="E25" s="2" cm="1">
        <f t="array" aca="1" ref="E25" ca="1">INDIRECT("'" &amp; $A25 &amp; "'!C25")</f>
        <v>5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3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4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25</v>
      </c>
      <c r="O25" s="10">
        <f t="shared" ca="1" si="0"/>
        <v>71.428571428571431</v>
      </c>
      <c r="P25" s="10">
        <f t="shared" ca="1" si="3"/>
        <v>62.5</v>
      </c>
      <c r="Q25" s="10">
        <f t="shared" ca="1" si="4"/>
        <v>37.5</v>
      </c>
      <c r="R25" s="11">
        <f t="shared" ca="1" si="5"/>
        <v>0.125</v>
      </c>
      <c r="S25" s="10" cm="1">
        <f t="array" aca="1" ref="S25" ca="1">INDIRECT("'" &amp; $A25 &amp; "'!C37")</f>
        <v>0</v>
      </c>
      <c r="T25" s="9">
        <f t="shared" ca="1" si="6"/>
        <v>209</v>
      </c>
      <c r="U25" s="10">
        <f t="shared" ca="1" si="7"/>
        <v>29.027777777777779</v>
      </c>
      <c r="V25" s="9">
        <f t="shared" ca="1" si="8"/>
        <v>8.2936507936507926</v>
      </c>
      <c r="W25" s="10">
        <f t="shared" ca="1" si="9"/>
        <v>52.25</v>
      </c>
    </row>
    <row r="26" spans="1:23">
      <c r="A26" s="2" t="s">
        <v>47</v>
      </c>
      <c r="B26" s="2" cm="1">
        <f t="array" aca="1" ref="B26" ca="1">INDIRECT("'" &amp; $A26 &amp; "'!C24")</f>
        <v>800</v>
      </c>
      <c r="C26" s="2" cm="1">
        <f t="array" aca="1" ref="C26" ca="1">INDIRECT("'" &amp; $A26 &amp; "'!C35")</f>
        <v>8</v>
      </c>
      <c r="D26" s="2" cm="1">
        <f t="array" aca="1" ref="D26" ca="1">INDIRECT("'" &amp; $A26 &amp; "'!C36")</f>
        <v>5</v>
      </c>
      <c r="E26" s="2" cm="1">
        <f t="array" aca="1" ref="E26" ca="1">INDIRECT("'" &amp; $A26 &amp; "'!C25")</f>
        <v>7</v>
      </c>
      <c r="F26" s="2" cm="1">
        <f t="array" aca="1" ref="F26" ca="1">INDIRECT("'" &amp; $A26 &amp; "'!C26")</f>
        <v>1</v>
      </c>
      <c r="G26" s="2" cm="1">
        <f t="array" aca="1" ref="G26" ca="1">INDIRECT("'" &amp; $A26 &amp; "'!C27")</f>
        <v>5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13</v>
      </c>
      <c r="L26" s="2" cm="1">
        <f t="array" aca="1" ref="L26" ca="1">INDIRECT("'" &amp; $A26 &amp; "'!C32")</f>
        <v>1</v>
      </c>
      <c r="M26" s="2" cm="1">
        <f t="array" aca="1" ref="M26" ca="1">INDIRECT("'" &amp; $A26 &amp; "'!C33")</f>
        <v>0</v>
      </c>
      <c r="N26" s="10">
        <f t="shared" ca="1" si="2"/>
        <v>61.53846153846154</v>
      </c>
      <c r="O26" s="10">
        <f t="shared" ca="1" si="0"/>
        <v>53.571428571428569</v>
      </c>
      <c r="P26" s="10">
        <f t="shared" ca="1" si="3"/>
        <v>53.846153846153847</v>
      </c>
      <c r="Q26" s="10">
        <f t="shared" ca="1" si="4"/>
        <v>38.461538461538467</v>
      </c>
      <c r="R26" s="11">
        <f t="shared" ca="1" si="5"/>
        <v>7.6923076923076927E-2</v>
      </c>
      <c r="S26" s="10" cm="1">
        <f t="array" aca="1" ref="S26" ca="1">INDIRECT("'" &amp; $A26 &amp; "'!C37")</f>
        <v>1</v>
      </c>
      <c r="T26" s="9">
        <f t="shared" ca="1" si="6"/>
        <v>800</v>
      </c>
      <c r="U26" s="10">
        <f t="shared" ca="1" si="7"/>
        <v>68.376068376068375</v>
      </c>
      <c r="V26" s="9">
        <f t="shared" ca="1" si="8"/>
        <v>31.746031746031743</v>
      </c>
      <c r="W26" s="10">
        <f t="shared" ca="1" si="9"/>
        <v>61.53846153846154</v>
      </c>
    </row>
    <row r="27" spans="1:23">
      <c r="A27" s="2" t="s">
        <v>48</v>
      </c>
      <c r="B27" s="2" cm="1">
        <f t="array" aca="1" ref="B27" ca="1">INDIRECT("'" &amp; $A27 &amp; "'!C24")</f>
        <v>1040</v>
      </c>
      <c r="C27" s="2" cm="1">
        <f t="array" aca="1" ref="C27" ca="1">INDIRECT("'" &amp; $A27 &amp; "'!C35")</f>
        <v>12</v>
      </c>
      <c r="D27" s="2" cm="1">
        <f t="array" aca="1" ref="D27" ca="1">INDIRECT("'" &amp; $A27 &amp; "'!C36")</f>
        <v>1</v>
      </c>
      <c r="E27" s="2" cm="1">
        <f t="array" aca="1" ref="E27" ca="1">INDIRECT("'" &amp; $A27 &amp; "'!C25")</f>
        <v>7</v>
      </c>
      <c r="F27" s="2" cm="1">
        <f t="array" aca="1" ref="F27" ca="1">INDIRECT("'" &amp; $A27 &amp; "'!C26")</f>
        <v>2</v>
      </c>
      <c r="G27" s="2" cm="1">
        <f t="array" aca="1" ref="G27" ca="1">INDIRECT("'" &amp; $A27 &amp; "'!C27")</f>
        <v>4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3</v>
      </c>
      <c r="J27" s="2">
        <f t="shared" ca="1" si="1"/>
        <v>3</v>
      </c>
      <c r="K27" s="2" cm="1">
        <f t="array" aca="1" ref="K27" ca="1">INDIRECT("'" &amp; $A27 &amp; "'!C30")</f>
        <v>22</v>
      </c>
      <c r="L27" s="2" cm="1">
        <f t="array" aca="1" ref="L27" ca="1">INDIRECT("'" &amp; $A27 &amp; "'!C32")</f>
        <v>2</v>
      </c>
      <c r="M27" s="2" cm="1">
        <f t="array" aca="1" ref="M27" ca="1">INDIRECT("'" &amp; $A27 &amp; "'!C33")</f>
        <v>0</v>
      </c>
      <c r="N27" s="10">
        <f t="shared" ca="1" si="2"/>
        <v>92.307692307692307</v>
      </c>
      <c r="O27" s="10">
        <f t="shared" ca="1" si="0"/>
        <v>53.571428571428569</v>
      </c>
      <c r="P27" s="10">
        <f t="shared" ca="1" si="3"/>
        <v>53.846153846153847</v>
      </c>
      <c r="Q27" s="10">
        <f t="shared" ca="1" si="4"/>
        <v>30.76923076923077</v>
      </c>
      <c r="R27" s="11">
        <f t="shared" ca="1" si="5"/>
        <v>0.23076923076923078</v>
      </c>
      <c r="S27" s="10" cm="1">
        <f t="array" aca="1" ref="S27" ca="1">INDIRECT("'" &amp; $A27 &amp; "'!C37")</f>
        <v>0</v>
      </c>
      <c r="T27" s="9">
        <f ca="1">IF(J27=0,"No GyA",B27/J27)</f>
        <v>346.66666666666669</v>
      </c>
      <c r="U27" s="10">
        <f t="shared" ca="1" si="7"/>
        <v>88.888888888888886</v>
      </c>
      <c r="V27" s="9">
        <f t="shared" ca="1" si="8"/>
        <v>41.269841269841265</v>
      </c>
      <c r="W27" s="10">
        <f t="shared" ca="1" si="9"/>
        <v>47.272727272727273</v>
      </c>
    </row>
    <row r="28" spans="1:23">
      <c r="A28" s="2" t="s">
        <v>49</v>
      </c>
      <c r="B28" s="2" cm="1">
        <f t="array" aca="1" ref="B28" ca="1">INDIRECT("'" &amp; $A28 &amp; "'!C24")</f>
        <v>355</v>
      </c>
      <c r="C28" s="2" cm="1">
        <f t="array" aca="1" ref="C28" ca="1">INDIRECT("'" &amp; $A28 &amp; "'!C35")</f>
        <v>5</v>
      </c>
      <c r="D28" s="2" cm="1">
        <f t="array" aca="1" ref="D28" ca="1">INDIRECT("'" &amp; $A28 &amp; "'!C36")</f>
        <v>1</v>
      </c>
      <c r="E28" s="2" cm="1">
        <f t="array" aca="1" ref="E28" ca="1">INDIRECT("'" &amp; $A28 &amp; "'!C25")</f>
        <v>2</v>
      </c>
      <c r="F28" s="2" cm="1">
        <f t="array" aca="1" ref="F28" ca="1">INDIRECT("'" &amp; $A28 &amp; "'!C26")</f>
        <v>1</v>
      </c>
      <c r="G28" s="2" cm="1">
        <f t="array" aca="1" ref="G28" ca="1">INDIRECT("'" &amp; $A28 &amp; "'!C27")</f>
        <v>3</v>
      </c>
      <c r="H28" s="2" cm="1">
        <f t="array" aca="1" ref="H28" ca="1">INDIRECT("'" &amp; $A28 &amp; "'!C28")</f>
        <v>0</v>
      </c>
      <c r="I28" s="2" cm="1">
        <f t="array" aca="1" ref="I28" ca="1">INDIRECT("'" &amp; $A28 &amp; "'!C29")</f>
        <v>0</v>
      </c>
      <c r="J28" s="2">
        <f t="shared" ca="1" si="1"/>
        <v>0</v>
      </c>
      <c r="K28" s="2" cm="1">
        <f t="array" aca="1" ref="K28" ca="1">INDIRECT("'" &amp; $A28 &amp; "'!C30")</f>
        <v>9</v>
      </c>
      <c r="L28" s="2" cm="1">
        <f t="array" aca="1" ref="L28" ca="1">INDIRECT("'" &amp; $A28 &amp; "'!C32")</f>
        <v>1</v>
      </c>
      <c r="M28" s="2" cm="1">
        <f t="array" aca="1" ref="M28" ca="1">INDIRECT("'" &amp; $A28 &amp; "'!C33")</f>
        <v>0</v>
      </c>
      <c r="N28" s="10">
        <f t="shared" ca="1" si="2"/>
        <v>83.333333333333343</v>
      </c>
      <c r="O28" s="10">
        <f t="shared" ca="1" si="0"/>
        <v>78.571428571428569</v>
      </c>
      <c r="P28" s="10">
        <f t="shared" ca="1" si="3"/>
        <v>33.333333333333329</v>
      </c>
      <c r="Q28" s="10">
        <f t="shared" ca="1" si="4"/>
        <v>50</v>
      </c>
      <c r="R28" s="11">
        <f t="shared" ca="1" si="5"/>
        <v>0</v>
      </c>
      <c r="S28" s="10" cm="1">
        <f t="array" aca="1" ref="S28" ca="1">INDIRECT("'" &amp; $A28 &amp; "'!C37")</f>
        <v>0</v>
      </c>
      <c r="T28" s="9" t="str">
        <f ca="1">IF(J28=0,"No GyA",B28/J28)</f>
        <v>No GyA</v>
      </c>
      <c r="U28" s="10">
        <f t="shared" ca="1" si="7"/>
        <v>65.740740740740748</v>
      </c>
      <c r="V28" s="9">
        <f t="shared" ca="1" si="8"/>
        <v>14.087301587301587</v>
      </c>
      <c r="W28" s="10">
        <f t="shared" ca="1" si="9"/>
        <v>39.444444444444443</v>
      </c>
    </row>
    <row r="30" spans="1:23">
      <c r="A30" t="s">
        <v>50</v>
      </c>
      <c r="B30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opLeftCell="A15"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51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23</v>
      </c>
      <c r="B2" s="2">
        <f ca="1">SUM($C2:$AF2)</f>
        <v>61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5</v>
      </c>
      <c r="AF2" s="2" cm="1">
        <f t="array" aca="1" ref="AF2" ca="1">INDIRECT("'" &amp; $A2 &amp; "'!BJ18")</f>
        <v>3</v>
      </c>
    </row>
    <row r="3" spans="1:32">
      <c r="A3" s="5" t="s">
        <v>24</v>
      </c>
      <c r="B3" s="2">
        <f t="shared" ref="B3:B28" ca="1" si="0">SUM($C3:$AF3)</f>
        <v>95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2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-1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1</v>
      </c>
      <c r="Z3" s="2" cm="1">
        <f t="array" aca="1" ref="Z3" ca="1">INDIRECT("'" &amp; $A3 &amp; "'!AX18")</f>
        <v>6</v>
      </c>
      <c r="AA3" s="2" cm="1">
        <f t="array" aca="1" ref="AA3" ca="1">INDIRECT("'" &amp; $A3 &amp; "'!AZ18")</f>
        <v>1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-4</v>
      </c>
      <c r="AD3" s="2" cm="1">
        <f t="array" aca="1" ref="AD3" ca="1">INDIRECT("'" &amp; $A3 &amp; "'!BF18")</f>
        <v>11</v>
      </c>
      <c r="AE3" s="2" cm="1">
        <f t="array" aca="1" ref="AE3" ca="1">INDIRECT("'" &amp; $A3 &amp; "'!BH18")</f>
        <v>4</v>
      </c>
      <c r="AF3" s="2" cm="1">
        <f t="array" aca="1" ref="AF3" ca="1">INDIRECT("'" &amp; $A3 &amp; "'!BJ18")</f>
        <v>0</v>
      </c>
    </row>
    <row r="4" spans="1:32">
      <c r="A4" s="6" t="s">
        <v>25</v>
      </c>
      <c r="B4" s="2">
        <f t="shared" ca="1" si="0"/>
        <v>78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1</v>
      </c>
      <c r="U4" s="2" cm="1">
        <f t="array" aca="1" ref="U4" ca="1">INDIRECT("'" &amp; $A4 &amp; "'!AN18")</f>
        <v>4</v>
      </c>
      <c r="V4" s="2" cm="1">
        <f t="array" aca="1" ref="V4" ca="1">INDIRECT("'" &amp; $A4 &amp; "'!AP18")</f>
        <v>1</v>
      </c>
      <c r="W4" s="2" cm="1">
        <f t="array" aca="1" ref="W4" ca="1">INDIRECT("'" &amp; $A4 &amp; "'!AR18")</f>
        <v>8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2</v>
      </c>
      <c r="Z4" s="2" cm="1">
        <f t="array" aca="1" ref="Z4" ca="1">INDIRECT("'" &amp; $A4 &amp; "'!AX18")</f>
        <v>7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4</v>
      </c>
      <c r="AC4" s="2" cm="1">
        <f t="array" aca="1" ref="AC4" ca="1">INDIRECT("'" &amp; $A4 &amp; "'!BD18")</f>
        <v>-2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2</v>
      </c>
    </row>
    <row r="5" spans="1:32">
      <c r="A5" s="5" t="s">
        <v>26</v>
      </c>
      <c r="B5" s="2">
        <f t="shared" ca="1" si="0"/>
        <v>31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1</v>
      </c>
      <c r="U5" s="2" cm="1">
        <f t="array" aca="1" ref="U5" ca="1">INDIRECT("'" &amp; $A5 &amp; "'!AN18")</f>
        <v>2</v>
      </c>
      <c r="V5" s="2" cm="1">
        <f t="array" aca="1" ref="V5" ca="1">INDIRECT("'" &amp; $A5 &amp; "'!AP18")</f>
        <v>4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-2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-4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27</v>
      </c>
      <c r="B6" s="2">
        <f t="shared" ca="1" si="0"/>
        <v>91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1</v>
      </c>
      <c r="U6" s="2" cm="1">
        <f t="array" aca="1" ref="U6" ca="1">INDIRECT("'" &amp; $A6 &amp; "'!AN18")</f>
        <v>4</v>
      </c>
      <c r="V6" s="2" cm="1">
        <f t="array" aca="1" ref="V6" ca="1">INDIRECT("'" &amp; $A6 &amp; "'!AP18")</f>
        <v>4</v>
      </c>
      <c r="W6" s="2" cm="1">
        <f t="array" aca="1" ref="W6" ca="1">INDIRECT("'" &amp; $A6 &amp; "'!AR18")</f>
        <v>2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2</v>
      </c>
      <c r="Z6" s="2" cm="1">
        <f t="array" aca="1" ref="Z6" ca="1">INDIRECT("'" &amp; $A6 &amp; "'!AX18")</f>
        <v>3</v>
      </c>
      <c r="AA6" s="2" cm="1">
        <f t="array" aca="1" ref="AA6" ca="1">INDIRECT("'" &amp; $A6 &amp; "'!AZ18")</f>
        <v>1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2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5</v>
      </c>
      <c r="AF6" s="2" cm="1">
        <f t="array" aca="1" ref="AF6" ca="1">INDIRECT("'" &amp; $A6 &amp; "'!BJ18")</f>
        <v>3</v>
      </c>
    </row>
    <row r="7" spans="1:32">
      <c r="A7" s="5" t="s">
        <v>28</v>
      </c>
      <c r="B7" s="2">
        <f t="shared" ca="1" si="0"/>
        <v>48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1</v>
      </c>
      <c r="U7" s="2" cm="1">
        <f t="array" aca="1" ref="U7" ca="1">INDIRECT("'" &amp; $A7 &amp; "'!AN18")</f>
        <v>2</v>
      </c>
      <c r="V7" s="2" cm="1">
        <f t="array" aca="1" ref="V7" ca="1">INDIRECT("'" &amp; $A7 &amp; "'!AP18")</f>
        <v>2</v>
      </c>
      <c r="W7" s="2" cm="1">
        <f t="array" aca="1" ref="W7" ca="1">INDIRECT("'" &amp; $A7 &amp; "'!AR18")</f>
        <v>2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4</v>
      </c>
      <c r="AA7" s="2" cm="1">
        <f t="array" aca="1" ref="AA7" ca="1">INDIRECT("'" &amp; $A7 &amp; "'!AZ18")</f>
        <v>1</v>
      </c>
      <c r="AB7" s="2" cm="1">
        <f t="array" aca="1" ref="AB7" ca="1">INDIRECT("'" &amp; $A7 &amp; "'!BB18")</f>
        <v>4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5</v>
      </c>
      <c r="AF7" s="2" cm="1">
        <f t="array" aca="1" ref="AF7" ca="1">INDIRECT("'" &amp; $A7 &amp; "'!BJ18")</f>
        <v>4</v>
      </c>
    </row>
    <row r="8" spans="1:32">
      <c r="A8" s="6" t="s">
        <v>29</v>
      </c>
      <c r="B8" s="2">
        <f t="shared" ca="1" si="0"/>
        <v>62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2</v>
      </c>
      <c r="Z8" s="2" cm="1">
        <f t="array" aca="1" ref="Z8" ca="1">INDIRECT("'" &amp; $A8 &amp; "'!AX18")</f>
        <v>4</v>
      </c>
      <c r="AA8" s="2" cm="1">
        <f t="array" aca="1" ref="AA8" ca="1">INDIRECT("'" &amp; $A8 &amp; "'!AZ18")</f>
        <v>1</v>
      </c>
      <c r="AB8" s="2" cm="1">
        <f t="array" aca="1" ref="AB8" ca="1">INDIRECT("'" &amp; $A8 &amp; "'!BB18")</f>
        <v>2</v>
      </c>
      <c r="AC8" s="2" cm="1">
        <f t="array" aca="1" ref="AC8" ca="1">INDIRECT("'" &amp; $A8 &amp; "'!BD18")</f>
        <v>2</v>
      </c>
      <c r="AD8" s="2" cm="1">
        <f t="array" aca="1" ref="AD8" ca="1">INDIRECT("'" &amp; $A8 &amp; "'!BF18")</f>
        <v>-3</v>
      </c>
      <c r="AE8" s="2" cm="1">
        <f t="array" aca="1" ref="AE8" ca="1">INDIRECT("'" &amp; $A8 &amp; "'!BH18")</f>
        <v>3</v>
      </c>
      <c r="AF8" s="2" cm="1">
        <f t="array" aca="1" ref="AF8" ca="1">INDIRECT("'" &amp; $A8 &amp; "'!BJ18")</f>
        <v>0</v>
      </c>
    </row>
    <row r="9" spans="1:32">
      <c r="A9" s="5" t="s">
        <v>30</v>
      </c>
      <c r="B9" s="2">
        <f t="shared" ca="1" si="0"/>
        <v>110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1</v>
      </c>
      <c r="U9" s="2" cm="1">
        <f t="array" aca="1" ref="U9" ca="1">INDIRECT("'" &amp; $A9 &amp; "'!AN18")</f>
        <v>10</v>
      </c>
      <c r="V9" s="2" cm="1">
        <f t="array" aca="1" ref="V9" ca="1">INDIRECT("'" &amp; $A9 &amp; "'!AP18")</f>
        <v>5</v>
      </c>
      <c r="W9" s="2" cm="1">
        <f t="array" aca="1" ref="W9" ca="1">INDIRECT("'" &amp; $A9 &amp; "'!AR18")</f>
        <v>8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2</v>
      </c>
      <c r="Z9" s="2" cm="1">
        <f t="array" aca="1" ref="Z9" ca="1">INDIRECT("'" &amp; $A9 &amp; "'!AX18")</f>
        <v>2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4</v>
      </c>
      <c r="AC9" s="2" cm="1">
        <f t="array" aca="1" ref="AC9" ca="1">INDIRECT("'" &amp; $A9 &amp; "'!BD18")</f>
        <v>-7</v>
      </c>
      <c r="AD9" s="2" cm="1">
        <f t="array" aca="1" ref="AD9" ca="1">INDIRECT("'" &amp; $A9 &amp; "'!BF18")</f>
        <v>-1</v>
      </c>
      <c r="AE9" s="2" cm="1">
        <f t="array" aca="1" ref="AE9" ca="1">INDIRECT("'" &amp; $A9 &amp; "'!BH18")</f>
        <v>5</v>
      </c>
      <c r="AF9" s="2" cm="1">
        <f t="array" aca="1" ref="AF9" ca="1">INDIRECT("'" &amp; $A9 &amp; "'!BJ18")</f>
        <v>6</v>
      </c>
    </row>
    <row r="10" spans="1:32">
      <c r="A10" s="6" t="s">
        <v>31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32</v>
      </c>
      <c r="B11" s="2">
        <f t="shared" ca="1" si="0"/>
        <v>104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1</v>
      </c>
      <c r="U11" s="2" cm="1">
        <f t="array" aca="1" ref="U11" ca="1">INDIRECT("'" &amp; $A11 &amp; "'!AN18")</f>
        <v>8</v>
      </c>
      <c r="V11" s="2" cm="1">
        <f t="array" aca="1" ref="V11" ca="1">INDIRECT("'" &amp; $A11 &amp; "'!AP18")</f>
        <v>13</v>
      </c>
      <c r="W11" s="2" cm="1">
        <f t="array" aca="1" ref="W11" ca="1">INDIRECT("'" &amp; $A11 &amp; "'!AR18")</f>
        <v>7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2</v>
      </c>
      <c r="Z11" s="2" cm="1">
        <f t="array" aca="1" ref="Z11" ca="1">INDIRECT("'" &amp; $A11 &amp; "'!AX18")</f>
        <v>1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-5</v>
      </c>
      <c r="AD11" s="2" cm="1">
        <f t="array" aca="1" ref="AD11" ca="1">INDIRECT("'" &amp; $A11 &amp; "'!BF18")</f>
        <v>5</v>
      </c>
      <c r="AE11" s="2" cm="1">
        <f t="array" aca="1" ref="AE11" ca="1">INDIRECT("'" &amp; $A11 &amp; "'!BH18")</f>
        <v>5</v>
      </c>
      <c r="AF11" s="2" cm="1">
        <f t="array" aca="1" ref="AF11" ca="1">INDIRECT("'" &amp; $A11 &amp; "'!BJ18")</f>
        <v>3</v>
      </c>
    </row>
    <row r="12" spans="1:32">
      <c r="A12" s="6" t="s">
        <v>33</v>
      </c>
      <c r="B12" s="2">
        <f t="shared" ca="1" si="0"/>
        <v>35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1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2</v>
      </c>
      <c r="W12" s="2" cm="1">
        <f t="array" aca="1" ref="W12" ca="1">INDIRECT("'" &amp; $A12 &amp; "'!AR18")</f>
        <v>8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5</v>
      </c>
      <c r="AF12" s="2" cm="1">
        <f t="array" aca="1" ref="AF12" ca="1">INDIRECT("'" &amp; $A12 &amp; "'!BJ18")</f>
        <v>4</v>
      </c>
    </row>
    <row r="13" spans="1:32">
      <c r="A13" s="5" t="s">
        <v>34</v>
      </c>
      <c r="B13" s="2">
        <f t="shared" ca="1" si="0"/>
        <v>185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9</v>
      </c>
      <c r="U13" s="2" cm="1">
        <f t="array" aca="1" ref="U13" ca="1">INDIRECT("'" &amp; $A13 &amp; "'!AN18")</f>
        <v>10</v>
      </c>
      <c r="V13" s="2" cm="1">
        <f t="array" aca="1" ref="V13" ca="1">INDIRECT("'" &amp; $A13 &amp; "'!AP18")</f>
        <v>13</v>
      </c>
      <c r="W13" s="2" cm="1">
        <f t="array" aca="1" ref="W13" ca="1">INDIRECT("'" &amp; $A13 &amp; "'!AR18")</f>
        <v>6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-2</v>
      </c>
      <c r="Z13" s="2" cm="1">
        <f t="array" aca="1" ref="Z13" ca="1">INDIRECT("'" &amp; $A13 &amp; "'!AX18")</f>
        <v>6</v>
      </c>
      <c r="AA13" s="2" cm="1">
        <f t="array" aca="1" ref="AA13" ca="1">INDIRECT("'" &amp; $A13 &amp; "'!AZ18")</f>
        <v>1</v>
      </c>
      <c r="AB13" s="2" cm="1">
        <f t="array" aca="1" ref="AB13" ca="1">INDIRECT("'" &amp; $A13 &amp; "'!BB18")</f>
        <v>22</v>
      </c>
      <c r="AC13" s="2" cm="1">
        <f t="array" aca="1" ref="AC13" ca="1">INDIRECT("'" &amp; $A13 &amp; "'!BD18")</f>
        <v>-2</v>
      </c>
      <c r="AD13" s="2" cm="1">
        <f t="array" aca="1" ref="AD13" ca="1">INDIRECT("'" &amp; $A13 &amp; "'!BF18")</f>
        <v>7</v>
      </c>
      <c r="AE13" s="2" cm="1">
        <f t="array" aca="1" ref="AE13" ca="1">INDIRECT("'" &amp; $A13 &amp; "'!BH18")</f>
        <v>8</v>
      </c>
      <c r="AF13" s="2" cm="1">
        <f t="array" aca="1" ref="AF13" ca="1">INDIRECT("'" &amp; $A13 &amp; "'!BJ18")</f>
        <v>10</v>
      </c>
    </row>
    <row r="14" spans="1:32">
      <c r="A14" s="6" t="s">
        <v>35</v>
      </c>
      <c r="B14" s="2">
        <f t="shared" ca="1" si="0"/>
        <v>109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3</v>
      </c>
      <c r="V14" s="2" cm="1">
        <f t="array" aca="1" ref="V14" ca="1">INDIRECT("'" &amp; $A14 &amp; "'!AP18")</f>
        <v>5</v>
      </c>
      <c r="W14" s="2" cm="1">
        <f t="array" aca="1" ref="W14" ca="1">INDIRECT("'" &amp; $A14 &amp; "'!AR18")</f>
        <v>14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6</v>
      </c>
      <c r="Z14" s="2" cm="1">
        <f t="array" aca="1" ref="Z14" ca="1">INDIRECT("'" &amp; $A14 &amp; "'!AX18")</f>
        <v>2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7</v>
      </c>
      <c r="AC14" s="2" cm="1">
        <f t="array" aca="1" ref="AC14" ca="1">INDIRECT("'" &amp; $A14 &amp; "'!BD18")</f>
        <v>2</v>
      </c>
      <c r="AD14" s="2" cm="1">
        <f t="array" aca="1" ref="AD14" ca="1">INDIRECT("'" &amp; $A14 &amp; "'!BF18")</f>
        <v>-1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2</v>
      </c>
    </row>
    <row r="15" spans="1:32">
      <c r="A15" s="5" t="s">
        <v>36</v>
      </c>
      <c r="B15" s="2">
        <f t="shared" ca="1" si="0"/>
        <v>71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1</v>
      </c>
      <c r="U15" s="2" cm="1">
        <f t="array" aca="1" ref="U15" ca="1">INDIRECT("'" &amp; $A15 &amp; "'!AN18")</f>
        <v>3</v>
      </c>
      <c r="V15" s="2" cm="1">
        <f t="array" aca="1" ref="V15" ca="1">INDIRECT("'" &amp; $A15 &amp; "'!AP18")</f>
        <v>6</v>
      </c>
      <c r="W15" s="2" cm="1">
        <f t="array" aca="1" ref="W15" ca="1">INDIRECT("'" &amp; $A15 &amp; "'!AR18")</f>
        <v>6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1</v>
      </c>
      <c r="Z15" s="2" cm="1">
        <f t="array" aca="1" ref="Z15" ca="1">INDIRECT("'" &amp; $A15 &amp; "'!AX18")</f>
        <v>2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3</v>
      </c>
      <c r="AC15" s="2" cm="1">
        <f t="array" aca="1" ref="AC15" ca="1">INDIRECT("'" &amp; $A15 &amp; "'!BD18")</f>
        <v>-3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1</v>
      </c>
    </row>
    <row r="16" spans="1:32">
      <c r="A16" s="6" t="s">
        <v>37</v>
      </c>
      <c r="B16" s="2">
        <f t="shared" ca="1" si="0"/>
        <v>22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2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1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2</v>
      </c>
      <c r="AF16" s="2" cm="1">
        <f t="array" aca="1" ref="AF16" ca="1">INDIRECT("'" &amp; $A16 &amp; "'!BJ18")</f>
        <v>0</v>
      </c>
    </row>
    <row r="17" spans="1:32">
      <c r="A17" s="5" t="s">
        <v>38</v>
      </c>
      <c r="B17" s="2">
        <f t="shared" ca="1" si="0"/>
        <v>98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11</v>
      </c>
      <c r="V17" s="2" cm="1">
        <f t="array" aca="1" ref="V17" ca="1">INDIRECT("'" &amp; $A17 &amp; "'!AP18")</f>
        <v>4</v>
      </c>
      <c r="W17" s="2" cm="1">
        <f t="array" aca="1" ref="W17" ca="1">INDIRECT("'" &amp; $A17 &amp; "'!AR18")</f>
        <v>2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2</v>
      </c>
      <c r="Z17" s="2" cm="1">
        <f t="array" aca="1" ref="Z17" ca="1">INDIRECT("'" &amp; $A17 &amp; "'!AX18")</f>
        <v>5</v>
      </c>
      <c r="AA17" s="2" cm="1">
        <f t="array" aca="1" ref="AA17" ca="1">INDIRECT("'" &amp; $A17 &amp; "'!AZ18")</f>
        <v>1</v>
      </c>
      <c r="AB17" s="2" cm="1">
        <f t="array" aca="1" ref="AB17" ca="1">INDIRECT("'" &amp; $A17 &amp; "'!BB18")</f>
        <v>4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-1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39</v>
      </c>
      <c r="B18" s="2">
        <f t="shared" ca="1" si="0"/>
        <v>92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1</v>
      </c>
      <c r="U18" s="2" cm="1">
        <f t="array" aca="1" ref="U18" ca="1">INDIRECT("'" &amp; $A18 &amp; "'!AN18")</f>
        <v>9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2</v>
      </c>
      <c r="Z18" s="2" cm="1">
        <f t="array" aca="1" ref="Z18" ca="1">INDIRECT("'" &amp; $A18 &amp; "'!AX18")</f>
        <v>5</v>
      </c>
      <c r="AA18" s="2" cm="1">
        <f t="array" aca="1" ref="AA18" ca="1">INDIRECT("'" &amp; $A18 &amp; "'!AZ18")</f>
        <v>-1</v>
      </c>
      <c r="AB18" s="2" cm="1">
        <f t="array" aca="1" ref="AB18" ca="1">INDIRECT("'" &amp; $A18 &amp; "'!BB18")</f>
        <v>4</v>
      </c>
      <c r="AC18" s="2" cm="1">
        <f t="array" aca="1" ref="AC18" ca="1">INDIRECT("'" &amp; $A18 &amp; "'!BD18")</f>
        <v>-2</v>
      </c>
      <c r="AD18" s="2" cm="1">
        <f t="array" aca="1" ref="AD18" ca="1">INDIRECT("'" &amp; $A18 &amp; "'!BF18")</f>
        <v>2</v>
      </c>
      <c r="AE18" s="2" cm="1">
        <f t="array" aca="1" ref="AE18" ca="1">INDIRECT("'" &amp; $A18 &amp; "'!BH18")</f>
        <v>16</v>
      </c>
      <c r="AF18" s="2" cm="1">
        <f t="array" aca="1" ref="AF18" ca="1">INDIRECT("'" &amp; $A18 &amp; "'!BJ18")</f>
        <v>0</v>
      </c>
    </row>
    <row r="19" spans="1:32">
      <c r="A19" s="5" t="s">
        <v>40</v>
      </c>
      <c r="B19" s="2">
        <f t="shared" ca="1" si="0"/>
        <v>65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1</v>
      </c>
      <c r="U19" s="2" cm="1">
        <f t="array" aca="1" ref="U19" ca="1">INDIRECT("'" &amp; $A19 &amp; "'!AN18")</f>
        <v>3</v>
      </c>
      <c r="V19" s="2" cm="1">
        <f t="array" aca="1" ref="V19" ca="1">INDIRECT("'" &amp; $A19 &amp; "'!AP18")</f>
        <v>7</v>
      </c>
      <c r="W19" s="2" cm="1">
        <f t="array" aca="1" ref="W19" ca="1">INDIRECT("'" &amp; $A19 &amp; "'!AR18")</f>
        <v>10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1</v>
      </c>
      <c r="Z19" s="2" cm="1">
        <f t="array" aca="1" ref="Z19" ca="1">INDIRECT("'" &amp; $A19 &amp; "'!AX18")</f>
        <v>11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4</v>
      </c>
      <c r="AC19" s="2" cm="1">
        <f t="array" aca="1" ref="AC19" ca="1">INDIRECT("'" &amp; $A19 &amp; "'!BD18")</f>
        <v>-4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41</v>
      </c>
      <c r="B20" s="2">
        <f t="shared" ca="1" si="0"/>
        <v>8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2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42</v>
      </c>
      <c r="B21" s="2">
        <f t="shared" ca="1" si="0"/>
        <v>71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4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6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4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-3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6</v>
      </c>
    </row>
    <row r="22" spans="1:32">
      <c r="A22" s="6" t="s">
        <v>43</v>
      </c>
      <c r="B22" s="2">
        <f t="shared" ca="1" si="0"/>
        <v>53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1</v>
      </c>
      <c r="U22" s="2" cm="1">
        <f t="array" aca="1" ref="U22" ca="1">INDIRECT("'" &amp; $A22 &amp; "'!AN18")</f>
        <v>2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1</v>
      </c>
      <c r="AB22" s="2" cm="1">
        <f t="array" aca="1" ref="AB22" ca="1">INDIRECT("'" &amp; $A22 &amp; "'!BB18")</f>
        <v>1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5</v>
      </c>
    </row>
    <row r="23" spans="1:32">
      <c r="A23" s="5" t="s">
        <v>44</v>
      </c>
      <c r="B23" s="2">
        <f t="shared" ca="1" si="0"/>
        <v>28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2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4</v>
      </c>
    </row>
    <row r="24" spans="1:32">
      <c r="A24" s="6" t="s">
        <v>45</v>
      </c>
      <c r="B24" s="2">
        <f t="shared" ca="1" si="0"/>
        <v>58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1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46</v>
      </c>
      <c r="B25" s="2">
        <f t="shared" ca="1" si="0"/>
        <v>23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1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4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48</v>
      </c>
      <c r="B26" s="2">
        <f t="shared" ca="1" si="0"/>
        <v>51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1</v>
      </c>
      <c r="U26" s="2" cm="1">
        <f t="array" aca="1" ref="U26" ca="1">INDIRECT("'" &amp; $A26 &amp; "'!AN18")</f>
        <v>5</v>
      </c>
      <c r="V26" s="2" cm="1">
        <f t="array" aca="1" ref="V26" ca="1">INDIRECT("'" &amp; $A26 &amp; "'!AP18")</f>
        <v>5</v>
      </c>
      <c r="W26" s="2" cm="1">
        <f t="array" aca="1" ref="W26" ca="1">INDIRECT("'" &amp; $A26 &amp; "'!AR18")</f>
        <v>8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2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5</v>
      </c>
      <c r="AC26" s="2" cm="1">
        <f t="array" aca="1" ref="AC26" ca="1">INDIRECT("'" &amp; $A26 &amp; "'!BD18")</f>
        <v>-3</v>
      </c>
      <c r="AD26" s="2" cm="1">
        <f t="array" aca="1" ref="AD26" ca="1">INDIRECT("'" &amp; $A26 &amp; "'!BF18")</f>
        <v>-1</v>
      </c>
      <c r="AE26" s="2" cm="1">
        <f t="array" aca="1" ref="AE26" ca="1">INDIRECT("'" &amp; $A26 &amp; "'!BH18")</f>
        <v>8</v>
      </c>
      <c r="AF26" s="2" cm="1">
        <f t="array" aca="1" ref="AF26" ca="1">INDIRECT("'" &amp; $A26 &amp; "'!BJ18")</f>
        <v>3</v>
      </c>
    </row>
    <row r="27" spans="1:32">
      <c r="A27" s="5" t="s">
        <v>47</v>
      </c>
      <c r="B27" s="2">
        <f t="shared" ca="1" si="0"/>
        <v>45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4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6</v>
      </c>
      <c r="AA27" s="2" cm="1">
        <f t="array" aca="1" ref="AA27" ca="1">INDIRECT("'" &amp; $A27 &amp; "'!AZ18")</f>
        <v>1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52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36DA-DAF5-4E88-AC6F-DBB2BEE85A69}">
  <sheetPr>
    <tabColor theme="3" tint="0.499984740745262"/>
  </sheetPr>
  <dimension ref="B2:BJ37"/>
  <sheetViews>
    <sheetView topLeftCell="BE1" workbookViewId="0">
      <selection activeCell="BL17" sqref="BL17"/>
    </sheetView>
  </sheetViews>
  <sheetFormatPr defaultColWidth="11.42578125" defaultRowHeight="14.45"/>
  <cols>
    <col min="2" max="2" width="17.855468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>
        <v>90</v>
      </c>
      <c r="BH5" s="2">
        <f>IF(BG5&gt;0,INT(BG5/45)+1,0)</f>
        <v>3</v>
      </c>
      <c r="BI5" s="2">
        <v>90</v>
      </c>
      <c r="BJ5" s="2">
        <f>IF(BI5&gt;0,INT(BI5/45)+1,0)</f>
        <v>3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62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>
        <v>0</v>
      </c>
      <c r="BH8" s="2">
        <f>INT(BG8/2)</f>
        <v>0</v>
      </c>
      <c r="BI8" s="2">
        <v>0</v>
      </c>
      <c r="BJ8" s="2">
        <f>INT(BI8/2)</f>
        <v>0</v>
      </c>
    </row>
    <row r="9" spans="2:62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>
        <v>0</v>
      </c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>
        <v>1</v>
      </c>
      <c r="BH10" s="2">
        <f>IF(ISNUMBER(BG10),IF(BG5&gt;=60,IF(BG10=0,4,1-BG10),1-BG10),"")</f>
        <v>0</v>
      </c>
      <c r="BI10" s="2">
        <v>2</v>
      </c>
      <c r="BJ10" s="2">
        <f>IF(ISNUMBER(BI10),IF(BI5&gt;=60,IF(BI10=0,4,1-BI10),1-BI10),"")</f>
        <v>-1</v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5</v>
      </c>
      <c r="BI18" s="2"/>
      <c r="BJ18" s="2">
        <f>SUM(BJ5:BJ17)</f>
        <v>3</v>
      </c>
    </row>
    <row r="23" spans="2:62">
      <c r="B23" s="2" t="s">
        <v>71</v>
      </c>
    </row>
    <row r="24" spans="2:62">
      <c r="B24" s="2" t="s">
        <v>1</v>
      </c>
      <c r="C24" s="2" cm="1">
        <f t="array" ref="C24">SUMPRODUCT((MOD(COLUMN(C5:BI5)-COLUMN(C5),2)=0)*(ISNUMBER(C5:BI5))*(C5:BI5))</f>
        <v>1170</v>
      </c>
    </row>
    <row r="25" spans="2:62">
      <c r="B25" s="2" t="s">
        <v>72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4</v>
      </c>
    </row>
    <row r="28" spans="2:62">
      <c r="B28" s="2" t="s">
        <v>74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20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Y3:AZ3"/>
    <mergeCell ref="AW3:AX3"/>
    <mergeCell ref="AU3:AV3"/>
    <mergeCell ref="AS3:AT3"/>
    <mergeCell ref="C3:D3"/>
    <mergeCell ref="BI3:BJ3"/>
    <mergeCell ref="BG3:BH3"/>
    <mergeCell ref="BE3:BF3"/>
    <mergeCell ref="BC3:BD3"/>
    <mergeCell ref="BA3:BB3"/>
    <mergeCell ref="AQ3:AR3"/>
    <mergeCell ref="AM3:AN3"/>
    <mergeCell ref="AK3:AL3"/>
    <mergeCell ref="AI3:AJ3"/>
    <mergeCell ref="AG3:AH3"/>
    <mergeCell ref="AO3:AP3"/>
    <mergeCell ref="E3:F3"/>
    <mergeCell ref="Y3:Z3"/>
    <mergeCell ref="W3:X3"/>
    <mergeCell ref="U3:V3"/>
    <mergeCell ref="G3:H3"/>
    <mergeCell ref="AA3:A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BA1" zoomScale="93" workbookViewId="0">
      <selection activeCell="BL17" sqref="BL17"/>
    </sheetView>
  </sheetViews>
  <sheetFormatPr defaultColWidth="11.42578125" defaultRowHeight="14.45"/>
  <cols>
    <col min="2" max="2" width="16.5703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>
        <v>31</v>
      </c>
      <c r="AR5" s="2">
        <f>IF(AQ5&gt;0,INT(AQ5/45)+1,0)</f>
        <v>1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84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>
        <v>90</v>
      </c>
      <c r="BD5" s="2">
        <f>IF(BC5&gt;0,INT(BC5/45)+1,0)</f>
        <v>3</v>
      </c>
      <c r="BE5" s="2">
        <v>90</v>
      </c>
      <c r="BF5" s="2">
        <f>IF(BE5&gt;0,INT(BE5/45)+1,0)</f>
        <v>3</v>
      </c>
      <c r="BG5" s="2">
        <v>58</v>
      </c>
      <c r="BH5" s="2">
        <f>IF(BG5&gt;0,INT(BG5/45)+1,0)</f>
        <v>2</v>
      </c>
      <c r="BI5" s="2"/>
      <c r="BJ5" s="2">
        <f>IF(BI5&gt;0,INT(BI5/45)+1,0)</f>
        <v>0</v>
      </c>
    </row>
    <row r="6" spans="2:62">
      <c r="B6" s="2" t="s">
        <v>56</v>
      </c>
      <c r="C6" s="2" t="s">
        <v>76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59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 t="s">
        <v>60</v>
      </c>
      <c r="BD7" s="2">
        <f>IF(BC5&gt;=30,IF(EXACT(BC7,"W"),2,IF(EXACT(BC7,"D"),1,IF(EXACT(BC7,"L"),0,""))),"")</f>
        <v>0</v>
      </c>
      <c r="BE7" s="2" t="s">
        <v>60</v>
      </c>
      <c r="BF7" s="2">
        <f>IF(BE5&gt;=30,IF(EXACT(BE7,"W"),2,IF(EXACT(BE7,"D"),1,IF(EXACT(BE7,"L"),0,""))),"")</f>
        <v>0</v>
      </c>
      <c r="BG7" s="2" t="s">
        <v>61</v>
      </c>
      <c r="BH7" s="2">
        <f>IF(BG5&gt;=30,IF(EXACT(BG7,"W"),2,IF(EXACT(BG7,"D"),1,IF(EXACT(BG7,"L"),0,""))),"")</f>
        <v>1</v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/>
      <c r="BB8" s="2">
        <f>BA8*6</f>
        <v>0</v>
      </c>
      <c r="BC8" s="2">
        <v>0</v>
      </c>
      <c r="BD8" s="2">
        <f>BC8*6</f>
        <v>0</v>
      </c>
      <c r="BE8" s="2">
        <v>2</v>
      </c>
      <c r="BF8" s="2">
        <f>BE8*6</f>
        <v>12</v>
      </c>
      <c r="BG8" s="2">
        <v>0</v>
      </c>
      <c r="BH8" s="2">
        <f>BG8*6</f>
        <v>0</v>
      </c>
      <c r="BI8" s="2"/>
      <c r="BJ8" s="2">
        <f>BI8*6</f>
        <v>0</v>
      </c>
    </row>
    <row r="9" spans="2:62">
      <c r="B9" s="2" t="s">
        <v>63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>
        <v>0</v>
      </c>
      <c r="BD9" s="2">
        <f>BC9*3</f>
        <v>0</v>
      </c>
      <c r="BE9" s="2">
        <v>0</v>
      </c>
      <c r="BF9" s="2">
        <f>BE9*3</f>
        <v>0</v>
      </c>
      <c r="BG9" s="2">
        <v>0</v>
      </c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3</v>
      </c>
      <c r="AY10" s="2">
        <v>3</v>
      </c>
      <c r="AZ10" s="2">
        <f>IF(ISNUMBER(AY10),IF(AY5&gt;=60,IF(AY10=0,3,1-AY10),1-AY10),"")</f>
        <v>-2</v>
      </c>
      <c r="BA10" s="2"/>
      <c r="BB10" s="2" t="str">
        <f>IF(ISNUMBER(BA10),IF(BA5&gt;=60,IF(BA10=0,3,1-BA10),1-BA10),"")</f>
        <v/>
      </c>
      <c r="BC10" s="2">
        <v>6</v>
      </c>
      <c r="BD10" s="2">
        <f>IF(ISNUMBER(BC10),IF(BC5&gt;=60,IF(BC10=0,3,1-BC10),1-BC10),"")</f>
        <v>-5</v>
      </c>
      <c r="BE10" s="2">
        <v>5</v>
      </c>
      <c r="BF10" s="2">
        <f>IF(ISNUMBER(BE10),IF(BE5&gt;=60,IF(BE10=0,3,1-BE10),1-BE10),"")</f>
        <v>-4</v>
      </c>
      <c r="BG10" s="2">
        <v>0</v>
      </c>
      <c r="BH10" s="2">
        <f>IF(ISNUMBER(BG10),IF(BG5&gt;=60,IF(BG10=0,3,1-BG10),1-BG10),"")</f>
        <v>1</v>
      </c>
      <c r="BI10" s="2"/>
      <c r="BJ10" s="2" t="str">
        <f>IF(ISNUMBER(BI10),IF(BI5&gt;=60,IF(BI10=0,3,1-BI10),1-BI10),"")</f>
        <v/>
      </c>
    </row>
    <row r="11" spans="2:62">
      <c r="B11" s="2" t="s">
        <v>64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1</v>
      </c>
      <c r="AV12" s="2">
        <f>-AU12</f>
        <v>-1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/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1</v>
      </c>
      <c r="AR13" s="2">
        <f>-3*AQ13</f>
        <v>-3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1</v>
      </c>
      <c r="AR14" s="2">
        <f>-2*AQ14</f>
        <v>-2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>
        <v>1</v>
      </c>
      <c r="BD14" s="2">
        <f>-2*BC14</f>
        <v>-2</v>
      </c>
      <c r="BE14" s="2">
        <v>0</v>
      </c>
      <c r="BF14" s="2">
        <f>-2*BE14</f>
        <v>0</v>
      </c>
      <c r="BG14" s="2">
        <v>0</v>
      </c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>
        <v>0</v>
      </c>
      <c r="BD16" s="2">
        <f>-3*BC16</f>
        <v>0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77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-1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6</v>
      </c>
      <c r="AY18" s="2"/>
      <c r="AZ18" s="2">
        <f>SUM(AZ5:AZ17)</f>
        <v>1</v>
      </c>
      <c r="BA18" s="2"/>
      <c r="BB18" s="2">
        <f>SUM(BB5:BB17)</f>
        <v>0</v>
      </c>
      <c r="BC18" s="2"/>
      <c r="BD18" s="2">
        <f>SUM(BD5:BD17)</f>
        <v>-4</v>
      </c>
      <c r="BE18" s="2"/>
      <c r="BF18" s="2">
        <f>SUM(BF5:BF17)</f>
        <v>11</v>
      </c>
      <c r="BG18" s="2"/>
      <c r="BH18" s="2">
        <f>SUM(BH5:BH17)</f>
        <v>4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1667</v>
      </c>
    </row>
    <row r="25" spans="2:62">
      <c r="B25" s="2" t="s">
        <v>72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9</v>
      </c>
    </row>
    <row r="28" spans="2:62">
      <c r="B28" s="2" t="s">
        <v>74</v>
      </c>
      <c r="C28" s="2" cm="1">
        <f t="array" ref="C28">SUMPRODUCT((MOD(COLUMN(C8:BI8)-COLUMN(C8),2)=0)*(ISNUMBER(C8:BI8))*(C8:BI8))</f>
        <v>7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31</v>
      </c>
    </row>
    <row r="31" spans="2:62">
      <c r="B31" s="2" t="s">
        <v>64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66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20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AT1" zoomScale="61" workbookViewId="0">
      <selection activeCell="BL17" sqref="BL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>
        <v>90</v>
      </c>
      <c r="AL5" s="2">
        <f>IF(AK5&gt;0,INT(AK5/45)+1,0)</f>
        <v>3</v>
      </c>
      <c r="AM5" s="2">
        <v>68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90</v>
      </c>
      <c r="AX5" s="2">
        <f>IF(AW5&gt;0,INT(AW5/45)+1,0)</f>
        <v>3</v>
      </c>
      <c r="AY5" s="2"/>
      <c r="AZ5" s="2">
        <f>IF(AY5&gt;0,INT(AY5/45)+1,0)</f>
        <v>0</v>
      </c>
      <c r="BA5" s="2">
        <v>90</v>
      </c>
      <c r="BB5" s="2">
        <f>IF(BA5&gt;0,INT(BA5/45)+1,0)</f>
        <v>3</v>
      </c>
      <c r="BC5" s="2">
        <v>90</v>
      </c>
      <c r="BD5" s="2">
        <f>IF(BC5&gt;0,INT(BC5/45)+1,0)</f>
        <v>3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>
        <v>45</v>
      </c>
      <c r="BJ5" s="2">
        <f>IF(BI5&gt;0,INT(BI5/45)+1,0)</f>
        <v>2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76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 t="s">
        <v>76</v>
      </c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60</v>
      </c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 t="s">
        <v>61</v>
      </c>
      <c r="BJ7" s="2">
        <f>IF(BI5&gt;=30,IF(EXACT(BI7,"W"),2,IF(EXACT(BI7,"D"),1,IF(EXACT(BI7,"L"),0,""))),"")</f>
        <v>1</v>
      </c>
    </row>
    <row r="8" spans="2:64">
      <c r="B8" s="2" t="s">
        <v>74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/>
      <c r="AZ8" s="2">
        <f>AY8*6</f>
        <v>0</v>
      </c>
      <c r="BA8" s="2">
        <v>0</v>
      </c>
      <c r="BB8" s="2">
        <f>BA8*6</f>
        <v>0</v>
      </c>
      <c r="BC8" s="2">
        <v>0</v>
      </c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>
        <v>0</v>
      </c>
      <c r="BJ8" s="2">
        <f>BI8*6</f>
        <v>0</v>
      </c>
    </row>
    <row r="9" spans="2:64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>
        <v>0</v>
      </c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3</v>
      </c>
      <c r="AY10" s="2"/>
      <c r="AZ10" s="2" t="str">
        <f>IF(ISNUMBER(AY10),IF(AY5&gt;=60,IF(AY10=0,3,1-AY10),1-AY10),"")</f>
        <v/>
      </c>
      <c r="BA10" s="2">
        <v>2</v>
      </c>
      <c r="BB10" s="2">
        <f>IF(ISNUMBER(BA10),IF(BA5&gt;=60,IF(BA10=0,3,1-BA10),1-BA10),"")</f>
        <v>-1</v>
      </c>
      <c r="BC10" s="2">
        <v>6</v>
      </c>
      <c r="BD10" s="2">
        <f>IF(ISNUMBER(BC10),IF(BC5&gt;=60,IF(BC10=0,3,1-BC10),1-BC10),"")</f>
        <v>-5</v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>
        <v>2</v>
      </c>
      <c r="BJ10" s="2">
        <f>IF(ISNUMBER(BI10),IF(BI5&gt;=60,IF(BI10=0,3,1-BI10),1-BI10),"")</f>
        <v>-1</v>
      </c>
      <c r="BL10" s="2"/>
    </row>
    <row r="11" spans="2:64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>
        <v>0</v>
      </c>
      <c r="BJ11" s="2">
        <f>-3*BI11</f>
        <v>0</v>
      </c>
    </row>
    <row r="12" spans="2:64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>
        <v>0</v>
      </c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>
        <v>0</v>
      </c>
      <c r="BJ13" s="2">
        <f>-3*BI13</f>
        <v>0</v>
      </c>
    </row>
    <row r="14" spans="2:64">
      <c r="B14" s="2" t="s">
        <v>66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>
        <v>0</v>
      </c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>
        <v>0</v>
      </c>
      <c r="BJ14" s="2">
        <f>-2*BI14</f>
        <v>0</v>
      </c>
    </row>
    <row r="15" spans="2:64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>
        <v>0</v>
      </c>
      <c r="BJ15" s="2">
        <f>3*BI15</f>
        <v>0</v>
      </c>
    </row>
    <row r="16" spans="2:64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1</v>
      </c>
      <c r="AP16" s="2">
        <f>-3*AO16</f>
        <v>-3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1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7</v>
      </c>
      <c r="AY18" s="2"/>
      <c r="AZ18" s="2">
        <f>SUM(AZ5:AZ17)</f>
        <v>0</v>
      </c>
      <c r="BA18" s="2"/>
      <c r="BB18" s="2">
        <f>SUM(BB5:BB17)</f>
        <v>4</v>
      </c>
      <c r="BC18" s="2"/>
      <c r="BD18" s="2">
        <f>SUM(BD5:BD17)</f>
        <v>-2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2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1544</v>
      </c>
    </row>
    <row r="25" spans="2:62">
      <c r="B25" s="2" t="s">
        <v>72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7</v>
      </c>
    </row>
    <row r="28" spans="2:62">
      <c r="B28" s="2" t="s">
        <v>74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27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18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BA2" zoomScale="80" workbookViewId="0">
      <selection activeCell="BL17" sqref="BL17"/>
    </sheetView>
  </sheetViews>
  <sheetFormatPr defaultColWidth="11.42578125" defaultRowHeight="14.45"/>
  <cols>
    <col min="2" max="2" width="16.1406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33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>
        <v>70</v>
      </c>
      <c r="AZ5" s="2">
        <f>IF(AY5&gt;0,INT(AY5/45)+1,0)</f>
        <v>2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>
        <v>75</v>
      </c>
      <c r="BF5" s="2">
        <f>IF(BE5&gt;0,INT(BE5/45)+1,0)</f>
        <v>2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76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76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76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76</v>
      </c>
      <c r="AD6" s="2" t="str">
        <f>IF(EXACT(AC6,"SI"), 1, IF(EXACT(AC6,"NO"), 0, ""))</f>
        <v/>
      </c>
      <c r="AE6" s="2" t="s">
        <v>76</v>
      </c>
      <c r="AF6" s="2" t="str">
        <f>IF(EXACT(AE6,"SI"), 1, IF(EXACT(AE6,"NO"), 0, ""))</f>
        <v/>
      </c>
      <c r="AG6" s="2" t="s">
        <v>76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76</v>
      </c>
      <c r="AL6" s="2" t="str">
        <f>IF(EXACT(AK6,"SI"), 1, IF(EXACT(AK6,"NO"), 0, ""))</f>
        <v/>
      </c>
      <c r="AM6" s="2" t="s">
        <v>76</v>
      </c>
      <c r="AN6" s="2" t="str">
        <f>IF(EXACT(AM6,"SI"), 1, IF(EXACT(AM6,"NO"), 0, ""))</f>
        <v/>
      </c>
      <c r="AO6" s="2" t="s">
        <v>76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59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 t="str">
        <f>IF(W5&gt;=30,IF(EXACT(W7,"W"),2,IF(EXACT(W7,"D"),1,IF(EXACT(W7,"L"),0,""))),"")</f>
        <v/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 t="str">
        <f>IF(AE5&gt;=30,IF(EXACT(AE7,"W"),2,IF(EXACT(AE7,"D"),1,IF(EXACT(AE7,"L"),0,""))),"")</f>
        <v/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 t="str">
        <f>IF(AM5&gt;=30,IF(EXACT(AM7,"W"),2,IF(EXACT(AM7,"D"),1,IF(EXACT(AM7,"L"),0,""))),"")</f>
        <v/>
      </c>
      <c r="AO7" s="2" t="s">
        <v>59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 t="s">
        <v>60</v>
      </c>
      <c r="BF7" s="2">
        <f>IF(BE5&gt;=30,IF(EXACT(BE7,"W"),2,IF(EXACT(BE7,"D"),1,IF(EXACT(BE7,"L"),0,""))),"")</f>
        <v>0</v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1">
        <v>0</v>
      </c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>
        <v>0</v>
      </c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63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>
        <v>0</v>
      </c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>
        <v>2</v>
      </c>
      <c r="AZ10" s="2">
        <f>IF(ISNUMBER(AY10),IF(AY5&gt;=60,IF(AY10=0,3,1-AY10),1-AY10),"")</f>
        <v>-1</v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>
        <v>5</v>
      </c>
      <c r="BF10" s="2">
        <f>IF(ISNUMBER(BE10),IF(BE5&gt;=60,IF(BE10=0,3,1-BE10),1-BE10),"")</f>
        <v>-4</v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64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>
        <v>0</v>
      </c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65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>
        <v>1</v>
      </c>
      <c r="AZ12" s="2">
        <f>-AY12</f>
        <v>-1</v>
      </c>
      <c r="BA12" s="2"/>
      <c r="BB12" s="2">
        <f>-BA12</f>
        <v>0</v>
      </c>
      <c r="BC12" s="2"/>
      <c r="BD12" s="2">
        <f>-BC12</f>
        <v>0</v>
      </c>
      <c r="BE12" s="2">
        <v>0</v>
      </c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>
        <v>0</v>
      </c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66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>
        <v>1</v>
      </c>
      <c r="AZ14" s="2">
        <f>-2*AY14</f>
        <v>-2</v>
      </c>
      <c r="BA14" s="2"/>
      <c r="BB14" s="2">
        <f>-2*BA14</f>
        <v>0</v>
      </c>
      <c r="BC14" s="2"/>
      <c r="BD14" s="2">
        <f>-2*BC14</f>
        <v>0</v>
      </c>
      <c r="BE14" s="2">
        <v>1</v>
      </c>
      <c r="BF14" s="2">
        <f>-2*BE14</f>
        <v>-2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67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>
        <v>0</v>
      </c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68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>
        <v>0</v>
      </c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>
        <v>0</v>
      </c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-2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-4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696</v>
      </c>
    </row>
    <row r="25" spans="2:62">
      <c r="B25" s="2" t="s">
        <v>72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73</v>
      </c>
      <c r="C27" s="2" cm="1">
        <f t="array" ref="C27">SUMPRODUCT((MOD(COLUMN(C7:BI7)-COLUMN(C7),2)=0)*(C7:BI7="L"))</f>
        <v>7</v>
      </c>
    </row>
    <row r="28" spans="2:62">
      <c r="B28" s="2" t="s">
        <v>74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75</v>
      </c>
      <c r="C30" s="2" cm="1">
        <f t="array" ref="C30">SUMPRODUCT((MOD(COLUMN(C10:BI10)-COLUMN(C10),2)=0)*(ISNUMBER(C10:BI10)), C10:BI10)</f>
        <v>18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66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AV1" workbookViewId="0">
      <selection activeCell="BL17" sqref="BL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57</v>
      </c>
      <c r="AL5" s="2">
        <f>IF(AK5&gt;0,INT(AK5/45)+1,0)</f>
        <v>2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2</v>
      </c>
      <c r="AR5" s="2">
        <f>IF(AQ5&gt;0,INT(AQ5/45)+1,0)</f>
        <v>1</v>
      </c>
      <c r="AS5" s="2"/>
      <c r="AT5" s="2">
        <f>IF(AS5&gt;0,INT(AS5/45)+1,0)</f>
        <v>0</v>
      </c>
      <c r="AU5" s="2">
        <v>70</v>
      </c>
      <c r="AV5" s="2">
        <f>IF(AU5&gt;0,INT(AU5/45)+1,0)</f>
        <v>2</v>
      </c>
      <c r="AW5" s="2">
        <v>75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>
        <v>27</v>
      </c>
      <c r="BD5" s="2">
        <f>IF(BC5&gt;0,INT(BC5/45)+1,0)</f>
        <v>1</v>
      </c>
      <c r="BE5" s="2"/>
      <c r="BF5" s="2">
        <f>IF(BE5&gt;0,INT(BE5/45)+1,0)</f>
        <v>0</v>
      </c>
      <c r="BG5" s="2">
        <v>90</v>
      </c>
      <c r="BH5" s="2">
        <f>IF(BG5&gt;0,INT(BG5/45)+1,0)</f>
        <v>3</v>
      </c>
      <c r="BI5" s="2">
        <v>90</v>
      </c>
      <c r="BJ5" s="2">
        <f>IF(BI5&gt;0,INT(BI5/45)+1,0)</f>
        <v>3</v>
      </c>
    </row>
    <row r="6" spans="2:64">
      <c r="B6" s="2" t="s">
        <v>56</v>
      </c>
      <c r="C6" s="2"/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76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 t="s">
        <v>76</v>
      </c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 t="s">
        <v>60</v>
      </c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4">
      <c r="B8" s="2" t="s">
        <v>74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/>
      <c r="BB8" s="2">
        <f>BA8*6</f>
        <v>0</v>
      </c>
      <c r="BC8" s="2">
        <v>0</v>
      </c>
      <c r="BD8" s="2">
        <f>BC8*6</f>
        <v>0</v>
      </c>
      <c r="BE8" s="2"/>
      <c r="BF8" s="2">
        <f>BE8*6</f>
        <v>0</v>
      </c>
      <c r="BG8" s="2">
        <v>0</v>
      </c>
      <c r="BH8" s="2">
        <f>BG8*6</f>
        <v>0</v>
      </c>
      <c r="BI8" s="2">
        <v>0</v>
      </c>
      <c r="BJ8" s="2">
        <f>BI8*6</f>
        <v>0</v>
      </c>
    </row>
    <row r="9" spans="2:64">
      <c r="B9" s="2" t="s">
        <v>63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>
        <v>0</v>
      </c>
      <c r="BD9" s="2">
        <f>BC9*3</f>
        <v>0</v>
      </c>
      <c r="BE9" s="2"/>
      <c r="BF9" s="2">
        <f>BE9*3</f>
        <v>0</v>
      </c>
      <c r="BG9" s="2">
        <v>0</v>
      </c>
      <c r="BH9" s="2">
        <f>BG9*3</f>
        <v>0</v>
      </c>
      <c r="BI9" s="2">
        <v>0</v>
      </c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>
        <v>2</v>
      </c>
      <c r="AL10" s="2">
        <f>IF(ISNUMBER(AK10),IF(AK5&gt;=60,IF(AK10=0,3,1-AK10),1-AK10),"")</f>
        <v>-1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>
        <v>1</v>
      </c>
      <c r="AV10" s="2">
        <f>IF(ISNUMBER(AU10),IF(AU5&gt;=60,IF(AU10=0,3,1-AU10),1-AU10),"")</f>
        <v>0</v>
      </c>
      <c r="AW10" s="2">
        <v>0</v>
      </c>
      <c r="AX10" s="2">
        <f>IF(ISNUMBER(AW10),IF(AW5&gt;=60,IF(AW10=0,3,1-AW10),1-AW10),"")</f>
        <v>3</v>
      </c>
      <c r="AY10" s="2">
        <v>3</v>
      </c>
      <c r="AZ10" s="2">
        <f>IF(ISNUMBER(AY10),IF(AY5&gt;=60,IF(AY10=0,3,1-AY10),1-AY10),"")</f>
        <v>-2</v>
      </c>
      <c r="BA10" s="2"/>
      <c r="BB10" s="2" t="str">
        <f>IF(ISNUMBER(BA10),IF(BA5&gt;=60,IF(BA10=0,3,1-BA10),1-BA10),"")</f>
        <v/>
      </c>
      <c r="BC10" s="2">
        <v>0</v>
      </c>
      <c r="BD10" s="2">
        <f>IF(ISNUMBER(BC10),IF(BC5&gt;=60,IF(BC10=0,3,1-BC10),1-BC10),"")</f>
        <v>1</v>
      </c>
      <c r="BE10" s="2"/>
      <c r="BF10" s="2" t="str">
        <f>IF(ISNUMBER(BE10),IF(BE5&gt;=60,IF(BE10=0,3,1-BE10),1-BE10),"")</f>
        <v/>
      </c>
      <c r="BG10" s="2">
        <v>1</v>
      </c>
      <c r="BH10" s="2">
        <f>IF(ISNUMBER(BG10),IF(BG5&gt;=60,IF(BG10=0,3,1-BG10),1-BG10),"")</f>
        <v>0</v>
      </c>
      <c r="BI10" s="2">
        <v>2</v>
      </c>
      <c r="BJ10" s="2">
        <f>IF(ISNUMBER(BI10),IF(BI5&gt;=60,IF(BI10=0,3,1-BI10),1-BI10),"")</f>
        <v>-1</v>
      </c>
      <c r="BL10" s="2"/>
    </row>
    <row r="11" spans="2:64">
      <c r="B11" s="2" t="s">
        <v>64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>
        <v>0</v>
      </c>
      <c r="BD11" s="2">
        <f>-3*BC11</f>
        <v>0</v>
      </c>
      <c r="BE11" s="2"/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4">
      <c r="B12" s="2" t="s">
        <v>65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/>
      <c r="BB12" s="2">
        <f>-BA12</f>
        <v>0</v>
      </c>
      <c r="BC12" s="2">
        <v>0</v>
      </c>
      <c r="BD12" s="2">
        <f>-BC12</f>
        <v>0</v>
      </c>
      <c r="BE12" s="2"/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1</v>
      </c>
      <c r="AX13" s="2">
        <f>-3*AW13</f>
        <v>-3</v>
      </c>
      <c r="AY13" s="2">
        <v>0</v>
      </c>
      <c r="AZ13" s="2">
        <f>-3*AY13</f>
        <v>0</v>
      </c>
      <c r="BA13" s="2"/>
      <c r="BB13" s="2">
        <f>-3*BA13</f>
        <v>0</v>
      </c>
      <c r="BC13" s="2">
        <v>0</v>
      </c>
      <c r="BD13" s="2">
        <f>-3*BC13</f>
        <v>0</v>
      </c>
      <c r="BE13" s="2"/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4">
      <c r="B14" s="2" t="s">
        <v>66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>
        <v>0</v>
      </c>
      <c r="BD14" s="2">
        <f>-2*BC14</f>
        <v>0</v>
      </c>
      <c r="BE14" s="2"/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4">
      <c r="B15" s="2" t="s">
        <v>67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>
        <v>0</v>
      </c>
      <c r="BD15" s="2">
        <f>3*BC15</f>
        <v>0</v>
      </c>
      <c r="BE15" s="2"/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4">
      <c r="B16" s="2" t="s">
        <v>68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>
        <v>0</v>
      </c>
      <c r="BD16" s="2">
        <f>-3*BC16</f>
        <v>0</v>
      </c>
      <c r="BE16" s="2"/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77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3</v>
      </c>
      <c r="AY18" s="2"/>
      <c r="AZ18" s="2">
        <f>SUM(AZ5:AZ17)</f>
        <v>1</v>
      </c>
      <c r="BA18" s="2"/>
      <c r="BB18" s="2">
        <f>SUM(BB5:BB17)</f>
        <v>0</v>
      </c>
      <c r="BC18" s="2"/>
      <c r="BD18" s="2">
        <f>SUM(BD5:BD17)</f>
        <v>2</v>
      </c>
      <c r="BE18" s="2"/>
      <c r="BF18" s="2">
        <f>SUM(BF5:BF17)</f>
        <v>0</v>
      </c>
      <c r="BG18" s="2"/>
      <c r="BH18" s="2">
        <f>SUM(BH5:BH17)</f>
        <v>5</v>
      </c>
      <c r="BI18" s="2"/>
      <c r="BJ18" s="2">
        <f>SUM(BJ5:BJ17)</f>
        <v>3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1351</v>
      </c>
    </row>
    <row r="25" spans="2:62">
      <c r="B25" s="2" t="s">
        <v>72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6</v>
      </c>
    </row>
    <row r="28" spans="2:62">
      <c r="B28" s="2" t="s">
        <v>74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75</v>
      </c>
      <c r="C30" s="2" cm="1">
        <f t="array" ref="C30">SUMPRODUCT((MOD(COLUMN(C10:BI10)-COLUMN(C10),2)=0)*(ISNUMBER(C10:BI10)), C10:BI10)</f>
        <v>18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BA1" workbookViewId="0">
      <selection activeCell="BL17" sqref="BL17"/>
    </sheetView>
  </sheetViews>
  <sheetFormatPr defaultColWidth="11.42578125" defaultRowHeight="14.45"/>
  <cols>
    <col min="2" max="2" width="16.57031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>
        <v>18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3</v>
      </c>
      <c r="AP5" s="2">
        <f>IF(AO5&gt;0,INT(AO5/45)+1,0)</f>
        <v>1</v>
      </c>
      <c r="AQ5" s="2">
        <v>2</v>
      </c>
      <c r="AR5" s="2">
        <f>IF(AQ5&gt;0,INT(AQ5/45)+1,0)</f>
        <v>1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45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>
        <v>90</v>
      </c>
      <c r="BH5" s="2">
        <f>IF(BG5&gt;0,INT(BG5/45)+1,0)</f>
        <v>3</v>
      </c>
      <c r="BI5" s="2">
        <v>45</v>
      </c>
      <c r="BJ5" s="2">
        <f>IF(BI5&gt;0,INT(BI5/45)+1,0)</f>
        <v>2</v>
      </c>
    </row>
    <row r="6" spans="2:64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76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76</v>
      </c>
      <c r="X6" s="2" t="str">
        <f>IF(EXACT(W6,"SI"), 1, IF(EXACT(W6,"NO"), 0, ""))</f>
        <v/>
      </c>
      <c r="Y6" s="2" t="s">
        <v>76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76</v>
      </c>
      <c r="AJ6" s="2" t="str">
        <f>IF(EXACT(AI6,"SI"), 1, IF(EXACT(AI6,"NO"), 0, ""))</f>
        <v/>
      </c>
      <c r="AK6" s="2" t="s">
        <v>76</v>
      </c>
      <c r="AL6" s="2" t="str">
        <f>IF(EXACT(AK6,"SI"), 1, IF(EXACT(AK6,"NO"), 0, ""))</f>
        <v/>
      </c>
      <c r="AM6" s="2" t="s">
        <v>76</v>
      </c>
      <c r="AN6" s="2" t="str">
        <f>IF(EXACT(AM6,"SI"), 1, IF(EXACT(AM6,"NO"), 0, ""))</f>
        <v/>
      </c>
      <c r="AO6" s="2" t="s">
        <v>76</v>
      </c>
      <c r="AP6" s="2" t="str">
        <f>IF(EXACT(AO6,"SI"), 1, IF(EXACT(AO6,"NO"), 0, ""))</f>
        <v/>
      </c>
      <c r="AQ6" s="2" t="s">
        <v>76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 t="str">
        <f>IF(W5&gt;=30,IF(EXACT(W7,"W"),2,IF(EXACT(W7,"D"),1,IF(EXACT(W7,"L"),0,""))),"")</f>
        <v/>
      </c>
      <c r="Y7" s="2" t="s">
        <v>60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 t="str">
        <f>IF(AI5&gt;=30,IF(EXACT(AI7,"W"),2,IF(EXACT(AI7,"D"),1,IF(EXACT(AI7,"L"),0,""))),"")</f>
        <v/>
      </c>
      <c r="AK7" s="2" t="s">
        <v>60</v>
      </c>
      <c r="AL7" s="2" t="str">
        <f>IF(AK5&gt;=30,IF(EXACT(AK7,"W"),2,IF(EXACT(AK7,"D"),1,IF(EXACT(AK7,"L"),0,""))),"")</f>
        <v/>
      </c>
      <c r="AM7" s="2" t="s">
        <v>59</v>
      </c>
      <c r="AN7" s="2" t="str">
        <f>IF(AM5&gt;=30,IF(EXACT(AM7,"W"),2,IF(EXACT(AM7,"D"),1,IF(EXACT(AM7,"L"),0,""))),"")</f>
        <v/>
      </c>
      <c r="AO7" s="2" t="s">
        <v>59</v>
      </c>
      <c r="AP7" s="2" t="str">
        <f>IF(AO5&gt;=30,IF(EXACT(AO7,"W"),2,IF(EXACT(AO7,"D"),1,IF(EXACT(AO7,"L"),0,""))),"")</f>
        <v/>
      </c>
      <c r="AQ7" s="2" t="s">
        <v>59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4">
      <c r="B8" s="2" t="s">
        <v>74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>
        <v>0</v>
      </c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>
        <v>0</v>
      </c>
      <c r="BH8" s="2">
        <f>BG8*6</f>
        <v>0</v>
      </c>
      <c r="BI8" s="2">
        <v>0</v>
      </c>
      <c r="BJ8" s="2">
        <f>BI8*6</f>
        <v>0</v>
      </c>
    </row>
    <row r="9" spans="2:64">
      <c r="B9" s="2" t="s">
        <v>63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>
        <v>0</v>
      </c>
      <c r="BH9" s="2">
        <f>BG9*3</f>
        <v>0</v>
      </c>
      <c r="BI9" s="2">
        <v>0</v>
      </c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>
        <v>0</v>
      </c>
      <c r="AX10" s="2">
        <f>IF(ISNUMBER(AW10),IF(AW5&gt;=60,IF(AW10=0,3,1-AW10),1-AW10),"")</f>
        <v>1</v>
      </c>
      <c r="AY10" s="2">
        <v>3</v>
      </c>
      <c r="AZ10" s="2">
        <f>IF(ISNUMBER(AY10),IF(AY5&gt;=60,IF(AY10=0,3,1-AY10),1-AY10),"")</f>
        <v>-2</v>
      </c>
      <c r="BA10" s="2">
        <v>2</v>
      </c>
      <c r="BB10" s="2">
        <f>IF(ISNUMBER(BA10),IF(BA5&gt;=60,IF(BA10=0,3,1-BA10),1-BA10),"")</f>
        <v>-1</v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>
        <v>1</v>
      </c>
      <c r="BH10" s="2">
        <f>IF(ISNUMBER(BG10),IF(BG5&gt;=60,IF(BG10=0,3,1-BG10),1-BG10),"")</f>
        <v>0</v>
      </c>
      <c r="BI10" s="2">
        <v>0</v>
      </c>
      <c r="BJ10" s="2">
        <f>IF(ISNUMBER(BI10),IF(BI5&gt;=60,IF(BI10=0,3,1-BI10),1-BI10),"")</f>
        <v>1</v>
      </c>
      <c r="BL10" s="2"/>
    </row>
    <row r="11" spans="2:64">
      <c r="B11" s="2" t="s">
        <v>64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4">
      <c r="B12" s="2" t="s">
        <v>65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4">
      <c r="B14" s="2" t="s">
        <v>66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4">
      <c r="B15" s="2" t="s">
        <v>67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4">
      <c r="B16" s="2" t="s">
        <v>68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2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4</v>
      </c>
      <c r="AY18" s="2"/>
      <c r="AZ18" s="2">
        <f>SUM(AZ5:AZ17)</f>
        <v>1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5</v>
      </c>
      <c r="BI18" s="2"/>
      <c r="BJ18" s="2">
        <f>SUM(BJ5:BJ17)</f>
        <v>4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706</v>
      </c>
    </row>
    <row r="25" spans="2:62">
      <c r="B25" s="2" t="s">
        <v>72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5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11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AX1" workbookViewId="0">
      <selection activeCell="BL17" sqref="BL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5</v>
      </c>
      <c r="AV5" s="2">
        <f>IF(AU5&gt;0,INT(AU5/45)+1,0)</f>
        <v>1</v>
      </c>
      <c r="AW5" s="2">
        <v>45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31</v>
      </c>
      <c r="BB5" s="2">
        <f>IF(BA5&gt;0,INT(BA5/45)+1,0)</f>
        <v>1</v>
      </c>
      <c r="BC5" s="2">
        <v>16</v>
      </c>
      <c r="BD5" s="2">
        <f>IF(BC5&gt;0,INT(BC5/45)+1,0)</f>
        <v>1</v>
      </c>
      <c r="BE5" s="2">
        <v>90</v>
      </c>
      <c r="BF5" s="2">
        <f>IF(BE5&gt;0,INT(BE5/45)+1,0)</f>
        <v>3</v>
      </c>
      <c r="BG5" s="2">
        <v>43</v>
      </c>
      <c r="BH5" s="2">
        <f>IF(BG5&gt;0,INT(BG5/45)+1,0)</f>
        <v>1</v>
      </c>
      <c r="BI5" s="2"/>
      <c r="BJ5" s="2">
        <f>IF(BI5&gt;0,INT(BI5/45)+1,0)</f>
        <v>0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76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76</v>
      </c>
      <c r="AV6" s="2" t="str">
        <f>IF(EXACT(AU6,"SI"), 1, IF(EXACT(AU6,"NO"), 0, ""))</f>
        <v/>
      </c>
      <c r="AW6" s="2" t="s">
        <v>76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76</v>
      </c>
      <c r="BB6" s="2" t="str">
        <f>IF(EXACT(BA6,"SI"), 1, IF(EXACT(BA6,"NO"), 0, ""))</f>
        <v/>
      </c>
      <c r="BC6" s="2" t="s">
        <v>76</v>
      </c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 t="str">
        <f>IF(BC5&gt;=30,IF(EXACT(BC7,"W"),2,IF(EXACT(BC7,"D"),1,IF(EXACT(BC7,"L"),0,""))),"")</f>
        <v/>
      </c>
      <c r="BE7" s="2" t="s">
        <v>60</v>
      </c>
      <c r="BF7" s="2">
        <f>IF(BE5&gt;=30,IF(EXACT(BE7,"W"),2,IF(EXACT(BE7,"D"),1,IF(EXACT(BE7,"L"),0,""))),"")</f>
        <v>0</v>
      </c>
      <c r="BG7" s="2" t="s">
        <v>59</v>
      </c>
      <c r="BH7" s="2">
        <f>IF(BG5&gt;=30,IF(EXACT(BG7,"W"),2,IF(EXACT(BG7,"D"),1,IF(EXACT(BG7,"L"),0,""))),"")</f>
        <v>2</v>
      </c>
      <c r="BI7" s="2"/>
      <c r="BJ7" s="2" t="str">
        <f>IF(BI5&gt;=30,IF(EXACT(BI7,"W"),2,IF(EXACT(BI7,"D"),1,IF(EXACT(BI7,"L"),0,""))),"")</f>
        <v/>
      </c>
    </row>
    <row r="8" spans="2:64">
      <c r="B8" s="2" t="s">
        <v>74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>
        <v>0</v>
      </c>
      <c r="BB8" s="2">
        <f>BA8*6</f>
        <v>0</v>
      </c>
      <c r="BC8" s="2">
        <v>0</v>
      </c>
      <c r="BD8" s="2">
        <f>BC8*6</f>
        <v>0</v>
      </c>
      <c r="BE8" s="2">
        <v>0</v>
      </c>
      <c r="BF8" s="2">
        <f>BE8*6</f>
        <v>0</v>
      </c>
      <c r="BG8" s="2">
        <v>0</v>
      </c>
      <c r="BH8" s="2">
        <f>BG8*6</f>
        <v>0</v>
      </c>
      <c r="BI8" s="2"/>
      <c r="BJ8" s="2">
        <f>BI8*6</f>
        <v>0</v>
      </c>
    </row>
    <row r="9" spans="2:64">
      <c r="B9" s="2" t="s">
        <v>63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>
        <v>0</v>
      </c>
      <c r="BF9" s="2">
        <f>BE9*3</f>
        <v>0</v>
      </c>
      <c r="BG9" s="2">
        <v>0</v>
      </c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>
        <v>0</v>
      </c>
      <c r="AV10" s="2">
        <f>IF(ISNUMBER(AU10),IF(AU5&gt;=60,IF(AU10=0,3,1-AU10),1-AU10),"")</f>
        <v>1</v>
      </c>
      <c r="AW10" s="2">
        <v>0</v>
      </c>
      <c r="AX10" s="2">
        <f>IF(ISNUMBER(AW10),IF(AW5&gt;=60,IF(AW10=0,3,1-AW10),1-AW10),"")</f>
        <v>1</v>
      </c>
      <c r="AY10" s="2">
        <v>3</v>
      </c>
      <c r="AZ10" s="2">
        <f>IF(ISNUMBER(AY10),IF(AY5&gt;=60,IF(AY10=0,3,1-AY10),1-AY10),"")</f>
        <v>-2</v>
      </c>
      <c r="BA10" s="2">
        <v>2</v>
      </c>
      <c r="BB10" s="2">
        <f>IF(ISNUMBER(BA10),IF(BA5&gt;=60,IF(BA10=0,3,1-BA10),1-BA10),"")</f>
        <v>-1</v>
      </c>
      <c r="BC10" s="2">
        <v>0</v>
      </c>
      <c r="BD10" s="2">
        <f>IF(ISNUMBER(BC10),IF(BC5&gt;=60,IF(BC10=0,3,1-BC10),1-BC10),"")</f>
        <v>1</v>
      </c>
      <c r="BE10" s="2">
        <v>5</v>
      </c>
      <c r="BF10" s="2">
        <f>IF(ISNUMBER(BE10),IF(BE5&gt;=60,IF(BE10=0,3,1-BE10),1-BE10),"")</f>
        <v>-4</v>
      </c>
      <c r="BG10" s="2">
        <v>1</v>
      </c>
      <c r="BH10" s="2">
        <f>IF(ISNUMBER(BG10),IF(BG5&gt;=60,IF(BG10=0,3,1-BG10),1-BG10),"")</f>
        <v>0</v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/>
      <c r="BJ11" s="2">
        <f>-3*BI11</f>
        <v>0</v>
      </c>
    </row>
    <row r="12" spans="2:64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/>
      <c r="BJ13" s="2">
        <f>-3*BI13</f>
        <v>0</v>
      </c>
    </row>
    <row r="14" spans="2:64">
      <c r="B14" s="2" t="s">
        <v>66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>
        <v>0</v>
      </c>
      <c r="BD14" s="2">
        <f>-2*BC14</f>
        <v>0</v>
      </c>
      <c r="BE14" s="2">
        <v>1</v>
      </c>
      <c r="BF14" s="2">
        <f>-2*BE14</f>
        <v>-2</v>
      </c>
      <c r="BG14" s="2">
        <v>0</v>
      </c>
      <c r="BH14" s="2">
        <f>-2*BG14</f>
        <v>0</v>
      </c>
      <c r="BI14" s="2"/>
      <c r="BJ14" s="2">
        <f>-2*BI14</f>
        <v>0</v>
      </c>
    </row>
    <row r="15" spans="2:64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/>
      <c r="BJ15" s="2">
        <f>3*BI15</f>
        <v>0</v>
      </c>
    </row>
    <row r="16" spans="2:64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4</v>
      </c>
      <c r="AY18" s="2"/>
      <c r="AZ18" s="2">
        <f>SUM(AZ5:AZ17)</f>
        <v>1</v>
      </c>
      <c r="BA18" s="2"/>
      <c r="BB18" s="2">
        <f>SUM(BB5:BB17)</f>
        <v>2</v>
      </c>
      <c r="BC18" s="2"/>
      <c r="BD18" s="2">
        <f>SUM(BD5:BD17)</f>
        <v>2</v>
      </c>
      <c r="BE18" s="2"/>
      <c r="BF18" s="2">
        <f>SUM(BF5:BF17)</f>
        <v>-3</v>
      </c>
      <c r="BG18" s="2"/>
      <c r="BH18" s="2">
        <f>SUM(BH5:BH17)</f>
        <v>3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967</v>
      </c>
    </row>
    <row r="25" spans="2:62">
      <c r="B25" s="2" t="s">
        <v>72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9</v>
      </c>
    </row>
    <row r="28" spans="2:62">
      <c r="B28" s="2" t="s">
        <v>74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75</v>
      </c>
      <c r="C30" s="2" cm="1">
        <f t="array" ref="C30">SUMPRODUCT((MOD(COLUMN(C10:BI10)-COLUMN(C10),2)=0)*(ISNUMBER(C10:BI10)), C10:BI10)</f>
        <v>20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AY1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15</v>
      </c>
      <c r="AX5" s="2">
        <f>IF(AW5&gt;0,INT(AW5/45)+1,0)</f>
        <v>1</v>
      </c>
      <c r="AY5" s="2"/>
      <c r="AZ5" s="2">
        <f>IF(AY5&gt;0,INT(AY5/45)+1,0)</f>
        <v>0</v>
      </c>
      <c r="BA5" s="2">
        <v>90</v>
      </c>
      <c r="BB5" s="2">
        <f>IF(BA5&gt;0,INT(BA5/45)+1,0)</f>
        <v>3</v>
      </c>
      <c r="BC5" s="2">
        <v>90</v>
      </c>
      <c r="BD5" s="2">
        <f>IF(BC5&gt;0,INT(BC5/45)+1,0)</f>
        <v>3</v>
      </c>
      <c r="BE5" s="2">
        <v>90</v>
      </c>
      <c r="BF5" s="2">
        <f>IF(BE5&gt;0,INT(BE5/45)+1,0)</f>
        <v>3</v>
      </c>
      <c r="BG5" s="2">
        <v>90</v>
      </c>
      <c r="BH5" s="2">
        <f>IF(BG5&gt;0,INT(BG5/45)+1,0)</f>
        <v>3</v>
      </c>
      <c r="BI5" s="2">
        <v>90</v>
      </c>
      <c r="BJ5" s="2">
        <f>IF(BI5&gt;0,INT(BI5/45)+1,0)</f>
        <v>3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76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76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 t="s">
        <v>60</v>
      </c>
      <c r="BF7" s="2">
        <f>IF(BE5&gt;=30,IF(EXACT(BE7,"W"),2,IF(EXACT(BE7,"D"),1,IF(EXACT(BE7,"L"),0,""))),"")</f>
        <v>0</v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4">
      <c r="B8" s="2" t="s">
        <v>74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1</v>
      </c>
      <c r="AN8" s="2">
        <f>AM8*6</f>
        <v>6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/>
      <c r="AZ8" s="2">
        <f>AY8*6</f>
        <v>0</v>
      </c>
      <c r="BA8" s="2">
        <v>0</v>
      </c>
      <c r="BB8" s="2">
        <f>BA8*6</f>
        <v>0</v>
      </c>
      <c r="BC8" s="2">
        <v>0</v>
      </c>
      <c r="BD8" s="2">
        <f>BC8*6</f>
        <v>0</v>
      </c>
      <c r="BE8" s="2">
        <v>0</v>
      </c>
      <c r="BF8" s="2">
        <f>BE8*6</f>
        <v>0</v>
      </c>
      <c r="BG8" s="2">
        <v>0</v>
      </c>
      <c r="BH8" s="2">
        <f>BG8*6</f>
        <v>0</v>
      </c>
      <c r="BI8" s="2">
        <v>0</v>
      </c>
      <c r="BJ8" s="2">
        <f>BI8*6</f>
        <v>0</v>
      </c>
    </row>
    <row r="9" spans="2:64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>
        <v>0</v>
      </c>
      <c r="BF9" s="2">
        <f>BE9*3</f>
        <v>0</v>
      </c>
      <c r="BG9" s="2">
        <v>0</v>
      </c>
      <c r="BH9" s="2">
        <f>BG9*3</f>
        <v>0</v>
      </c>
      <c r="BI9" s="2">
        <v>1</v>
      </c>
      <c r="BJ9" s="2">
        <f>BI9*3</f>
        <v>3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1</v>
      </c>
      <c r="AY10" s="2"/>
      <c r="AZ10" s="2" t="str">
        <f>IF(ISNUMBER(AY10),IF(AY5&gt;=60,IF(AY10=0,3,1-AY10),1-AY10),"")</f>
        <v/>
      </c>
      <c r="BA10" s="2">
        <v>2</v>
      </c>
      <c r="BB10" s="2">
        <f>IF(ISNUMBER(BA10),IF(BA5&gt;=60,IF(BA10=0,3,1-BA10),1-BA10),"")</f>
        <v>-1</v>
      </c>
      <c r="BC10" s="2">
        <v>6</v>
      </c>
      <c r="BD10" s="2">
        <f>IF(ISNUMBER(BC10),IF(BC5&gt;=60,IF(BC10=0,3,1-BC10),1-BC10),"")</f>
        <v>-5</v>
      </c>
      <c r="BE10" s="2">
        <v>5</v>
      </c>
      <c r="BF10" s="2">
        <f>IF(ISNUMBER(BE10),IF(BE5&gt;=60,IF(BE10=0,3,1-BE10),1-BE10),"")</f>
        <v>-4</v>
      </c>
      <c r="BG10" s="2">
        <v>1</v>
      </c>
      <c r="BH10" s="2">
        <f>IF(ISNUMBER(BG10),IF(BG5&gt;=60,IF(BG10=0,3,1-BG10),1-BG10),"")</f>
        <v>0</v>
      </c>
      <c r="BI10" s="2">
        <v>2</v>
      </c>
      <c r="BJ10" s="2">
        <f>IF(ISNUMBER(BI10),IF(BI5&gt;=60,IF(BI10=0,3,1-BI10),1-BI10),"")</f>
        <v>-1</v>
      </c>
      <c r="BL10" s="2"/>
    </row>
    <row r="11" spans="2:64">
      <c r="B11" s="2" t="s">
        <v>64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4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4">
      <c r="B14" s="2" t="s">
        <v>66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>
        <v>1</v>
      </c>
      <c r="BD14" s="2">
        <f>-2*BC14</f>
        <v>-2</v>
      </c>
      <c r="BE14" s="2">
        <v>0</v>
      </c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4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4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>
        <v>1</v>
      </c>
      <c r="BD16" s="2">
        <f>-3*BC16</f>
        <v>-3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10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4</v>
      </c>
      <c r="BC18" s="2"/>
      <c r="BD18" s="2">
        <f>SUM(BD5:BD17)</f>
        <v>-7</v>
      </c>
      <c r="BE18" s="2"/>
      <c r="BF18" s="2">
        <f>SUM(BF5:BF17)</f>
        <v>-1</v>
      </c>
      <c r="BG18" s="2"/>
      <c r="BH18" s="2">
        <f>SUM(BH5:BH17)</f>
        <v>5</v>
      </c>
      <c r="BI18" s="2"/>
      <c r="BJ18" s="2">
        <f>SUM(BJ5:BJ17)</f>
        <v>6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2252</v>
      </c>
    </row>
    <row r="25" spans="2:62">
      <c r="B25" s="2" t="s">
        <v>72</v>
      </c>
      <c r="C25" s="2" cm="1">
        <f t="array" ref="C25">SUMPRODUCT((MOD(COLUMN(C7:BI7)-COLUMN(C7),2)=0)*(C7:BI7="W"))</f>
        <v>15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10</v>
      </c>
    </row>
    <row r="28" spans="2:62">
      <c r="B28" s="2" t="s">
        <v>74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75</v>
      </c>
      <c r="C30" s="2" cm="1">
        <f t="array" ref="C30">SUMPRODUCT((MOD(COLUMN(C10:BI10)-COLUMN(C10),2)=0)*(ISNUMBER(C10:BI10)), C10:BI10)</f>
        <v>44</v>
      </c>
    </row>
    <row r="31" spans="2:62">
      <c r="B31" s="2" t="s">
        <v>64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25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topLeftCell="AE1" workbookViewId="0">
      <selection activeCell="BL17" sqref="BL17"/>
    </sheetView>
  </sheetViews>
  <sheetFormatPr defaultColWidth="11.42578125" defaultRowHeight="14.45"/>
  <cols>
    <col min="2" max="2" width="16.57031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/>
      <c r="D6" s="2" t="str">
        <f>IF(EXACT(C6,"SI"), 1, IF(EXACT(C6,"NO"), 0, ""))</f>
        <v/>
      </c>
      <c r="E6" s="2" t="s">
        <v>76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74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63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64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65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66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67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68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72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73</v>
      </c>
      <c r="C27" s="2" cm="1">
        <f t="array" ref="C27">SUMPRODUCT((MOD(COLUMN(C7:BI7)-COLUMN(C7),2)=0)*(C7:BI7="L"))</f>
        <v>1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1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BA3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85</v>
      </c>
      <c r="AV5" s="2">
        <f>IF(AU5&gt;0,INT(AU5/45)+1,0)</f>
        <v>2</v>
      </c>
      <c r="AW5" s="2">
        <v>32</v>
      </c>
      <c r="AX5" s="2">
        <f>IF(AW5&gt;0,INT(AW5/45)+1,0)</f>
        <v>1</v>
      </c>
      <c r="AY5" s="2"/>
      <c r="AZ5" s="2">
        <f>IF(AY5&gt;0,INT(AY5/45)+1,0)</f>
        <v>0</v>
      </c>
      <c r="BA5" s="2">
        <v>59</v>
      </c>
      <c r="BB5" s="2">
        <f>IF(BA5&gt;0,INT(BA5/45)+1,0)</f>
        <v>2</v>
      </c>
      <c r="BC5" s="2">
        <v>74</v>
      </c>
      <c r="BD5" s="2">
        <f>IF(BC5&gt;0,INT(BC5/45)+1,0)</f>
        <v>2</v>
      </c>
      <c r="BE5" s="2">
        <v>90</v>
      </c>
      <c r="BF5" s="2">
        <f>IF(BE5&gt;0,INT(BE5/45)+1,0)</f>
        <v>3</v>
      </c>
      <c r="BG5" s="2">
        <v>90</v>
      </c>
      <c r="BH5" s="2">
        <f>IF(BG5&gt;0,INT(BG5/45)+1,0)</f>
        <v>3</v>
      </c>
      <c r="BI5" s="2">
        <v>90</v>
      </c>
      <c r="BJ5" s="2">
        <f>IF(BI5&gt;0,INT(BI5/45)+1,0)</f>
        <v>3</v>
      </c>
    </row>
    <row r="6" spans="2:64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76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 t="s">
        <v>60</v>
      </c>
      <c r="BF7" s="2">
        <f>IF(BE5&gt;=30,IF(EXACT(BE7,"W"),2,IF(EXACT(BE7,"D"),1,IF(EXACT(BE7,"L"),0,""))),"")</f>
        <v>0</v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4">
      <c r="B8" s="2" t="s">
        <v>74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/>
      <c r="AZ8" s="2">
        <f>AY8*6</f>
        <v>0</v>
      </c>
      <c r="BA8" s="2">
        <v>0</v>
      </c>
      <c r="BB8" s="2">
        <f>BA8*6</f>
        <v>0</v>
      </c>
      <c r="BC8" s="2">
        <v>0</v>
      </c>
      <c r="BD8" s="2">
        <f>BC8*6</f>
        <v>0</v>
      </c>
      <c r="BE8" s="2">
        <v>0</v>
      </c>
      <c r="BF8" s="2">
        <f>BE8*6</f>
        <v>0</v>
      </c>
      <c r="BG8" s="2">
        <v>0</v>
      </c>
      <c r="BH8" s="2">
        <f>BG8*6</f>
        <v>0</v>
      </c>
      <c r="BI8" s="2">
        <v>0</v>
      </c>
      <c r="BJ8" s="2">
        <f>BI8*6</f>
        <v>0</v>
      </c>
    </row>
    <row r="9" spans="2:64">
      <c r="B9" s="2" t="s">
        <v>63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>
        <v>0</v>
      </c>
      <c r="BF9" s="2">
        <f>BE9*3</f>
        <v>0</v>
      </c>
      <c r="BG9" s="2">
        <v>1</v>
      </c>
      <c r="BH9" s="2">
        <f>BG9*3</f>
        <v>3</v>
      </c>
      <c r="BI9" s="2">
        <v>0</v>
      </c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1</v>
      </c>
      <c r="AY10" s="2"/>
      <c r="AZ10" s="2" t="str">
        <f>IF(ISNUMBER(AY10),IF(AY5&gt;=60,IF(AY10=0,3,1-AY10),1-AY10),"")</f>
        <v/>
      </c>
      <c r="BA10" s="2">
        <v>0</v>
      </c>
      <c r="BB10" s="2">
        <f>IF(ISNUMBER(BA10),IF(BA5&gt;=60,IF(BA10=0,3,1-BA10),1-BA10),"")</f>
        <v>1</v>
      </c>
      <c r="BC10" s="2">
        <v>6</v>
      </c>
      <c r="BD10" s="2">
        <f>IF(ISNUMBER(BC10),IF(BC5&gt;=60,IF(BC10=0,3,1-BC10),1-BC10),"")</f>
        <v>-5</v>
      </c>
      <c r="BE10" s="2">
        <v>5</v>
      </c>
      <c r="BF10" s="2">
        <f>IF(ISNUMBER(BE10),IF(BE5&gt;=60,IF(BE10=0,3,1-BE10),1-BE10),"")</f>
        <v>-4</v>
      </c>
      <c r="BG10" s="2">
        <v>1</v>
      </c>
      <c r="BH10" s="2">
        <f>IF(ISNUMBER(BG10),IF(BG5&gt;=60,IF(BG10=0,3,1-BG10),1-BG10),"")</f>
        <v>0</v>
      </c>
      <c r="BI10" s="2">
        <v>2</v>
      </c>
      <c r="BJ10" s="2">
        <f>IF(ISNUMBER(BI10),IF(BI5&gt;=60,IF(BI10=0,3,1-BI10),1-BI10),"")</f>
        <v>-1</v>
      </c>
      <c r="BL10" s="2"/>
    </row>
    <row r="11" spans="2:64">
      <c r="B11" s="2" t="s">
        <v>64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4">
      <c r="B12" s="2" t="s">
        <v>65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1</v>
      </c>
      <c r="AV12" s="2">
        <f>-AU12</f>
        <v>-1</v>
      </c>
      <c r="AW12" s="2">
        <v>1</v>
      </c>
      <c r="AX12" s="2">
        <f>-AW12</f>
        <v>-1</v>
      </c>
      <c r="AY12" s="2"/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4">
      <c r="B14" s="2" t="s">
        <v>66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>
        <v>0</v>
      </c>
      <c r="BD14" s="2">
        <f>-2*BC14</f>
        <v>0</v>
      </c>
      <c r="BE14" s="2">
        <v>0</v>
      </c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4">
      <c r="B15" s="2" t="s">
        <v>67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4">
      <c r="B16" s="2" t="s">
        <v>68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5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5</v>
      </c>
      <c r="BC18" s="2"/>
      <c r="BD18" s="2">
        <f>SUM(BD5:BD17)</f>
        <v>-3</v>
      </c>
      <c r="BE18" s="2"/>
      <c r="BF18" s="2">
        <f>SUM(BF5:BF17)</f>
        <v>-1</v>
      </c>
      <c r="BG18" s="2"/>
      <c r="BH18" s="2">
        <f>SUM(BH5:BH17)</f>
        <v>8</v>
      </c>
      <c r="BI18" s="2"/>
      <c r="BJ18" s="2">
        <f>SUM(BJ5:BJ17)</f>
        <v>3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1040</v>
      </c>
    </row>
    <row r="25" spans="2:62">
      <c r="B25" s="2" t="s">
        <v>72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4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75</v>
      </c>
      <c r="C30" s="2" cm="1">
        <f t="array" ref="C30">SUMPRODUCT((MOD(COLUMN(C10:BI10)-COLUMN(C10),2)=0)*(ISNUMBER(C10:BI10)), C10:BI10)</f>
        <v>22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AY1" workbookViewId="0">
      <selection activeCell="BL17" sqref="BL17"/>
    </sheetView>
  </sheetViews>
  <sheetFormatPr defaultColWidth="11.42578125" defaultRowHeight="14.45"/>
  <cols>
    <col min="2" max="2" width="16.5703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15</v>
      </c>
      <c r="AX5" s="2">
        <f>IF(AW5&gt;0,INT(AW5/45)+1,0)</f>
        <v>1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>
        <v>56</v>
      </c>
      <c r="BD5" s="2">
        <f>IF(BC5&gt;0,INT(BC5/45)+1,0)</f>
        <v>2</v>
      </c>
      <c r="BE5" s="2">
        <v>15</v>
      </c>
      <c r="BF5" s="2">
        <f>IF(BE5&gt;0,INT(BE5/45)+1,0)</f>
        <v>1</v>
      </c>
      <c r="BG5" s="2">
        <v>90</v>
      </c>
      <c r="BH5" s="2">
        <f>IF(BG5&gt;0,INT(BG5/45)+1,0)</f>
        <v>3</v>
      </c>
      <c r="BI5" s="2">
        <v>90</v>
      </c>
      <c r="BJ5" s="2">
        <f>IF(BI5&gt;0,INT(BI5/45)+1,0)</f>
        <v>3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76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76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 t="s">
        <v>78</v>
      </c>
      <c r="BF6" s="2">
        <f>IF(EXACT(BE6,"SI"), 1, IF(EXACT(BE6,"NO"), 0, ""))</f>
        <v>0</v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 t="s">
        <v>60</v>
      </c>
      <c r="BD7" s="2">
        <f>IF(BC5&gt;=30,IF(EXACT(BC7,"W"),2,IF(EXACT(BC7,"D"),1,IF(EXACT(BC7,"L"),0,""))),"")</f>
        <v>0</v>
      </c>
      <c r="BE7" s="2" t="s">
        <v>60</v>
      </c>
      <c r="BF7" s="2" t="str">
        <f>IF(BE5&gt;=30,IF(EXACT(BE7,"W"),2,IF(EXACT(BE7,"D"),1,IF(EXACT(BE7,"L"),0,""))),"")</f>
        <v/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74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>
        <v>0</v>
      </c>
      <c r="BD8" s="2">
        <f>BC8*5</f>
        <v>0</v>
      </c>
      <c r="BE8" s="2">
        <v>0</v>
      </c>
      <c r="BF8" s="2">
        <f>BE8*5</f>
        <v>0</v>
      </c>
      <c r="BG8" s="2">
        <v>0</v>
      </c>
      <c r="BH8" s="2">
        <f>BG8*5</f>
        <v>0</v>
      </c>
      <c r="BI8" s="2">
        <v>0</v>
      </c>
      <c r="BJ8" s="2">
        <f>BI8*5</f>
        <v>0</v>
      </c>
    </row>
    <row r="9" spans="2:62">
      <c r="B9" s="2" t="s">
        <v>63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>
        <v>0</v>
      </c>
      <c r="BD9" s="2">
        <f>BC9*3</f>
        <v>0</v>
      </c>
      <c r="BE9" s="2">
        <v>1</v>
      </c>
      <c r="BF9" s="2">
        <f>BE9*3</f>
        <v>3</v>
      </c>
      <c r="BG9" s="2">
        <v>0</v>
      </c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>
        <v>6</v>
      </c>
      <c r="BD10" s="2">
        <f>IF(ISNUMBER(BC10),IF(BC5&gt;=60,IF(BC10=0,2,1-BC10),1-BC10),"")</f>
        <v>-5</v>
      </c>
      <c r="BE10" s="2">
        <v>0</v>
      </c>
      <c r="BF10" s="2">
        <f>IF(ISNUMBER(BE10),IF(BE5&gt;=60,IF(BE10=0,2,1-BE10),1-BE10),"")</f>
        <v>1</v>
      </c>
      <c r="BG10" s="2">
        <v>1</v>
      </c>
      <c r="BH10" s="2">
        <f>IF(ISNUMBER(BG10),IF(BG5&gt;=60,IF(BG10=0,2,1-BG10),1-BG10),"")</f>
        <v>0</v>
      </c>
      <c r="BI10" s="2">
        <v>2</v>
      </c>
      <c r="BJ10" s="2">
        <f>IF(ISNUMBER(BI10),IF(BI5&gt;=60,IF(BI10=0,2,1-BI10),1-BI10),"")</f>
        <v>-1</v>
      </c>
    </row>
    <row r="11" spans="2:62">
      <c r="B11" s="2" t="s">
        <v>64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1</v>
      </c>
      <c r="AX12" s="2">
        <f>-AW12</f>
        <v>-1</v>
      </c>
      <c r="AY12" s="2"/>
      <c r="AZ12" s="2">
        <f>-AY12</f>
        <v>0</v>
      </c>
      <c r="BA12" s="2"/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>
        <v>1</v>
      </c>
      <c r="BD14" s="2">
        <f>-2*BC14</f>
        <v>-2</v>
      </c>
      <c r="BE14" s="2">
        <v>0</v>
      </c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>
        <v>0</v>
      </c>
      <c r="BD16" s="2">
        <f>-3*BC16</f>
        <v>0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77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 t="s">
        <v>77</v>
      </c>
      <c r="AP17" s="2">
        <f>IF(EXACT(AO17,"SI"),3,0)</f>
        <v>3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1</v>
      </c>
      <c r="AM18" s="2"/>
      <c r="AN18" s="2">
        <f>SUM(AN5:AN17)</f>
        <v>8</v>
      </c>
      <c r="AO18" s="2"/>
      <c r="AP18" s="2">
        <f>SUM(AP5:AP17)</f>
        <v>13</v>
      </c>
      <c r="AQ18" s="2"/>
      <c r="AR18" s="2">
        <f>SUM(AR5:AR17)</f>
        <v>7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1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-5</v>
      </c>
      <c r="BE18" s="2"/>
      <c r="BF18" s="2">
        <f>SUM(BF5:BF17)</f>
        <v>5</v>
      </c>
      <c r="BG18" s="2"/>
      <c r="BH18" s="2">
        <f>SUM(BH5:BH17)</f>
        <v>5</v>
      </c>
      <c r="BI18" s="2"/>
      <c r="BJ18" s="2">
        <f>SUM(BJ5:BJ17)</f>
        <v>3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1754</v>
      </c>
    </row>
    <row r="25" spans="2:62">
      <c r="B25" s="2" t="s">
        <v>72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9</v>
      </c>
    </row>
    <row r="28" spans="2:62">
      <c r="B28" s="2" t="s">
        <v>74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75</v>
      </c>
      <c r="C30" s="2" cm="1">
        <f t="array" ref="C30">SUMPRODUCT((MOD(COLUMN(C10:BI10)-COLUMN(C10),2)=0)*(ISNUMBER(C10:BI10)), C10:BI10)</f>
        <v>29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5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20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AY1" workbookViewId="0">
      <selection activeCell="BL17" sqref="BL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>
        <v>28</v>
      </c>
      <c r="AL5" s="2">
        <f>IF(AK5&gt;0,INT(AK5/45)+1,0)</f>
        <v>1</v>
      </c>
      <c r="AM5" s="2"/>
      <c r="AN5" s="2">
        <f>IF(AM5&gt;0,INT(AM5/45)+1,0)</f>
        <v>0</v>
      </c>
      <c r="AO5" s="2">
        <v>15</v>
      </c>
      <c r="AP5" s="2">
        <f>IF(AO5&gt;0,INT(AO5/45)+1,0)</f>
        <v>1</v>
      </c>
      <c r="AQ5" s="2">
        <v>56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>
        <v>90</v>
      </c>
      <c r="BH5" s="2">
        <f>IF(BG5&gt;0,INT(BG5/45)+1,0)</f>
        <v>3</v>
      </c>
      <c r="BI5" s="2">
        <v>45</v>
      </c>
      <c r="BJ5" s="2">
        <f>IF(BI5&gt;0,INT(BI5/45)+1,0)</f>
        <v>2</v>
      </c>
    </row>
    <row r="6" spans="2:62">
      <c r="B6" s="2" t="s">
        <v>56</v>
      </c>
      <c r="C6" s="2" t="s">
        <v>76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76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76</v>
      </c>
      <c r="AB6" s="2" t="str">
        <f>IF(EXACT(AA6,"SI"), 1, IF(EXACT(AA6,"NO"), 0, ""))</f>
        <v/>
      </c>
      <c r="AC6" s="2" t="s">
        <v>76</v>
      </c>
      <c r="AD6" s="2" t="str">
        <f>IF(EXACT(AC6,"SI"), 1, IF(EXACT(AC6,"NO"), 0, ""))</f>
        <v/>
      </c>
      <c r="AE6" s="2" t="s">
        <v>76</v>
      </c>
      <c r="AF6" s="2" t="str">
        <f>IF(EXACT(AE6,"SI"), 1, IF(EXACT(AE6,"NO"), 0, ""))</f>
        <v/>
      </c>
      <c r="AG6" s="2" t="s">
        <v>76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76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76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 t="str">
        <f>IF(AA5&gt;=30,IF(EXACT(AA7,"W"),2,IF(EXACT(AA7,"D"),1,IF(EXACT(AA7,"L"),0,""))),"")</f>
        <v/>
      </c>
      <c r="AC7" s="2" t="s">
        <v>60</v>
      </c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60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59</v>
      </c>
      <c r="AP7" s="2" t="str">
        <f>IF(AO5&gt;=30,IF(EXACT(AO7,"W"),2,IF(EXACT(AO7,"D"),1,IF(EXACT(AO7,"L"),0,""))),"")</f>
        <v/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74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>
        <v>0</v>
      </c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>
        <v>0</v>
      </c>
      <c r="BH8" s="2">
        <f>BG8*5</f>
        <v>0</v>
      </c>
      <c r="BI8" s="2">
        <v>0</v>
      </c>
      <c r="BJ8" s="2">
        <f>BI8*5</f>
        <v>0</v>
      </c>
    </row>
    <row r="9" spans="2:62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>
        <v>1</v>
      </c>
      <c r="AR9" s="2">
        <f>AQ9*3</f>
        <v>3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>
        <v>0</v>
      </c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0</v>
      </c>
      <c r="AP10" s="2">
        <f>IF(ISNUMBER(AO10),IF(AO5&gt;=60,IF(AO10=0,2,1-AO10),1-AO10),"")</f>
        <v>1</v>
      </c>
      <c r="AQ10" s="2">
        <v>0</v>
      </c>
      <c r="AR10" s="2">
        <f>IF(ISNUMBER(AQ10),IF(AQ5&gt;=60,IF(AQ10=0,2,1-AQ10),1-AQ10),"")</f>
        <v>1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>
        <v>3</v>
      </c>
      <c r="AZ10" s="2">
        <f>IF(ISNUMBER(AY10),IF(AY5&gt;=60,IF(AY10=0,2,1-AY10),1-AY10),"")</f>
        <v>-2</v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>
        <v>1</v>
      </c>
      <c r="BH10" s="2">
        <f>IF(ISNUMBER(BG10),IF(BG5&gt;=60,IF(BG10=0,2,1-BG10),1-BG10),"")</f>
        <v>0</v>
      </c>
      <c r="BI10" s="2">
        <v>0</v>
      </c>
      <c r="BJ10" s="2">
        <f>IF(ISNUMBER(BI10),IF(BI5&gt;=60,IF(BI10=0,2,1-BI10),1-BI10),"")</f>
        <v>1</v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>
        <v>1</v>
      </c>
      <c r="AZ12" s="2">
        <f>-AY12</f>
        <v>-1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2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5</v>
      </c>
      <c r="BI18" s="2"/>
      <c r="BJ18" s="2">
        <f>SUM(BJ5:BJ17)</f>
        <v>4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570</v>
      </c>
    </row>
    <row r="25" spans="2:62">
      <c r="B25" s="2" t="s">
        <v>72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6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75</v>
      </c>
      <c r="C30" s="2" cm="1">
        <f t="array" ref="C30">SUMPRODUCT((MOD(COLUMN(C10:BI10)-COLUMN(C10),2)=0)*(ISNUMBER(C10:BI10)), C10:BI10)</f>
        <v>11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AX3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88</v>
      </c>
      <c r="AR5" s="2">
        <f>IF(AQ5&gt;0,INT(AQ5/45)+1,0)</f>
        <v>2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90</v>
      </c>
      <c r="AX5" s="2">
        <f>IF(AW5&gt;0,INT(AW5/45)+1,0)</f>
        <v>3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>
        <v>90</v>
      </c>
      <c r="BD5" s="2">
        <f>IF(BC5&gt;0,INT(BC5/45)+1,0)</f>
        <v>3</v>
      </c>
      <c r="BE5" s="2">
        <v>90</v>
      </c>
      <c r="BF5" s="2">
        <f>IF(BE5&gt;0,INT(BE5/45)+1,0)</f>
        <v>3</v>
      </c>
      <c r="BG5" s="2">
        <v>90</v>
      </c>
      <c r="BH5" s="2">
        <f>IF(BG5&gt;0,INT(BG5/45)+1,0)</f>
        <v>3</v>
      </c>
      <c r="BI5" s="2">
        <v>64</v>
      </c>
      <c r="BJ5" s="2">
        <f>IF(BI5&gt;0,INT(BI5/45)+1,0)</f>
        <v>2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 t="s">
        <v>60</v>
      </c>
      <c r="BF7" s="2">
        <f>IF(BE5&gt;=30,IF(EXACT(BE7,"W"),2,IF(EXACT(BE7,"D"),1,IF(EXACT(BE7,"L"),0,""))),"")</f>
        <v>0</v>
      </c>
      <c r="BG7" s="2" t="s">
        <v>59</v>
      </c>
      <c r="BH7" s="2">
        <f>IF(BG5&gt;=30,IF(EXACT(BG7,"W"),2,IF(EXACT(BG7,"D"),1,IF(EXACT(BG7,"L"),0,""))),"")</f>
        <v>2</v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74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>
        <v>1</v>
      </c>
      <c r="AL8" s="2">
        <f>AK8*5</f>
        <v>5</v>
      </c>
      <c r="AM8" s="2">
        <v>1</v>
      </c>
      <c r="AN8" s="2">
        <f>AM8*5</f>
        <v>5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>
        <v>0</v>
      </c>
      <c r="AZ8" s="2">
        <f>AY8*5</f>
        <v>0</v>
      </c>
      <c r="BA8" s="2">
        <v>3</v>
      </c>
      <c r="BB8" s="2">
        <f>BA8*5</f>
        <v>15</v>
      </c>
      <c r="BC8" s="2">
        <v>0</v>
      </c>
      <c r="BD8" s="2">
        <f>BC8*5</f>
        <v>0</v>
      </c>
      <c r="BE8" s="2">
        <v>1</v>
      </c>
      <c r="BF8" s="2">
        <f>BE8*5</f>
        <v>5</v>
      </c>
      <c r="BG8" s="2">
        <v>0</v>
      </c>
      <c r="BH8" s="2">
        <f>BG8*5</f>
        <v>0</v>
      </c>
      <c r="BI8" s="2">
        <v>1</v>
      </c>
      <c r="BJ8" s="2">
        <f>BI8*5</f>
        <v>5</v>
      </c>
    </row>
    <row r="9" spans="2:62">
      <c r="B9" s="2" t="s">
        <v>63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1</v>
      </c>
      <c r="AP9" s="2">
        <f>AO9*3</f>
        <v>3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>
        <v>1</v>
      </c>
      <c r="BF9" s="2">
        <f>BE9*3</f>
        <v>3</v>
      </c>
      <c r="BG9" s="2">
        <v>1</v>
      </c>
      <c r="BH9" s="2">
        <f>BG9*3</f>
        <v>3</v>
      </c>
      <c r="BI9" s="2">
        <v>0</v>
      </c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>
        <v>2</v>
      </c>
      <c r="BB10" s="2">
        <f>IF(ISNUMBER(BA10),IF(BA5&gt;=60,IF(BA10=0,2,1-BA10),1-BA10),"")</f>
        <v>-1</v>
      </c>
      <c r="BC10" s="2">
        <v>6</v>
      </c>
      <c r="BD10" s="2">
        <f>IF(ISNUMBER(BC10),IF(BC5&gt;=60,IF(BC10=0,2,1-BC10),1-BC10),"")</f>
        <v>-5</v>
      </c>
      <c r="BE10" s="2">
        <v>5</v>
      </c>
      <c r="BF10" s="2">
        <f>IF(ISNUMBER(BE10),IF(BE5&gt;=60,IF(BE10=0,2,1-BE10),1-BE10),"")</f>
        <v>-4</v>
      </c>
      <c r="BG10" s="2">
        <v>1</v>
      </c>
      <c r="BH10" s="2">
        <f>IF(ISNUMBER(BG10),IF(BG5&gt;=60,IF(BG10=0,2,1-BG10),1-BG10),"")</f>
        <v>0</v>
      </c>
      <c r="BI10" s="2">
        <v>0</v>
      </c>
      <c r="BJ10" s="2">
        <f>IF(ISNUMBER(BI10),IF(BI5&gt;=60,IF(BI10=0,2,1-BI10),1-BI10),"")</f>
        <v>2</v>
      </c>
    </row>
    <row r="11" spans="2:62">
      <c r="B11" s="2" t="s">
        <v>64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2</v>
      </c>
      <c r="AV14" s="2">
        <f>-2*AU14</f>
        <v>-4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>
        <v>0</v>
      </c>
      <c r="BD14" s="2">
        <f>-2*BC14</f>
        <v>0</v>
      </c>
      <c r="BE14" s="2">
        <v>0</v>
      </c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1</v>
      </c>
      <c r="AL15" s="2">
        <f>3*AK15</f>
        <v>3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77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 t="s">
        <v>77</v>
      </c>
      <c r="BB17" s="2">
        <f>IF(EXACT(BA17,"SI"),3,0)</f>
        <v>3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9</v>
      </c>
      <c r="AM18" s="2"/>
      <c r="AN18" s="2">
        <f>SUM(AN5:AN17)</f>
        <v>10</v>
      </c>
      <c r="AO18" s="2"/>
      <c r="AP18" s="2">
        <f>SUM(AP5:AP17)</f>
        <v>13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-2</v>
      </c>
      <c r="AW18" s="2"/>
      <c r="AX18" s="2">
        <f>SUM(AX5:AX17)</f>
        <v>6</v>
      </c>
      <c r="AY18" s="2"/>
      <c r="AZ18" s="2">
        <f>SUM(AZ5:AZ17)</f>
        <v>1</v>
      </c>
      <c r="BA18" s="2"/>
      <c r="BB18" s="2">
        <f>SUM(BB5:BB17)</f>
        <v>22</v>
      </c>
      <c r="BC18" s="2"/>
      <c r="BD18" s="2">
        <f>SUM(BD5:BD17)</f>
        <v>-2</v>
      </c>
      <c r="BE18" s="2"/>
      <c r="BF18" s="2">
        <f>SUM(BF5:BF17)</f>
        <v>7</v>
      </c>
      <c r="BG18" s="2"/>
      <c r="BH18" s="2">
        <f>SUM(BH5:BH17)</f>
        <v>8</v>
      </c>
      <c r="BI18" s="2"/>
      <c r="BJ18" s="2">
        <f>SUM(BJ5:BJ17)</f>
        <v>10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2324</v>
      </c>
    </row>
    <row r="25" spans="2:62">
      <c r="B25" s="2" t="s">
        <v>72</v>
      </c>
      <c r="C25" s="2" cm="1">
        <f t="array" ref="C25">SUMPRODUCT((MOD(COLUMN(C7:BI7)-COLUMN(C7),2)=0)*(C7:BI7="W"))</f>
        <v>15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10</v>
      </c>
    </row>
    <row r="28" spans="2:62">
      <c r="B28" s="2" t="s">
        <v>74</v>
      </c>
      <c r="C28" s="2" cm="1">
        <f t="array" ref="C28">SUMPRODUCT((MOD(COLUMN(C8:BI8)-COLUMN(C8),2)=0)*(ISNUMBER(C8:BI8))*(C8:BI8))</f>
        <v>13</v>
      </c>
    </row>
    <row r="29" spans="2:62">
      <c r="B29" s="2" t="s">
        <v>8</v>
      </c>
      <c r="C29" s="2" cm="1">
        <f t="array" ref="C29">SUMPRODUCT((MOD(COLUMN(C9:BI9)-COLUMN(C9),2)=0)*(ISNUMBER(C9:BI9))*(C9:BI9))</f>
        <v>6</v>
      </c>
    </row>
    <row r="30" spans="2:62">
      <c r="B30" s="2" t="s">
        <v>75</v>
      </c>
      <c r="C30" s="2" cm="1">
        <f t="array" ref="C30">SUMPRODUCT((MOD(COLUMN(C10:BI10)-COLUMN(C10),2)=0)*(ISNUMBER(C10:BI10)), C10:BI10)</f>
        <v>40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3</v>
      </c>
    </row>
    <row r="35" spans="2:3">
      <c r="B35" s="2" t="s">
        <v>56</v>
      </c>
      <c r="C35" s="2" cm="1">
        <f t="array" ref="C35">SUMPRODUCT((MOD(COLUMN(C6:BI6)-COLUMN(C6),2)=0)*(C6:BI6="YES"))</f>
        <v>27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AW1" workbookViewId="0">
      <selection activeCell="BL17" sqref="BL17"/>
    </sheetView>
  </sheetViews>
  <sheetFormatPr defaultColWidth="11.42578125" defaultRowHeight="14.45"/>
  <cols>
    <col min="2" max="2" width="17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>
        <v>56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15</v>
      </c>
      <c r="AX5" s="2">
        <f>IF(AW5&gt;0,INT(AW5/45)+1,0)</f>
        <v>1</v>
      </c>
      <c r="AY5" s="2"/>
      <c r="AZ5" s="2">
        <f>IF(AY5&gt;0,INT(AY5/45)+1,0)</f>
        <v>0</v>
      </c>
      <c r="BA5" s="2">
        <v>68</v>
      </c>
      <c r="BB5" s="2">
        <f>IF(BA5&gt;0,INT(BA5/45)+1,0)</f>
        <v>2</v>
      </c>
      <c r="BC5" s="2">
        <v>34</v>
      </c>
      <c r="BD5" s="2">
        <f>IF(BC5&gt;0,INT(BC5/45)+1,0)</f>
        <v>1</v>
      </c>
      <c r="BE5" s="2">
        <v>90</v>
      </c>
      <c r="BF5" s="2">
        <f>IF(BE5&gt;0,INT(BE5/45)+1,0)</f>
        <v>3</v>
      </c>
      <c r="BG5" s="2"/>
      <c r="BH5" s="2">
        <f>IF(BG5&gt;0,INT(BG5/45)+1,0)</f>
        <v>0</v>
      </c>
      <c r="BI5" s="2">
        <v>45</v>
      </c>
      <c r="BJ5" s="2">
        <f>IF(BI5&gt;0,INT(BI5/45)+1,0)</f>
        <v>2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76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76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76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76</v>
      </c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 t="s">
        <v>76</v>
      </c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 t="s">
        <v>60</v>
      </c>
      <c r="BF7" s="2">
        <f>IF(BE5&gt;=30,IF(EXACT(BE7,"W"),2,IF(EXACT(BE7,"D"),1,IF(EXACT(BE7,"L"),0,""))),"")</f>
        <v>0</v>
      </c>
      <c r="BG7" s="2"/>
      <c r="BH7" s="2" t="str">
        <f>IF(BG5&gt;=30,IF(EXACT(BG7,"W"),2,IF(EXACT(BG7,"D"),1,IF(EXACT(BG7,"L"),0,""))),"")</f>
        <v/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74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1</v>
      </c>
      <c r="AR8" s="2">
        <f>AQ8*4</f>
        <v>4</v>
      </c>
      <c r="AS8" s="2"/>
      <c r="AT8" s="2">
        <f>AS8*5</f>
        <v>0</v>
      </c>
      <c r="AU8" s="2">
        <v>1</v>
      </c>
      <c r="AV8" s="2">
        <f>AU8*5</f>
        <v>5</v>
      </c>
      <c r="AW8" s="2">
        <v>0</v>
      </c>
      <c r="AX8" s="2">
        <f>AW8*5</f>
        <v>0</v>
      </c>
      <c r="AY8" s="2"/>
      <c r="AZ8" s="2">
        <f>AY8*5</f>
        <v>0</v>
      </c>
      <c r="BA8" s="2">
        <v>0</v>
      </c>
      <c r="BB8" s="2">
        <f>BA8*5</f>
        <v>0</v>
      </c>
      <c r="BC8" s="2">
        <v>0</v>
      </c>
      <c r="BD8" s="2">
        <f>BC8*5</f>
        <v>0</v>
      </c>
      <c r="BE8" s="2">
        <v>0</v>
      </c>
      <c r="BF8" s="2">
        <f>BE8*5</f>
        <v>0</v>
      </c>
      <c r="BG8" s="2"/>
      <c r="BH8" s="2">
        <f>BG8*5</f>
        <v>0</v>
      </c>
      <c r="BI8" s="2">
        <v>0</v>
      </c>
      <c r="BJ8" s="2">
        <f>BI8*5</f>
        <v>0</v>
      </c>
    </row>
    <row r="9" spans="2:62">
      <c r="B9" s="2" t="s">
        <v>63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1</v>
      </c>
      <c r="BB9" s="2">
        <f>BA9*3</f>
        <v>3</v>
      </c>
      <c r="BC9" s="2">
        <v>0</v>
      </c>
      <c r="BD9" s="2">
        <f>BC9*3</f>
        <v>0</v>
      </c>
      <c r="BE9" s="2">
        <v>0</v>
      </c>
      <c r="BF9" s="2">
        <f>BE9*3</f>
        <v>0</v>
      </c>
      <c r="BG9" s="2"/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>
        <v>1</v>
      </c>
      <c r="BB10" s="2">
        <f>IF(ISNUMBER(BA10),IF(BA5&gt;=60,IF(BA10=0,2,1-BA10),1-BA10),"")</f>
        <v>0</v>
      </c>
      <c r="BC10" s="2">
        <v>0</v>
      </c>
      <c r="BD10" s="2">
        <f>IF(ISNUMBER(BC10),IF(BC5&gt;=60,IF(BC10=0,2,1-BC10),1-BC10),"")</f>
        <v>1</v>
      </c>
      <c r="BE10" s="2">
        <v>5</v>
      </c>
      <c r="BF10" s="2">
        <f>IF(ISNUMBER(BE10),IF(BE5&gt;=60,IF(BE10=0,2,1-BE10),1-BE10),"")</f>
        <v>-4</v>
      </c>
      <c r="BG10" s="2"/>
      <c r="BH10" s="2" t="str">
        <f>IF(ISNUMBER(BG10),IF(BG5&gt;=60,IF(BG10=0,2,1-BG10),1-BG10),"")</f>
        <v/>
      </c>
      <c r="BI10" s="2">
        <v>2</v>
      </c>
      <c r="BJ10" s="2">
        <f>IF(ISNUMBER(BI10),IF(BI5&gt;=60,IF(BI10=0,2,1-BI10),1-BI10),"")</f>
        <v>-1</v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/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1</v>
      </c>
      <c r="AV12" s="2">
        <f>-AU12</f>
        <v>-1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/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/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>
        <v>0</v>
      </c>
      <c r="BD14" s="2">
        <f>-2*BC14</f>
        <v>0</v>
      </c>
      <c r="BE14" s="2">
        <v>0</v>
      </c>
      <c r="BF14" s="2">
        <f>-2*BE14</f>
        <v>0</v>
      </c>
      <c r="BG14" s="2"/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/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>
        <v>0</v>
      </c>
      <c r="BF16" s="2">
        <f>-3*BE16</f>
        <v>0</v>
      </c>
      <c r="BG16" s="2"/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 t="s">
        <v>77</v>
      </c>
      <c r="AR17" s="2">
        <f>IF(EXACT(AQ17,"SI"),3,0)</f>
        <v>3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3</v>
      </c>
      <c r="AO18" s="2"/>
      <c r="AP18" s="2">
        <f>SUM(AP5:AP17)</f>
        <v>5</v>
      </c>
      <c r="AQ18" s="2"/>
      <c r="AR18" s="2">
        <f>SUM(AR5:AR17)</f>
        <v>14</v>
      </c>
      <c r="AS18" s="2"/>
      <c r="AT18" s="2">
        <f>SUM(AT5:AT17)</f>
        <v>0</v>
      </c>
      <c r="AU18" s="2"/>
      <c r="AV18" s="2">
        <f>SUM(AV5:AV17)</f>
        <v>6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7</v>
      </c>
      <c r="BC18" s="2"/>
      <c r="BD18" s="2">
        <f>SUM(BD5:BD17)</f>
        <v>2</v>
      </c>
      <c r="BE18" s="2"/>
      <c r="BF18" s="2">
        <f>SUM(BF5:BF17)</f>
        <v>-1</v>
      </c>
      <c r="BG18" s="2"/>
      <c r="BH18" s="2">
        <f>SUM(BH5:BH17)</f>
        <v>0</v>
      </c>
      <c r="BI18" s="2"/>
      <c r="BJ18" s="2">
        <f>SUM(BJ5:BJ17)</f>
        <v>2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1583</v>
      </c>
    </row>
    <row r="25" spans="2:62">
      <c r="B25" s="2" t="s">
        <v>72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8</v>
      </c>
    </row>
    <row r="28" spans="2:62">
      <c r="B28" s="2" t="s">
        <v>74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5</v>
      </c>
    </row>
    <row r="30" spans="2:62">
      <c r="B30" s="2" t="s">
        <v>75</v>
      </c>
      <c r="C30" s="2" cm="1">
        <f t="array" ref="C30">SUMPRODUCT((MOD(COLUMN(C10:BI10)-COLUMN(C10),2)=0)*(ISNUMBER(C10:BI10)), C10:BI10)</f>
        <v>27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18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AU2" zoomScale="107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72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>
        <v>75</v>
      </c>
      <c r="AP5" s="2">
        <f>IF(AO5&gt;0,INT(AO5/45)+1,0)</f>
        <v>2</v>
      </c>
      <c r="AQ5" s="2">
        <v>73</v>
      </c>
      <c r="AR5" s="2">
        <f>IF(AQ5&gt;0,INT(AQ5/45)+1,0)</f>
        <v>2</v>
      </c>
      <c r="AS5" s="2"/>
      <c r="AT5" s="2">
        <f>IF(AS5&gt;0,INT(AS5/45)+1,0)</f>
        <v>0</v>
      </c>
      <c r="AU5" s="2">
        <v>20</v>
      </c>
      <c r="AV5" s="2">
        <f>IF(AU5&gt;0,INT(AU5/45)+1,0)</f>
        <v>1</v>
      </c>
      <c r="AW5" s="2">
        <v>32</v>
      </c>
      <c r="AX5" s="2">
        <f>IF(AW5&gt;0,INT(AW5/45)+1,0)</f>
        <v>1</v>
      </c>
      <c r="AY5" s="2"/>
      <c r="AZ5" s="2">
        <f>IF(AY5&gt;0,INT(AY5/45)+1,0)</f>
        <v>0</v>
      </c>
      <c r="BA5" s="2">
        <v>83</v>
      </c>
      <c r="BB5" s="2">
        <f>IF(BA5&gt;0,INT(BA5/45)+1,0)</f>
        <v>2</v>
      </c>
      <c r="BC5" s="2">
        <v>90</v>
      </c>
      <c r="BD5" s="2">
        <f>IF(BC5&gt;0,INT(BC5/45)+1,0)</f>
        <v>3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>
        <v>32</v>
      </c>
      <c r="BJ5" s="2">
        <f>IF(BI5&gt;0,INT(BI5/45)+1,0)</f>
        <v>1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76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76</v>
      </c>
      <c r="T6" s="2" t="str">
        <f>IF(EXACT(S6,"SI"), 1, IF(EXACT(S6,"NO"), 0, ""))</f>
        <v/>
      </c>
      <c r="U6" s="2" t="s">
        <v>76</v>
      </c>
      <c r="V6" s="2" t="str">
        <f>IF(EXACT(U6,"SI"), 1, IF(EXACT(U6,"NO"), 0, ""))</f>
        <v/>
      </c>
      <c r="W6" s="2" t="s">
        <v>76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76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76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76</v>
      </c>
      <c r="AV6" s="2" t="str">
        <f>IF(EXACT(AU6,"SI"), 1, IF(EXACT(AU6,"NO"), 0, ""))</f>
        <v/>
      </c>
      <c r="AW6" s="2" t="s">
        <v>76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 t="s">
        <v>76</v>
      </c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59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 t="s">
        <v>61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74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/>
      <c r="AZ8" s="2">
        <f>AY8*5</f>
        <v>0</v>
      </c>
      <c r="BA8" s="2">
        <v>0</v>
      </c>
      <c r="BB8" s="2">
        <f>BA8*5</f>
        <v>0</v>
      </c>
      <c r="BC8" s="2">
        <v>0</v>
      </c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>
        <v>0</v>
      </c>
      <c r="BJ8" s="2">
        <f>BI8*5</f>
        <v>0</v>
      </c>
    </row>
    <row r="9" spans="2:62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2</v>
      </c>
      <c r="AL10" s="2">
        <f>IF(ISNUMBER(AK10),IF(AK5&gt;=60,IF(AK10=0,2,1-AK10),1-AK10),"")</f>
        <v>-1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>
        <v>2</v>
      </c>
      <c r="BB10" s="2">
        <f>IF(ISNUMBER(BA10),IF(BA5&gt;=60,IF(BA10=0,2,1-BA10),1-BA10),"")</f>
        <v>-1</v>
      </c>
      <c r="BC10" s="2">
        <v>6</v>
      </c>
      <c r="BD10" s="2">
        <f>IF(ISNUMBER(BC10),IF(BC5&gt;=60,IF(BC10=0,2,1-BC10),1-BC10),"")</f>
        <v>-5</v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>
        <v>2</v>
      </c>
      <c r="BJ10" s="2">
        <f>IF(ISNUMBER(BI10),IF(BI5&gt;=60,IF(BI10=0,2,1-BI10),1-BI10),"")</f>
        <v>-1</v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1</v>
      </c>
      <c r="AX12" s="2">
        <f>-AW12</f>
        <v>-1</v>
      </c>
      <c r="AY12" s="2"/>
      <c r="AZ12" s="2">
        <f>-AY12</f>
        <v>0</v>
      </c>
      <c r="BA12" s="2">
        <v>0</v>
      </c>
      <c r="BB12" s="2">
        <f>-BA12</f>
        <v>0</v>
      </c>
      <c r="BC12" s="2">
        <v>1</v>
      </c>
      <c r="BD12" s="2">
        <f>-BC12</f>
        <v>-1</v>
      </c>
      <c r="BE12" s="2"/>
      <c r="BF12" s="2">
        <f>-BE12</f>
        <v>0</v>
      </c>
      <c r="BG12" s="2"/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>
        <v>0</v>
      </c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1</v>
      </c>
      <c r="AP15" s="2">
        <f>3*AO15</f>
        <v>3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77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6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3</v>
      </c>
      <c r="BC18" s="2"/>
      <c r="BD18" s="2">
        <f>SUM(BD5:BD17)</f>
        <v>-3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1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1121</v>
      </c>
    </row>
    <row r="25" spans="2:62">
      <c r="B25" s="2" t="s">
        <v>72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6</v>
      </c>
    </row>
    <row r="28" spans="2:62">
      <c r="B28" s="2" t="s">
        <v>74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75</v>
      </c>
      <c r="C30" s="2" cm="1">
        <f t="array" ref="C30">SUMPRODUCT((MOD(COLUMN(C10:BI10)-COLUMN(C10),2)=0)*(ISNUMBER(C10:BI10)), C10:BI10)</f>
        <v>25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5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10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AU1" zoomScale="107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>
        <v>22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>
        <v>31</v>
      </c>
      <c r="BB5" s="2">
        <f>IF(BA5&gt;0,INT(BA5/45)+1,0)</f>
        <v>1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>
        <v>25</v>
      </c>
      <c r="BH5" s="2">
        <f>IF(BG5&gt;0,INT(BG5/45)+1,0)</f>
        <v>1</v>
      </c>
      <c r="BI5" s="2">
        <v>26</v>
      </c>
      <c r="BJ5" s="2">
        <f>IF(BI5&gt;0,INT(BI5/45)+1,0)</f>
        <v>1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76</v>
      </c>
      <c r="F6" s="2" t="str">
        <f>IF(EXACT(E6,"SI"), 1, IF(EXACT(E6,"NO"), 0, ""))</f>
        <v/>
      </c>
      <c r="G6" s="2" t="s">
        <v>76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76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76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76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 t="s">
        <v>76</v>
      </c>
      <c r="BH6" s="2" t="str">
        <f>IF(EXACT(BG6,"SI"), 1, IF(EXACT(BG6,"NO"), 0, ""))</f>
        <v/>
      </c>
      <c r="BI6" s="2" t="s">
        <v>76</v>
      </c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59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59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 t="s">
        <v>59</v>
      </c>
      <c r="BH7" s="2" t="str">
        <f>IF(BG5&gt;=30,IF(EXACT(BG7,"W"),2,IF(EXACT(BG7,"D"),1,IF(EXACT(BG7,"L"),0,""))),"")</f>
        <v/>
      </c>
      <c r="BI7" s="2" t="s">
        <v>61</v>
      </c>
      <c r="BJ7" s="2" t="str">
        <f>IF(BI5&gt;=30,IF(EXACT(BI7,"W"),2,IF(EXACT(BI7,"D"),1,IF(EXACT(BI7,"L"),0,""))),"")</f>
        <v/>
      </c>
    </row>
    <row r="8" spans="2:62">
      <c r="B8" s="2" t="s">
        <v>74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>
        <v>0</v>
      </c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>
        <v>0</v>
      </c>
      <c r="BH8" s="2">
        <f>BG8*5</f>
        <v>0</v>
      </c>
      <c r="BI8" s="2">
        <v>0</v>
      </c>
      <c r="BJ8" s="2">
        <f>BI8*5</f>
        <v>0</v>
      </c>
    </row>
    <row r="9" spans="2:62">
      <c r="B9" s="2" t="s">
        <v>63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>
        <v>0</v>
      </c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>
        <v>0</v>
      </c>
      <c r="BH10" s="2">
        <f>IF(ISNUMBER(BG10),IF(BG5&gt;=60,IF(BG10=0,2,1-BG10),1-BG10),"")</f>
        <v>1</v>
      </c>
      <c r="BI10" s="2">
        <v>2</v>
      </c>
      <c r="BJ10" s="2">
        <f>IF(ISNUMBER(BI10),IF(BI5&gt;=60,IF(BI10=0,2,1-BI10),1-BI10),"")</f>
        <v>-1</v>
      </c>
    </row>
    <row r="11" spans="2:62">
      <c r="B11" s="2" t="s">
        <v>64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>
        <v>0</v>
      </c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>
        <v>1</v>
      </c>
      <c r="BB12" s="2">
        <f>-BA12</f>
        <v>-1</v>
      </c>
      <c r="BC12" s="2"/>
      <c r="BD12" s="2">
        <f>-BC12</f>
        <v>0</v>
      </c>
      <c r="BE12" s="2"/>
      <c r="BF12" s="2">
        <f>-BE12</f>
        <v>0</v>
      </c>
      <c r="BG12" s="2">
        <v>0</v>
      </c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>
        <v>0</v>
      </c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>
        <v>0</v>
      </c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>
        <v>0</v>
      </c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>
        <v>0</v>
      </c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1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2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316</v>
      </c>
    </row>
    <row r="25" spans="2:62">
      <c r="B25" s="2" t="s">
        <v>72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2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7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3522-BAEA-4568-B9DC-35B7D2F0FFF4}">
  <sheetPr>
    <tabColor theme="6" tint="0.39997558519241921"/>
  </sheetPr>
  <dimension ref="B2:BJ37"/>
  <sheetViews>
    <sheetView topLeftCell="AY1" workbookViewId="0">
      <selection activeCell="BL17" sqref="BL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11</v>
      </c>
      <c r="AV5" s="2">
        <f>IF(AU5&gt;0,INT(AU5/45)+1,0)</f>
        <v>1</v>
      </c>
      <c r="AW5" s="2">
        <v>58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59</v>
      </c>
      <c r="BB5" s="2">
        <f>IF(BA5&gt;0,INT(BA5/45)+1,0)</f>
        <v>2</v>
      </c>
      <c r="BC5" s="2"/>
      <c r="BD5" s="2">
        <f>IF(BC5&gt;0,INT(BC5/45)+1,0)</f>
        <v>0</v>
      </c>
      <c r="BE5" s="2">
        <v>90</v>
      </c>
      <c r="BF5" s="2">
        <f>IF(BE5&gt;0,INT(BE5/45)+1,0)</f>
        <v>3</v>
      </c>
      <c r="BG5" s="2">
        <v>47</v>
      </c>
      <c r="BH5" s="2">
        <f>IF(BG5&gt;0,INT(BG5/45)+1,0)</f>
        <v>2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76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 t="s">
        <v>60</v>
      </c>
      <c r="BF7" s="2">
        <f>IF(BE5&gt;=30,IF(EXACT(BE7,"W"),2,IF(EXACT(BE7,"D"),1,IF(EXACT(BE7,"L"),0,""))),"")</f>
        <v>0</v>
      </c>
      <c r="BG7" s="2" t="s">
        <v>59</v>
      </c>
      <c r="BH7" s="2">
        <f>IF(BG5&gt;=30,IF(EXACT(BG7,"W"),2,IF(EXACT(BG7,"D"),1,IF(EXACT(BG7,"L"),0,""))),"")</f>
        <v>2</v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>
        <v>0</v>
      </c>
      <c r="AZ8" s="2">
        <f>AY8*5</f>
        <v>0</v>
      </c>
      <c r="BA8" s="2">
        <v>0</v>
      </c>
      <c r="BB8" s="2">
        <f>BA8*5</f>
        <v>0</v>
      </c>
      <c r="BC8" s="2"/>
      <c r="BD8" s="2">
        <f>BC8*5</f>
        <v>0</v>
      </c>
      <c r="BE8" s="2">
        <v>0</v>
      </c>
      <c r="BF8" s="2">
        <f>BE8*5</f>
        <v>0</v>
      </c>
      <c r="BG8" s="2">
        <v>0</v>
      </c>
      <c r="BH8" s="2">
        <f>BG8*5</f>
        <v>0</v>
      </c>
      <c r="BI8" s="2"/>
      <c r="BJ8" s="2">
        <f>BI8*5</f>
        <v>0</v>
      </c>
    </row>
    <row r="9" spans="2:62">
      <c r="B9" s="2" t="s">
        <v>63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>
        <v>0</v>
      </c>
      <c r="BF9" s="2">
        <f>BE9*3</f>
        <v>0</v>
      </c>
      <c r="BG9" s="2">
        <v>0</v>
      </c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1</v>
      </c>
      <c r="AY10" s="2">
        <v>3</v>
      </c>
      <c r="AZ10" s="2">
        <f>IF(ISNUMBER(AY10),IF(AY5&gt;=60,IF(AY10=0,2,1-AY10),1-AY10),"")</f>
        <v>-2</v>
      </c>
      <c r="BA10" s="2">
        <v>0</v>
      </c>
      <c r="BB10" s="2">
        <f>IF(ISNUMBER(BA10),IF(BA5&gt;=60,IF(BA10=0,2,1-BA10),1-BA10),"")</f>
        <v>1</v>
      </c>
      <c r="BC10" s="2"/>
      <c r="BD10" s="2" t="str">
        <f>IF(ISNUMBER(BC10),IF(BC5&gt;=60,IF(BC10=0,2,1-BC10),1-BC10),"")</f>
        <v/>
      </c>
      <c r="BE10" s="2">
        <v>5</v>
      </c>
      <c r="BF10" s="2">
        <f>IF(ISNUMBER(BE10),IF(BE5&gt;=60,IF(BE10=0,2,1-BE10),1-BE10),"")</f>
        <v>-4</v>
      </c>
      <c r="BG10" s="2">
        <v>0</v>
      </c>
      <c r="BH10" s="2">
        <f>IF(ISNUMBER(BG10),IF(BG5&gt;=60,IF(BG10=0,2,1-BG10),1-BG10),"")</f>
        <v>1</v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1</v>
      </c>
      <c r="AX12" s="2">
        <f>-AW12</f>
        <v>-1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>
        <v>0</v>
      </c>
      <c r="BF14" s="2">
        <f>-2*BE14</f>
        <v>0</v>
      </c>
      <c r="BG14" s="2">
        <v>0</v>
      </c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3</v>
      </c>
      <c r="AY18" s="2"/>
      <c r="AZ18" s="2">
        <f>SUM(AZ5:AZ17)</f>
        <v>1</v>
      </c>
      <c r="BA18" s="2"/>
      <c r="BB18" s="2">
        <f>SUM(BB5:BB17)</f>
        <v>5</v>
      </c>
      <c r="BC18" s="2"/>
      <c r="BD18" s="2">
        <f>SUM(BD5:BD17)</f>
        <v>0</v>
      </c>
      <c r="BE18" s="2"/>
      <c r="BF18" s="2">
        <f>SUM(BF5:BF17)</f>
        <v>-1</v>
      </c>
      <c r="BG18" s="2"/>
      <c r="BH18" s="2">
        <f>SUM(BH5:BH17)</f>
        <v>5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355</v>
      </c>
    </row>
    <row r="25" spans="2:62">
      <c r="B25" s="2" t="s">
        <v>72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3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9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U1" zoomScale="107" workbookViewId="0">
      <selection activeCell="BL17" sqref="BL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76</v>
      </c>
      <c r="D6" s="2" t="str">
        <f>IF(EXACT(C6,"SI"), 1, IF(EXACT(C6,"NO"), 0, ""))</f>
        <v/>
      </c>
      <c r="E6" s="2" t="s">
        <v>76</v>
      </c>
      <c r="F6" s="2" t="str">
        <f>IF(EXACT(E6,"SI"), 1, IF(EXACT(E6,"NO"), 0, ""))</f>
        <v/>
      </c>
      <c r="G6" s="2" t="s">
        <v>76</v>
      </c>
      <c r="H6" s="2" t="str">
        <f>IF(EXACT(G6,"SI"), 1, IF(EXACT(G6,"NO"), 0, ""))</f>
        <v/>
      </c>
      <c r="I6" s="2" t="s">
        <v>76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76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76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 t="str">
        <f>IF(G5&gt;=30,IF(EXACT(G7,"W"),2,IF(EXACT(G7,"D"),1,IF(EXACT(G7,"L"),0,""))),"")</f>
        <v/>
      </c>
      <c r="I7" s="2" t="s">
        <v>60</v>
      </c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60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59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209</v>
      </c>
    </row>
    <row r="25" spans="2:62">
      <c r="B25" s="2" t="s">
        <v>72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73</v>
      </c>
      <c r="C27" s="2" cm="1">
        <f t="array" ref="C27">SUMPRODUCT((MOD(COLUMN(C7:BI7)-COLUMN(C7),2)=0)*(C7:BI7="L"))</f>
        <v>3</v>
      </c>
    </row>
    <row r="28" spans="2:62">
      <c r="B28" s="2" t="s">
        <v>74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4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AR9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62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90</v>
      </c>
      <c r="AX5" s="2">
        <f>IF(AW5&gt;0,INT(AW5/45)+1,0)</f>
        <v>3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76</v>
      </c>
      <c r="R6" s="2" t="str">
        <f>IF(EXACT(Q6,"SI"), 1, IF(EXACT(Q6,"NO"), 0, ""))</f>
        <v/>
      </c>
      <c r="S6" s="2" t="s">
        <v>76</v>
      </c>
      <c r="T6" s="2" t="str">
        <f>IF(EXACT(S6,"SI"), 1, IF(EXACT(S6,"NO"), 0, ""))</f>
        <v/>
      </c>
      <c r="U6" s="2" t="s">
        <v>76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76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 t="str">
        <f>IF(Q5&gt;=30,IF(EXACT(Q7,"W"),2,IF(EXACT(Q7,"D"),1,IF(EXACT(Q7,"L"),0,""))),"")</f>
        <v/>
      </c>
      <c r="S7" s="2" t="s">
        <v>59</v>
      </c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60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>
        <v>0</v>
      </c>
      <c r="AX8" s="2">
        <f>AW8*5</f>
        <v>0</v>
      </c>
      <c r="AY8" s="2">
        <v>0</v>
      </c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1</v>
      </c>
      <c r="AL12" s="2">
        <f>-AK12</f>
        <v>-1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77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6</v>
      </c>
      <c r="AY18" s="2"/>
      <c r="AZ18" s="2">
        <f>SUM(AZ5:AZ17)</f>
        <v>1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800</v>
      </c>
    </row>
    <row r="25" spans="2:62">
      <c r="B25" s="2" t="s">
        <v>72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5</v>
      </c>
    </row>
    <row r="28" spans="2:62">
      <c r="B28" s="2" t="s">
        <v>74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13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AW1" workbookViewId="0">
      <selection activeCell="BL17" sqref="BL17"/>
    </sheetView>
  </sheetViews>
  <sheetFormatPr defaultColWidth="11.42578125" defaultRowHeight="14.45"/>
  <cols>
    <col min="2" max="2" width="17.140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90</v>
      </c>
      <c r="AN5" s="2">
        <f>IF(AM5&gt;0,INT(AM5/45)+1,0)</f>
        <v>3</v>
      </c>
      <c r="AO5" s="2">
        <v>87</v>
      </c>
      <c r="AP5" s="2">
        <f>IF(AO5&gt;0,INT(AO5/45)+1,0)</f>
        <v>2</v>
      </c>
      <c r="AQ5" s="2">
        <v>17</v>
      </c>
      <c r="AR5" s="2">
        <f>IF(AQ5&gt;0,INT(AQ5/45)+1,0)</f>
        <v>1</v>
      </c>
      <c r="AS5" s="2"/>
      <c r="AT5" s="2">
        <f>IF(AS5&gt;0,INT(AS5/45)+1,0)</f>
        <v>0</v>
      </c>
      <c r="AU5" s="2">
        <v>70</v>
      </c>
      <c r="AV5" s="2">
        <f>IF(AU5&gt;0,INT(AU5/45)+1,0)</f>
        <v>2</v>
      </c>
      <c r="AW5" s="2">
        <v>75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>
        <v>90</v>
      </c>
      <c r="BF5" s="2">
        <f>IF(BE5&gt;0,INT(BE5/45)+1,0)</f>
        <v>3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76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76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76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 t="s">
        <v>60</v>
      </c>
      <c r="BF7" s="2">
        <f>IF(BE5&gt;=30,IF(EXACT(BE7,"W"),2,IF(EXACT(BE7,"D"),1,IF(EXACT(BE7,"L"),0,""))),"")</f>
        <v>0</v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>
        <v>0</v>
      </c>
      <c r="AP8" s="2">
        <f>AO8*4</f>
        <v>0</v>
      </c>
      <c r="AQ8" s="2">
        <v>0</v>
      </c>
      <c r="AR8" s="2">
        <f>AQ8*4</f>
        <v>0</v>
      </c>
      <c r="AS8" s="2"/>
      <c r="AT8" s="2">
        <f>AS8*4</f>
        <v>0</v>
      </c>
      <c r="AU8" s="2">
        <v>0</v>
      </c>
      <c r="AV8" s="2">
        <f>AU8*4</f>
        <v>0</v>
      </c>
      <c r="AW8" s="2">
        <v>0</v>
      </c>
      <c r="AX8" s="2">
        <f>AW8*4</f>
        <v>0</v>
      </c>
      <c r="AY8" s="2">
        <v>0</v>
      </c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>
        <v>0</v>
      </c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63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>
        <v>0</v>
      </c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1</v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>
        <v>5</v>
      </c>
      <c r="BF10" s="2">
        <f>IF(ISNUMBER(BE10),IF(BE5&gt;=60,IF(BE10=0,2,1-BE10),1-BE10),"")</f>
        <v>-4</v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>
        <v>0</v>
      </c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>
        <v>0</v>
      </c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>
        <v>0</v>
      </c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>
        <v>0</v>
      </c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>
        <v>0</v>
      </c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>
        <v>0</v>
      </c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 t="s">
        <v>77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 t="s">
        <v>77</v>
      </c>
      <c r="AN17" s="2">
        <f>IF(EXACT(AM17,"SI"),3,0)</f>
        <v>3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11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5</v>
      </c>
      <c r="AY18" s="2"/>
      <c r="AZ18" s="2">
        <f>SUM(AZ5:AZ17)</f>
        <v>1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-1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1380</v>
      </c>
    </row>
    <row r="25" spans="2:62">
      <c r="B25" s="2" t="s">
        <v>72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5</v>
      </c>
    </row>
    <row r="28" spans="2:62">
      <c r="B28" s="2" t="s">
        <v>74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75</v>
      </c>
      <c r="C30" s="2" cm="1">
        <f t="array" ref="C30">SUMPRODUCT((MOD(COLUMN(C10:BI10)-COLUMN(C10),2)=0)*(ISNUMBER(C10:BI10)), C10:BI10)</f>
        <v>22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16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AX1" workbookViewId="0">
      <selection activeCell="BL17" sqref="BL17"/>
    </sheetView>
  </sheetViews>
  <sheetFormatPr defaultColWidth="11.42578125" defaultRowHeight="14.45"/>
  <cols>
    <col min="2" max="2" width="17.140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>
        <v>72</v>
      </c>
      <c r="AL5" s="2">
        <f>IF(AK5&gt;0,INT(AK5/45)+1,0)</f>
        <v>2</v>
      </c>
      <c r="AM5" s="2">
        <v>56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79</v>
      </c>
      <c r="AV5" s="2">
        <f>IF(AU5&gt;0,INT(AU5/45)+1,0)</f>
        <v>2</v>
      </c>
      <c r="AW5" s="2">
        <v>75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>
        <v>90</v>
      </c>
      <c r="BD5" s="2">
        <f>IF(BC5&gt;0,INT(BC5/45)+1,0)</f>
        <v>3</v>
      </c>
      <c r="BE5" s="2">
        <v>90</v>
      </c>
      <c r="BF5" s="2">
        <f>IF(BE5&gt;0,INT(BE5/45)+1,0)</f>
        <v>3</v>
      </c>
      <c r="BG5" s="2">
        <v>90</v>
      </c>
      <c r="BH5" s="2">
        <f>IF(BG5&gt;0,INT(BG5/45)+1,0)</f>
        <v>3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76</v>
      </c>
      <c r="F6" s="2" t="str">
        <f>IF(EXACT(E6,"SI"), 1, IF(EXACT(E6,"NO"), 0, ""))</f>
        <v/>
      </c>
      <c r="G6" s="2" t="s">
        <v>76</v>
      </c>
      <c r="H6" s="2" t="str">
        <f>IF(EXACT(G6,"SI"), 1, IF(EXACT(G6,"NO"), 0, ""))</f>
        <v/>
      </c>
      <c r="I6" s="2" t="s">
        <v>76</v>
      </c>
      <c r="J6" s="2" t="str">
        <f>IF(EXACT(I6,"SI"), 1, IF(EXACT(I6,"NO"), 0, ""))</f>
        <v/>
      </c>
      <c r="K6" s="2" t="s">
        <v>76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76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76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 t="s">
        <v>57</v>
      </c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 t="str">
        <f>IF(G5&gt;=30,IF(EXACT(G7,"W"),2,IF(EXACT(G7,"D"),1,IF(EXACT(G7,"L"),0,""))),"")</f>
        <v/>
      </c>
      <c r="I7" s="2" t="s">
        <v>60</v>
      </c>
      <c r="J7" s="2" t="str">
        <f>IF(I5&gt;=30,IF(EXACT(I7,"W"),2,IF(EXACT(I7,"D"),1,IF(EXACT(I7,"L"),0,""))),"")</f>
        <v/>
      </c>
      <c r="K7" s="2" t="s">
        <v>59</v>
      </c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 t="s">
        <v>60</v>
      </c>
      <c r="BF7" s="2">
        <f>IF(BE5&gt;=30,IF(EXACT(BE7,"W"),2,IF(EXACT(BE7,"D"),1,IF(EXACT(BE7,"L"),0,""))),"")</f>
        <v>0</v>
      </c>
      <c r="BG7" s="2" t="s">
        <v>59</v>
      </c>
      <c r="BH7" s="2">
        <f>IF(BG5&gt;=30,IF(EXACT(BG7,"W"),2,IF(EXACT(BG7,"D"),1,IF(EXACT(BG7,"L"),0,""))),"")</f>
        <v>2</v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>
        <v>0</v>
      </c>
      <c r="AL8" s="2">
        <f>AK8*4</f>
        <v>0</v>
      </c>
      <c r="AM8" s="2">
        <v>1</v>
      </c>
      <c r="AN8" s="2">
        <f>AM8*4</f>
        <v>4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>
        <v>0</v>
      </c>
      <c r="AV8" s="2">
        <f>AU8*4</f>
        <v>0</v>
      </c>
      <c r="AW8" s="2">
        <v>0</v>
      </c>
      <c r="AX8" s="2">
        <f>AW8*4</f>
        <v>0</v>
      </c>
      <c r="AY8" s="2">
        <v>0</v>
      </c>
      <c r="AZ8" s="2">
        <f>AY8*4</f>
        <v>0</v>
      </c>
      <c r="BA8" s="2">
        <v>0</v>
      </c>
      <c r="BB8" s="2">
        <f>BA8*4</f>
        <v>0</v>
      </c>
      <c r="BC8" s="2">
        <v>0</v>
      </c>
      <c r="BD8" s="2">
        <f>BC8*4</f>
        <v>0</v>
      </c>
      <c r="BE8" s="2">
        <v>0</v>
      </c>
      <c r="BF8" s="2">
        <f>BE8*4</f>
        <v>0</v>
      </c>
      <c r="BG8" s="2">
        <v>2</v>
      </c>
      <c r="BH8" s="2">
        <f>BG8*4</f>
        <v>8</v>
      </c>
      <c r="BI8" s="2"/>
      <c r="BJ8" s="2">
        <f>BI8*4</f>
        <v>0</v>
      </c>
    </row>
    <row r="9" spans="2:62">
      <c r="B9" s="2" t="s">
        <v>63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>
        <v>1</v>
      </c>
      <c r="BF9" s="2">
        <f>BE9*3</f>
        <v>3</v>
      </c>
      <c r="BG9" s="2">
        <v>0</v>
      </c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>
        <v>2</v>
      </c>
      <c r="BB10" s="2">
        <f>IF(ISNUMBER(BA10),IF(BA5&gt;=60,IF(BA10=0,2,1-BA10),1-BA10),"")</f>
        <v>-1</v>
      </c>
      <c r="BC10" s="2">
        <v>6</v>
      </c>
      <c r="BD10" s="2">
        <f>IF(ISNUMBER(BC10),IF(BC5&gt;=60,IF(BC10=0,2,1-BC10),1-BC10),"")</f>
        <v>-5</v>
      </c>
      <c r="BE10" s="2">
        <v>5</v>
      </c>
      <c r="BF10" s="2">
        <f>IF(ISNUMBER(BE10),IF(BE5&gt;=60,IF(BE10=0,2,1-BE10),1-BE10),"")</f>
        <v>-4</v>
      </c>
      <c r="BG10" s="2">
        <v>1</v>
      </c>
      <c r="BH10" s="2">
        <f>IF(ISNUMBER(BG10),IF(BG5&gt;=60,IF(BG10=0,2,1-BG10),1-BG10),"")</f>
        <v>0</v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>
        <v>0</v>
      </c>
      <c r="BF11" s="2">
        <f>-3*BE11</f>
        <v>0</v>
      </c>
      <c r="BG11" s="2">
        <v>0</v>
      </c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>
        <v>0</v>
      </c>
      <c r="BF12" s="2">
        <f>-BE12</f>
        <v>0</v>
      </c>
      <c r="BG12" s="2">
        <v>0</v>
      </c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>
        <v>0</v>
      </c>
      <c r="BF13" s="2">
        <f>-3*BE13</f>
        <v>0</v>
      </c>
      <c r="BG13" s="2">
        <v>0</v>
      </c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1</v>
      </c>
      <c r="AZ14" s="2">
        <f>-2*AY14</f>
        <v>-2</v>
      </c>
      <c r="BA14" s="2">
        <v>0</v>
      </c>
      <c r="BB14" s="2">
        <f>-2*BA14</f>
        <v>0</v>
      </c>
      <c r="BC14" s="2">
        <v>0</v>
      </c>
      <c r="BD14" s="2">
        <f>-2*BC14</f>
        <v>0</v>
      </c>
      <c r="BE14" s="2">
        <v>0</v>
      </c>
      <c r="BF14" s="2">
        <f>-2*BE14</f>
        <v>0</v>
      </c>
      <c r="BG14" s="2">
        <v>0</v>
      </c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>
        <v>0</v>
      </c>
      <c r="BF15" s="2">
        <f>3*BE15</f>
        <v>0</v>
      </c>
      <c r="BG15" s="2">
        <v>0</v>
      </c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>
        <v>0</v>
      </c>
      <c r="BF16" s="2">
        <f>-3*BE16</f>
        <v>0</v>
      </c>
      <c r="BG16" s="2">
        <v>0</v>
      </c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77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 t="s">
        <v>77</v>
      </c>
      <c r="BH17" s="2">
        <f>IF(EXACT(BG17,"SI"),3,0)</f>
        <v>3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1</v>
      </c>
      <c r="AM18" s="2"/>
      <c r="AN18" s="2">
        <f>SUM(AN5:AN17)</f>
        <v>9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5</v>
      </c>
      <c r="AY18" s="2"/>
      <c r="AZ18" s="2">
        <f>SUM(AZ5:AZ17)</f>
        <v>-1</v>
      </c>
      <c r="BA18" s="2"/>
      <c r="BB18" s="2">
        <f>SUM(BB5:BB17)</f>
        <v>4</v>
      </c>
      <c r="BC18" s="2"/>
      <c r="BD18" s="2">
        <f>SUM(BD5:BD17)</f>
        <v>-2</v>
      </c>
      <c r="BE18" s="2"/>
      <c r="BF18" s="2">
        <f>SUM(BF5:BF17)</f>
        <v>2</v>
      </c>
      <c r="BG18" s="2"/>
      <c r="BH18" s="2">
        <f>SUM(BH5:BH17)</f>
        <v>16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1591</v>
      </c>
    </row>
    <row r="25" spans="2:62">
      <c r="B25" s="2" t="s">
        <v>72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10</v>
      </c>
    </row>
    <row r="28" spans="2:62">
      <c r="B28" s="2" t="s">
        <v>74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75</v>
      </c>
      <c r="C30" s="2" cm="1">
        <f t="array" ref="C30">SUMPRODUCT((MOD(COLUMN(C10:BI10)-COLUMN(C10),2)=0)*(ISNUMBER(C10:BI10)), C10:BI10)</f>
        <v>33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AW3" zoomScale="90" workbookViewId="0">
      <selection activeCell="BL17" sqref="BL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90</v>
      </c>
      <c r="AX5" s="2">
        <f>IF(AW5&gt;0,INT(AW5/45)+1,0)</f>
        <v>3</v>
      </c>
      <c r="AY5" s="2"/>
      <c r="AZ5" s="2">
        <f>IF(AY5&gt;0,INT(AY5/45)+1,0)</f>
        <v>0</v>
      </c>
      <c r="BA5" s="2">
        <v>90</v>
      </c>
      <c r="BB5" s="2">
        <f>IF(BA5&gt;0,INT(BA5/45)+1,0)</f>
        <v>3</v>
      </c>
      <c r="BC5" s="2">
        <v>90</v>
      </c>
      <c r="BD5" s="2">
        <f>IF(BC5&gt;0,INT(BC5/45)+1,0)</f>
        <v>3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76</v>
      </c>
      <c r="D6" s="2" t="str">
        <f>IF(EXACT(C6,"SI"), 1, IF(EXACT(C6,"NO"), 0, ""))</f>
        <v/>
      </c>
      <c r="E6" s="2" t="s">
        <v>76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76</v>
      </c>
      <c r="R6" s="2" t="str">
        <f>IF(EXACT(Q6,"SI"), 1, IF(EXACT(Q6,"NO"), 0, ""))</f>
        <v/>
      </c>
      <c r="S6" s="2" t="s">
        <v>76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76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 t="str">
        <f>IF(Q5&gt;=30,IF(EXACT(Q7,"W"),2,IF(EXACT(Q7,"D"),1,IF(EXACT(Q7,"L"),0,""))),"")</f>
        <v/>
      </c>
      <c r="S7" s="2" t="s">
        <v>59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61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 t="s">
        <v>60</v>
      </c>
      <c r="BD7" s="2">
        <f>IF(BC5&gt;=30,IF(EXACT(BC7,"W"),2,IF(EXACT(BC7,"D"),1,IF(EXACT(BC7,"L"),0,""))),"")</f>
        <v>0</v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>
        <v>4</v>
      </c>
      <c r="AP8" s="2">
        <f>AO8/2</f>
        <v>2</v>
      </c>
      <c r="AQ8" s="2">
        <v>4</v>
      </c>
      <c r="AR8" s="2">
        <f>AQ8/2</f>
        <v>2</v>
      </c>
      <c r="AS8" s="2"/>
      <c r="AT8" s="2">
        <f>AS8/2</f>
        <v>0</v>
      </c>
      <c r="AU8" s="2">
        <v>2</v>
      </c>
      <c r="AV8" s="2">
        <f>AU8/2</f>
        <v>1</v>
      </c>
      <c r="AW8" s="2">
        <v>6</v>
      </c>
      <c r="AX8" s="2">
        <f>AW8/2</f>
        <v>3</v>
      </c>
      <c r="AY8" s="2"/>
      <c r="AZ8" s="2">
        <f>AY8*4</f>
        <v>0</v>
      </c>
      <c r="BA8" s="2">
        <v>0</v>
      </c>
      <c r="BB8" s="2">
        <f>BA8*4</f>
        <v>0</v>
      </c>
      <c r="BC8" s="2">
        <v>0</v>
      </c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>
        <v>0</v>
      </c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IF(ISNUMBER(AQ10),IF(AQ5&gt;=60,IF(AQ10=0,4,1-AQ10),1-AQ10),"")</f>
        <v>4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IF(ISNUMBER(AW10),IF(AW5&gt;=60,IF(AW10=0,4,1-AW10),1-AW10),"")</f>
        <v>4</v>
      </c>
      <c r="AY10" s="2"/>
      <c r="AZ10" s="2" t="str">
        <f>IF(ISNUMBER(AY10),IF(AY5&gt;=60,IF(AY10=0,2,1-AY10),1-AY10),"")</f>
        <v/>
      </c>
      <c r="BA10" s="2">
        <v>2</v>
      </c>
      <c r="BB10" s="2">
        <f>IF(ISNUMBER(BA10),IF(BA5&gt;=60,IF(BA10=0,2,1-BA10),1-BA10),"")</f>
        <v>-1</v>
      </c>
      <c r="BC10" s="2">
        <v>6</v>
      </c>
      <c r="BD10" s="2">
        <f>IF(ISNUMBER(BC10),IF(BC5&gt;=60,IF(BC10=0,2,1-BC10),1-BC10),"")</f>
        <v>-5</v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>
        <v>0</v>
      </c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1</v>
      </c>
      <c r="AR12" s="2">
        <f>-AQ12</f>
        <v>-1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>
        <v>0</v>
      </c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>
        <v>0</v>
      </c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1</v>
      </c>
      <c r="AV14" s="2">
        <f>-2*AU14</f>
        <v>-2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>
        <v>1</v>
      </c>
      <c r="BD14" s="2">
        <f>-2*BC14</f>
        <v>-2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>
        <v>0</v>
      </c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>
        <v>0</v>
      </c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7</v>
      </c>
      <c r="AQ18" s="2"/>
      <c r="AR18" s="2">
        <f>SUM(AR5:AR17)</f>
        <v>10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11</v>
      </c>
      <c r="AY18" s="2"/>
      <c r="AZ18" s="2">
        <f>SUM(AZ5:AZ17)</f>
        <v>0</v>
      </c>
      <c r="BA18" s="2"/>
      <c r="BB18" s="2">
        <f>SUM(BB5:BB17)</f>
        <v>4</v>
      </c>
      <c r="BC18" s="2"/>
      <c r="BD18" s="2">
        <f>SUM(BD5:BD17)</f>
        <v>-4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1124</v>
      </c>
    </row>
    <row r="25" spans="2:62">
      <c r="B25" s="2" t="s">
        <v>72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6</v>
      </c>
    </row>
    <row r="28" spans="2:62">
      <c r="B28" s="2" t="s">
        <v>74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20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3</v>
      </c>
    </row>
    <row r="35" spans="2:3">
      <c r="B35" s="2" t="s">
        <v>56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AT8" workbookViewId="0">
      <selection activeCell="BL17" sqref="BL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>
        <v>7</v>
      </c>
      <c r="BB5" s="2">
        <f>IF(BA5&gt;0,INT(BA5/45)+1,0)</f>
        <v>1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76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63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>
        <v>0</v>
      </c>
      <c r="BB10" s="2">
        <f>IF(ISNUMBER(BA10),IF(BA5&gt;=60,IF(BA10=0,2,1-BA10),1-BA10),"")</f>
        <v>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2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128</v>
      </c>
    </row>
    <row r="25" spans="2:62">
      <c r="B25" s="2" t="s">
        <v>72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73</v>
      </c>
      <c r="C27" s="2" cm="1">
        <f t="array" ref="C27">SUMPRODUCT((MOD(COLUMN(C7:BI7)-COLUMN(C7),2)=0)*(C7:BI7="L"))</f>
        <v>1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2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Y1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>
        <v>70</v>
      </c>
      <c r="AN5" s="2">
        <f>IF(AM5&gt;0,INT(AM5/45)+1,0)</f>
        <v>2</v>
      </c>
      <c r="AO5" s="2"/>
      <c r="AP5" s="2">
        <f>IF(AO5&gt;0,INT(AO5/45)+1,0)</f>
        <v>0</v>
      </c>
      <c r="AQ5" s="2">
        <v>88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58</v>
      </c>
      <c r="AX5" s="2">
        <f>IF(AW5&gt;0,INT(AW5/45)+1,0)</f>
        <v>2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>
        <v>63</v>
      </c>
      <c r="BD5" s="2">
        <f>IF(BC5&gt;0,INT(BC5/45)+1,0)</f>
        <v>2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>
        <v>77</v>
      </c>
      <c r="BJ5" s="2">
        <f>IF(BI5&gt;0,INT(BI5/45)+1,0)</f>
        <v>2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76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 t="s">
        <v>57</v>
      </c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59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61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 t="s">
        <v>60</v>
      </c>
      <c r="BD7" s="2">
        <f>IF(BC5&gt;=30,IF(EXACT(BC7,"W"),2,IF(EXACT(BC7,"D"),1,IF(EXACT(BC7,"L"),0,""))),"")</f>
        <v>0</v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 t="s">
        <v>59</v>
      </c>
      <c r="BJ7" s="2">
        <f>IF(BI5&gt;=30,IF(EXACT(BI7,"W"),2,IF(EXACT(BI7,"D"),1,IF(EXACT(BI7,"L"),0,""))),"")</f>
        <v>2</v>
      </c>
    </row>
    <row r="8" spans="2:62">
      <c r="B8" s="2" t="s">
        <v>74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>
        <v>0</v>
      </c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>
        <v>0</v>
      </c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>
        <v>0</v>
      </c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>
        <v>0</v>
      </c>
      <c r="BJ8" s="2">
        <f>BI8*4</f>
        <v>0</v>
      </c>
    </row>
    <row r="9" spans="2:62">
      <c r="B9" s="2" t="s">
        <v>63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>
        <v>0</v>
      </c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>
        <v>6</v>
      </c>
      <c r="BD10" s="2">
        <f>IF(ISNUMBER(BC10),IF(BC5&gt;=60,IF(BC10=0,2,1-BC10),1-BC10),"")</f>
        <v>-5</v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>
        <v>0</v>
      </c>
      <c r="BJ10" s="2">
        <f>IF(ISNUMBER(BI10),IF(BI5&gt;=60,IF(BI10=0,2,1-BI10),1-BI10),"")</f>
        <v>2</v>
      </c>
    </row>
    <row r="11" spans="2:62">
      <c r="B11" s="2" t="s">
        <v>64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>
        <v>0</v>
      </c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>
        <v>0</v>
      </c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>
        <v>0</v>
      </c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>
        <v>0</v>
      </c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>
        <v>0</v>
      </c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>
        <v>0</v>
      </c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77</v>
      </c>
      <c r="H17" s="2">
        <f>IF(EXACT(G17,"SI"),3,0)</f>
        <v>3</v>
      </c>
      <c r="I17" s="2"/>
      <c r="J17" s="2">
        <f>IF(EXACT(I17,"SI"),3,0)</f>
        <v>0</v>
      </c>
      <c r="K17" s="2" t="s">
        <v>77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4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-3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6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1079</v>
      </c>
    </row>
    <row r="25" spans="2:62">
      <c r="B25" s="2" t="s">
        <v>72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5</v>
      </c>
    </row>
    <row r="28" spans="2:62">
      <c r="B28" s="2" t="s">
        <v>74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16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AX1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20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>
        <v>20</v>
      </c>
      <c r="AZ5" s="2">
        <f>IF(AY5&gt;0,INT(AY5/45)+1,0)</f>
        <v>1</v>
      </c>
      <c r="BA5" s="2">
        <v>22</v>
      </c>
      <c r="BB5" s="2">
        <f>IF(BA5&gt;0,INT(BA5/45)+1,0)</f>
        <v>1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>
        <v>32</v>
      </c>
      <c r="BJ5" s="2">
        <f>IF(BI5&gt;0,INT(BI5/45)+1,0)</f>
        <v>1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76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 t="s">
        <v>76</v>
      </c>
      <c r="AZ6" s="2" t="str">
        <f>IF(EXACT(AY6,"SI"), 1, IF(EXACT(AY6,"NO"), 0, ""))</f>
        <v/>
      </c>
      <c r="BA6" s="2" t="s">
        <v>76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 t="s">
        <v>76</v>
      </c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59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60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 t="s">
        <v>60</v>
      </c>
      <c r="AZ7" s="2" t="str">
        <f>IF(AY5&gt;=30,IF(EXACT(AY7,"W"),2,IF(EXACT(AY7,"D"),1,IF(EXACT(AY7,"L"),0,""))),"")</f>
        <v/>
      </c>
      <c r="BA7" s="2" t="s">
        <v>59</v>
      </c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74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>
        <v>0</v>
      </c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>
        <v>1</v>
      </c>
      <c r="BJ8" s="2">
        <f>BI8*4</f>
        <v>4</v>
      </c>
    </row>
    <row r="9" spans="2:62">
      <c r="B9" s="2" t="s">
        <v>63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>
        <v>3</v>
      </c>
      <c r="AL10" s="2">
        <f>IF(ISNUMBER(AK10),IF(AK5&gt;=60,IF(AK10=0,2,1-AK10),1-AK10),"")</f>
        <v>-2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>
        <v>1</v>
      </c>
      <c r="AZ10" s="2">
        <f>IF(ISNUMBER(AY10),IF(AY5&gt;=60,IF(AY10=0,2,1-AY10),1-AY10),"")</f>
        <v>0</v>
      </c>
      <c r="BA10" s="2">
        <v>1</v>
      </c>
      <c r="BB10" s="2">
        <f>IF(ISNUMBER(BA10),IF(BA5&gt;=60,IF(BA10=0,2,1-BA10),1-BA10),"")</f>
        <v>0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>
        <v>2</v>
      </c>
      <c r="BJ10" s="2">
        <f>IF(ISNUMBER(BI10),IF(BI5&gt;=60,IF(BI10=0,2,1-BI10),1-BI10),"")</f>
        <v>-1</v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1</v>
      </c>
      <c r="BA18" s="2"/>
      <c r="BB18" s="2">
        <f>SUM(BB5:BB17)</f>
        <v>1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5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536</v>
      </c>
    </row>
    <row r="25" spans="2:62">
      <c r="B25" s="2" t="s">
        <v>72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73</v>
      </c>
      <c r="C27" s="2" cm="1">
        <f t="array" ref="C27">SUMPRODUCT((MOD(COLUMN(C7:BI7)-COLUMN(C7),2)=0)*(C7:BI7="L"))</f>
        <v>4</v>
      </c>
    </row>
    <row r="28" spans="2:62">
      <c r="B28" s="2" t="s">
        <v>74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75</v>
      </c>
      <c r="C30" s="2" cm="1">
        <f t="array" ref="C30">SUMPRODUCT((MOD(COLUMN(C10:BI10)-COLUMN(C10),2)=0)*(ISNUMBER(C10:BI10)), C10:BI10)</f>
        <v>10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A5" workbookViewId="0">
      <selection activeCell="BL17" sqref="BL17"/>
    </sheetView>
  </sheetViews>
  <sheetFormatPr defaultColWidth="11.42578125" defaultRowHeight="14.45"/>
  <cols>
    <col min="2" max="2" width="16.5703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6</v>
      </c>
      <c r="AX5" s="2">
        <f>IF(AW5&gt;0,INT(AW5/45)+1,0)</f>
        <v>1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>
        <v>65</v>
      </c>
      <c r="BF5" s="2">
        <f>IF(BE5&gt;0,INT(BE5/45)+1,0)</f>
        <v>2</v>
      </c>
      <c r="BG5" s="2"/>
      <c r="BH5" s="2">
        <f>IF(BG5&gt;0,INT(BG5/45)+1,0)</f>
        <v>0</v>
      </c>
      <c r="BI5" s="2">
        <v>58</v>
      </c>
      <c r="BJ5" s="2">
        <f>IF(BI5&gt;0,INT(BI5/45)+1,0)</f>
        <v>2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76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76</v>
      </c>
      <c r="V6" s="2" t="str">
        <f>IF(EXACT(U6,"SI"), 1, IF(EXACT(U6,"NO"), 0, ""))</f>
        <v/>
      </c>
      <c r="W6" s="2" t="s">
        <v>76</v>
      </c>
      <c r="X6" s="2" t="str">
        <f>IF(EXACT(W6,"SI"), 1, IF(EXACT(W6,"NO"), 0, ""))</f>
        <v/>
      </c>
      <c r="Y6" s="2" t="s">
        <v>76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76</v>
      </c>
      <c r="AF6" s="2" t="str">
        <f>IF(EXACT(AE6,"SI"), 1, IF(EXACT(AE6,"NO"), 0, ""))</f>
        <v/>
      </c>
      <c r="AG6" s="2" t="s">
        <v>76</v>
      </c>
      <c r="AH6" s="2" t="str">
        <f>IF(EXACT(AG6,"SI"), 1, IF(EXACT(AG6,"NO"), 0, ""))</f>
        <v/>
      </c>
      <c r="AI6" s="2" t="s">
        <v>76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76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 t="s">
        <v>57</v>
      </c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 t="s">
        <v>57</v>
      </c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60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 t="s">
        <v>59</v>
      </c>
      <c r="X7" s="2" t="str">
        <f>IF(W5&gt;=30,IF(EXACT(W7,"W"),2,IF(EXACT(W7,"D"),1,IF(EXACT(W7,"L"),0,""))),"")</f>
        <v/>
      </c>
      <c r="Y7" s="2" t="s">
        <v>60</v>
      </c>
      <c r="Z7" s="2" t="str">
        <f>IF(Y5&gt;=30,IF(EXACT(Y7,"W"),2,IF(EXACT(Y7,"D"),1,IF(EXACT(Y7,"L"),0,""))),"")</f>
        <v/>
      </c>
      <c r="AA7" s="2" t="s">
        <v>60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61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 t="s">
        <v>60</v>
      </c>
      <c r="BF7" s="2">
        <f>IF(BE5&gt;=30,IF(EXACT(BE7,"W"),2,IF(EXACT(BE7,"D"),1,IF(EXACT(BE7,"L"),0,""))),"")</f>
        <v>0</v>
      </c>
      <c r="BG7" s="2"/>
      <c r="BH7" s="2" t="str">
        <f>IF(BG5&gt;=30,IF(EXACT(BG7,"W"),2,IF(EXACT(BG7,"D"),1,IF(EXACT(BG7,"L"),0,""))),"")</f>
        <v/>
      </c>
      <c r="BI7" s="2" t="s">
        <v>61</v>
      </c>
      <c r="BJ7" s="2">
        <f>IF(BI5&gt;=30,IF(EXACT(BI7,"W"),2,IF(EXACT(BI7,"D"),1,IF(EXACT(BI7,"L"),0,""))),"")</f>
        <v>1</v>
      </c>
    </row>
    <row r="8" spans="2:62">
      <c r="B8" s="2" t="s">
        <v>74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>
        <v>0</v>
      </c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>
        <v>0</v>
      </c>
      <c r="BF8" s="2">
        <f>BE8*4</f>
        <v>0</v>
      </c>
      <c r="BG8" s="2"/>
      <c r="BH8" s="2">
        <f>BG8*4</f>
        <v>0</v>
      </c>
      <c r="BI8" s="2">
        <v>0</v>
      </c>
      <c r="BJ8" s="2">
        <f>BI8*4</f>
        <v>0</v>
      </c>
    </row>
    <row r="9" spans="2:62">
      <c r="B9" s="2" t="s">
        <v>63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>
        <v>0</v>
      </c>
      <c r="BF9" s="2">
        <f>BE9*3</f>
        <v>0</v>
      </c>
      <c r="BG9" s="2"/>
      <c r="BH9" s="2">
        <f>BG9*3</f>
        <v>0</v>
      </c>
      <c r="BI9" s="2">
        <v>0</v>
      </c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>
        <v>3</v>
      </c>
      <c r="BF10" s="2">
        <f>IF(ISNUMBER(BE10),IF(BE5&gt;=60,IF(BE10=0,2,1-BE10),1-BE10),"")</f>
        <v>-2</v>
      </c>
      <c r="BG10" s="2"/>
      <c r="BH10" s="2" t="str">
        <f>IF(ISNUMBER(BG10),IF(BG5&gt;=60,IF(BG10=0,2,1-BG10),1-BG10),"")</f>
        <v/>
      </c>
      <c r="BI10" s="2">
        <v>0</v>
      </c>
      <c r="BJ10" s="2">
        <f>IF(ISNUMBER(BI10),IF(BI5&gt;=60,IF(BI10=0,2,1-BI10),1-BI10),"")</f>
        <v>1</v>
      </c>
    </row>
    <row r="11" spans="2:62">
      <c r="B11" s="2" t="s">
        <v>64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>
        <v>0</v>
      </c>
      <c r="BF11" s="2">
        <f>-3*BE11</f>
        <v>0</v>
      </c>
      <c r="BG11" s="2"/>
      <c r="BH11" s="2">
        <f>-3*BG11</f>
        <v>0</v>
      </c>
      <c r="BI11" s="2">
        <v>0</v>
      </c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>
        <v>0</v>
      </c>
      <c r="BF12" s="2">
        <f>-BE12</f>
        <v>0</v>
      </c>
      <c r="BG12" s="2"/>
      <c r="BH12" s="2">
        <f>-BG12</f>
        <v>0</v>
      </c>
      <c r="BI12" s="2">
        <v>0</v>
      </c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>
        <v>0</v>
      </c>
      <c r="BF13" s="2">
        <f>-3*BE13</f>
        <v>0</v>
      </c>
      <c r="BG13" s="2"/>
      <c r="BH13" s="2">
        <f>-3*BG13</f>
        <v>0</v>
      </c>
      <c r="BI13" s="2">
        <v>0</v>
      </c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>
        <v>0</v>
      </c>
      <c r="BF14" s="2">
        <f>-2*BE14</f>
        <v>0</v>
      </c>
      <c r="BG14" s="2"/>
      <c r="BH14" s="2">
        <f>-2*BG14</f>
        <v>0</v>
      </c>
      <c r="BI14" s="2">
        <v>0</v>
      </c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>
        <v>0</v>
      </c>
      <c r="BF15" s="2">
        <f>3*BE15</f>
        <v>0</v>
      </c>
      <c r="BG15" s="2"/>
      <c r="BH15" s="2">
        <f>3*BG15</f>
        <v>0</v>
      </c>
      <c r="BI15" s="2">
        <v>0</v>
      </c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>
        <v>0</v>
      </c>
      <c r="BF16" s="2">
        <f>-3*BE16</f>
        <v>0</v>
      </c>
      <c r="BG16" s="2"/>
      <c r="BH16" s="2">
        <f>-3*BG16</f>
        <v>0</v>
      </c>
      <c r="BI16" s="2">
        <v>0</v>
      </c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4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340</v>
      </c>
    </row>
    <row r="25" spans="2:62">
      <c r="B25" s="2" t="s">
        <v>72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2</v>
      </c>
    </row>
    <row r="27" spans="2:62">
      <c r="B27" s="2" t="s">
        <v>73</v>
      </c>
      <c r="C27" s="2" cm="1">
        <f t="array" ref="C27">SUMPRODUCT((MOD(COLUMN(C7:BI7)-COLUMN(C7),2)=0)*(C7:BI7="L"))</f>
        <v>6</v>
      </c>
    </row>
    <row r="28" spans="2:62">
      <c r="B28" s="2" t="s">
        <v>74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8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AG1" workbookViewId="0">
      <selection activeCell="BL17" sqref="BL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20</v>
      </c>
      <c r="AV5" s="2">
        <f>IF(AU5&gt;0,INT(AU5/45)+1,0)</f>
        <v>1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76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76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76</v>
      </c>
      <c r="L6" s="2" t="str">
        <f>IF(EXACT(K6,"SI"), 1, IF(EXACT(K6,"NO"), 0, ""))</f>
        <v/>
      </c>
      <c r="M6" s="2" t="s">
        <v>76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76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76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76</v>
      </c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 t="str">
        <f>IF(G5&gt;=30,IF(EXACT(G7,"W"),2,IF(EXACT(G7,"D"),1,IF(EXACT(G7,"L"),0,""))),"")</f>
        <v/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 t="str">
        <f>IF(AA5&gt;=30,IF(EXACT(AA7,"W"),2,IF(EXACT(AA7,"D"),1,IF(EXACT(AA7,"L"),0,""))),"")</f>
        <v/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>
        <v>0</v>
      </c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63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853</v>
      </c>
    </row>
    <row r="25" spans="2:62">
      <c r="B25" s="2" t="s">
        <v>72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73</v>
      </c>
      <c r="C27" s="2" cm="1">
        <f t="array" ref="C27">SUMPRODUCT((MOD(COLUMN(C7:BI7)-COLUMN(C7),2)=0)*(C7:BI7="L"))</f>
        <v>7</v>
      </c>
    </row>
    <row r="28" spans="2:62">
      <c r="B28" s="2" t="s">
        <v>74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75</v>
      </c>
      <c r="C30" s="2" cm="1">
        <f t="array" ref="C30">SUMPRODUCT((MOD(COLUMN(C10:BI10)-COLUMN(C10),2)=0)*(ISNUMBER(C10:BI10)), C10:BI10)</f>
        <v>18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workbookViewId="0">
      <selection activeCell="BL17" sqref="BL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74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63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64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65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66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67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68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69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70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71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72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73</v>
      </c>
      <c r="C27" s="2" cm="1">
        <f t="array" ref="C27">SUMPRODUCT((MOD(COLUMN(C7:BI7)-COLUMN(C7),2)=0)*(C7:BI7="L"))</f>
        <v>0</v>
      </c>
    </row>
    <row r="28" spans="2:62">
      <c r="B28" s="2" t="s">
        <v>74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75</v>
      </c>
      <c r="C30" s="2" cm="1">
        <f t="array" ref="C30">SUMPRODUCT((MOD(COLUMN(C10:BI10)-COLUMN(C10),2)=0)*(ISNUMBER(C10:BI10)), C10:BI10)</f>
        <v>0</v>
      </c>
    </row>
    <row r="31" spans="2:62">
      <c r="B31" s="2" t="s">
        <v>64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66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2025-06-12T16:14:59Z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