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showInkAnnotation="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hernandez_alumnos_upm_es/Documents/"/>
    </mc:Choice>
  </mc:AlternateContent>
  <xr:revisionPtr revIDLastSave="0" documentId="8_{1C156C39-E4BE-42AA-ADA5-9A7B304ED1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10" i="76" l="1"/>
  <c r="AR8" i="76"/>
  <c r="AR8" i="58"/>
  <c r="AP8" i="76"/>
  <c r="AJ8" i="76"/>
  <c r="AH8" i="76"/>
  <c r="AH10" i="60"/>
  <c r="AH11" i="60"/>
  <c r="AF8" i="57"/>
  <c r="AF10" i="48"/>
  <c r="AD8" i="47"/>
  <c r="X8" i="57"/>
  <c r="C37" i="74"/>
  <c r="C37" i="74" a="1"/>
  <c r="C36" i="74"/>
  <c r="C36" i="74" a="1"/>
  <c r="C35" i="74"/>
  <c r="C35" i="74" a="1"/>
  <c r="C34" i="74"/>
  <c r="C34" i="74" a="1"/>
  <c r="C33" i="74"/>
  <c r="C33" i="74" a="1"/>
  <c r="C32" i="74"/>
  <c r="C32" i="74" a="1"/>
  <c r="C31" i="74"/>
  <c r="C31" i="74" a="1"/>
  <c r="C30" i="74"/>
  <c r="C30" i="74" a="1"/>
  <c r="C29" i="74"/>
  <c r="C29" i="74" a="1"/>
  <c r="C28" i="74"/>
  <c r="C28" i="74" a="1"/>
  <c r="C27" i="74"/>
  <c r="C27" i="74" a="1"/>
  <c r="C26" i="74"/>
  <c r="C26" i="74" a="1"/>
  <c r="C25" i="74"/>
  <c r="C25" i="74" a="1"/>
  <c r="C24" i="74"/>
  <c r="C24" i="74" a="1"/>
  <c r="BJ18" i="74"/>
  <c r="BH18" i="74"/>
  <c r="BF18" i="74"/>
  <c r="BD18" i="74"/>
  <c r="BB18" i="74"/>
  <c r="AZ18" i="74"/>
  <c r="AX18" i="74"/>
  <c r="AV18" i="74"/>
  <c r="AT18" i="74"/>
  <c r="AR18" i="74"/>
  <c r="AP18" i="74"/>
  <c r="AN18" i="74"/>
  <c r="AL18" i="74"/>
  <c r="AJ18" i="74"/>
  <c r="AH18" i="74"/>
  <c r="AF18" i="74"/>
  <c r="AD18" i="74"/>
  <c r="AB18" i="74"/>
  <c r="Z18" i="74"/>
  <c r="X18" i="74"/>
  <c r="V18" i="74"/>
  <c r="T18" i="74"/>
  <c r="R18" i="74"/>
  <c r="P18" i="74"/>
  <c r="N18" i="74"/>
  <c r="L18" i="74"/>
  <c r="J18" i="74"/>
  <c r="H18" i="74"/>
  <c r="F18" i="74"/>
  <c r="D18" i="74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V6" i="74"/>
  <c r="AT6" i="74"/>
  <c r="AR6" i="74"/>
  <c r="AP6" i="74"/>
  <c r="AN6" i="74"/>
  <c r="AL6" i="74"/>
  <c r="AJ6" i="74"/>
  <c r="AH6" i="74"/>
  <c r="AF6" i="74"/>
  <c r="AD6" i="74"/>
  <c r="AB6" i="74"/>
  <c r="Z6" i="74"/>
  <c r="X6" i="74"/>
  <c r="V6" i="74"/>
  <c r="T6" i="74"/>
  <c r="R6" i="74"/>
  <c r="P6" i="74"/>
  <c r="N6" i="74"/>
  <c r="L6" i="74"/>
  <c r="J6" i="74"/>
  <c r="H6" i="74"/>
  <c r="F6" i="74"/>
  <c r="D6" i="74"/>
  <c r="BJ5" i="74"/>
  <c r="BH5" i="74"/>
  <c r="BF5" i="74"/>
  <c r="BD5" i="74"/>
  <c r="BB5" i="74"/>
  <c r="AZ5" i="74"/>
  <c r="AX5" i="74"/>
  <c r="AV5" i="74"/>
  <c r="AT5" i="74"/>
  <c r="AR5" i="74"/>
  <c r="AP5" i="74"/>
  <c r="AN5" i="74"/>
  <c r="AL5" i="74"/>
  <c r="AJ5" i="74"/>
  <c r="AH5" i="74"/>
  <c r="AF5" i="74"/>
  <c r="AD5" i="74"/>
  <c r="AB5" i="74"/>
  <c r="Z5" i="74"/>
  <c r="X5" i="74"/>
  <c r="V5" i="74"/>
  <c r="T5" i="74"/>
  <c r="R5" i="74"/>
  <c r="P5" i="74"/>
  <c r="N5" i="74"/>
  <c r="L5" i="74"/>
  <c r="J5" i="74"/>
  <c r="H5" i="74"/>
  <c r="F5" i="74"/>
  <c r="D5" i="74"/>
  <c r="C37" i="75" a="1"/>
  <c r="C37" i="75" s="1"/>
  <c r="C33" i="75" a="1"/>
  <c r="C33" i="75" s="1"/>
  <c r="BJ18" i="75"/>
  <c r="BH18" i="75"/>
  <c r="BF18" i="75"/>
  <c r="BD18" i="75"/>
  <c r="BB18" i="75"/>
  <c r="AZ18" i="75"/>
  <c r="AX18" i="75"/>
  <c r="AV18" i="75"/>
  <c r="AT18" i="75"/>
  <c r="AR18" i="75"/>
  <c r="AP18" i="75"/>
  <c r="AN18" i="75"/>
  <c r="AL18" i="75"/>
  <c r="V18" i="75"/>
  <c r="T18" i="75"/>
  <c r="R18" i="75"/>
  <c r="P18" i="75"/>
  <c r="N18" i="75"/>
  <c r="L18" i="75"/>
  <c r="J18" i="75"/>
  <c r="H18" i="75"/>
  <c r="F18" i="75"/>
  <c r="D18" i="75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C31" i="75" a="1"/>
  <c r="C3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C29" i="75" a="1"/>
  <c r="C29" i="75" s="1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T6" i="75"/>
  <c r="AR6" i="75"/>
  <c r="AP6" i="75"/>
  <c r="AN6" i="75"/>
  <c r="AL6" i="75"/>
  <c r="AJ6" i="75"/>
  <c r="AH6" i="75"/>
  <c r="AF6" i="75"/>
  <c r="AD6" i="75"/>
  <c r="AB6" i="75"/>
  <c r="Z6" i="75"/>
  <c r="X6" i="75"/>
  <c r="V6" i="75"/>
  <c r="T6" i="75"/>
  <c r="R6" i="75"/>
  <c r="P6" i="75"/>
  <c r="N6" i="75"/>
  <c r="L6" i="75"/>
  <c r="J6" i="75"/>
  <c r="H6" i="75"/>
  <c r="F6" i="75"/>
  <c r="D6" i="75"/>
  <c r="BJ5" i="75"/>
  <c r="BH5" i="75"/>
  <c r="BF5" i="75"/>
  <c r="BD5" i="75"/>
  <c r="BB5" i="75"/>
  <c r="AZ5" i="75"/>
  <c r="AX5" i="75"/>
  <c r="AV5" i="75"/>
  <c r="AT5" i="75"/>
  <c r="AR5" i="75"/>
  <c r="AP5" i="75"/>
  <c r="AN5" i="75"/>
  <c r="AL5" i="75"/>
  <c r="AJ5" i="75"/>
  <c r="AH5" i="75"/>
  <c r="AF5" i="75"/>
  <c r="AD5" i="75"/>
  <c r="AB5" i="75"/>
  <c r="Z5" i="75"/>
  <c r="X5" i="75"/>
  <c r="V5" i="75"/>
  <c r="T5" i="75"/>
  <c r="R5" i="75"/>
  <c r="P5" i="75"/>
  <c r="N5" i="75"/>
  <c r="L5" i="75"/>
  <c r="J5" i="75"/>
  <c r="H5" i="75"/>
  <c r="F5" i="75"/>
  <c r="D5" i="75"/>
  <c r="C37" i="80" a="1"/>
  <c r="C37" i="80"/>
  <c r="BJ18" i="80"/>
  <c r="BH18" i="80"/>
  <c r="BF18" i="80"/>
  <c r="BD18" i="80"/>
  <c r="BB18" i="80"/>
  <c r="AZ18" i="80"/>
  <c r="AX18" i="80"/>
  <c r="AV18" i="80"/>
  <c r="AT18" i="80"/>
  <c r="AR18" i="80"/>
  <c r="AP18" i="80"/>
  <c r="AN18" i="80"/>
  <c r="AL18" i="80"/>
  <c r="AD18" i="80"/>
  <c r="V18" i="80"/>
  <c r="T18" i="80"/>
  <c r="R18" i="80"/>
  <c r="P18" i="80"/>
  <c r="N18" i="80"/>
  <c r="L18" i="80"/>
  <c r="J18" i="80"/>
  <c r="H18" i="80"/>
  <c r="F18" i="80"/>
  <c r="D18" i="80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C33" i="80" a="1"/>
  <c r="C33" i="80" s="1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C31" i="80" s="1" a="1"/>
  <c r="C31" i="80" s="1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C29" i="80" s="1" a="1"/>
  <c r="C29" i="80" s="1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C27" i="80" s="1" a="1"/>
  <c r="C27" i="80" s="1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T6" i="80"/>
  <c r="AR6" i="80"/>
  <c r="AP6" i="80"/>
  <c r="AN6" i="80"/>
  <c r="AL6" i="80"/>
  <c r="AJ6" i="80"/>
  <c r="AH6" i="80"/>
  <c r="C36" i="80" s="1" a="1"/>
  <c r="C36" i="80" s="1"/>
  <c r="AF6" i="80"/>
  <c r="AD6" i="80"/>
  <c r="AB6" i="80"/>
  <c r="Z6" i="80"/>
  <c r="X6" i="80"/>
  <c r="V6" i="80"/>
  <c r="T6" i="80"/>
  <c r="R6" i="80"/>
  <c r="P6" i="80"/>
  <c r="N6" i="80"/>
  <c r="L6" i="80"/>
  <c r="J6" i="80"/>
  <c r="H6" i="80"/>
  <c r="F6" i="80"/>
  <c r="D6" i="80"/>
  <c r="BJ5" i="80"/>
  <c r="BH5" i="80"/>
  <c r="BF5" i="80"/>
  <c r="BD5" i="80"/>
  <c r="BB5" i="80"/>
  <c r="AZ5" i="80"/>
  <c r="AX5" i="80"/>
  <c r="AV5" i="80"/>
  <c r="AT5" i="80"/>
  <c r="AR5" i="80"/>
  <c r="AP5" i="80"/>
  <c r="AN5" i="80"/>
  <c r="AL5" i="80"/>
  <c r="AJ5" i="80"/>
  <c r="AH5" i="80"/>
  <c r="AF5" i="80"/>
  <c r="AD5" i="80"/>
  <c r="AB5" i="80"/>
  <c r="Z5" i="80"/>
  <c r="X5" i="80"/>
  <c r="V5" i="80"/>
  <c r="T5" i="80"/>
  <c r="R5" i="80"/>
  <c r="P5" i="80"/>
  <c r="N5" i="80"/>
  <c r="L5" i="80"/>
  <c r="J5" i="80"/>
  <c r="H5" i="80"/>
  <c r="F5" i="80"/>
  <c r="D5" i="80"/>
  <c r="BJ18" i="79"/>
  <c r="BH18" i="79"/>
  <c r="BF18" i="79"/>
  <c r="BD18" i="79"/>
  <c r="BB18" i="79"/>
  <c r="AZ18" i="79"/>
  <c r="AX18" i="79"/>
  <c r="AV18" i="79"/>
  <c r="AT18" i="79"/>
  <c r="AR18" i="79"/>
  <c r="AP18" i="79"/>
  <c r="AJ18" i="79"/>
  <c r="AD18" i="79"/>
  <c r="AB18" i="79"/>
  <c r="X18" i="79"/>
  <c r="V18" i="79"/>
  <c r="T18" i="79"/>
  <c r="R18" i="79"/>
  <c r="P18" i="79"/>
  <c r="N18" i="79"/>
  <c r="L18" i="79"/>
  <c r="J18" i="79"/>
  <c r="H18" i="79"/>
  <c r="F18" i="79"/>
  <c r="D18" i="79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V6" i="79"/>
  <c r="AT6" i="79"/>
  <c r="AR6" i="79"/>
  <c r="AP6" i="79"/>
  <c r="AN6" i="79"/>
  <c r="AL6" i="79"/>
  <c r="AJ6" i="79"/>
  <c r="AH6" i="79"/>
  <c r="AF6" i="79"/>
  <c r="AD6" i="79"/>
  <c r="AB6" i="79"/>
  <c r="Z6" i="79"/>
  <c r="X6" i="79"/>
  <c r="V6" i="79"/>
  <c r="T6" i="79"/>
  <c r="R6" i="79"/>
  <c r="P6" i="79"/>
  <c r="N6" i="79"/>
  <c r="L6" i="79"/>
  <c r="J6" i="79"/>
  <c r="H6" i="79"/>
  <c r="F6" i="79"/>
  <c r="D6" i="79"/>
  <c r="BJ5" i="79"/>
  <c r="BH5" i="79"/>
  <c r="BF5" i="79"/>
  <c r="BD5" i="79"/>
  <c r="BB5" i="79"/>
  <c r="AZ5" i="79"/>
  <c r="AX5" i="79"/>
  <c r="AV5" i="79"/>
  <c r="AT5" i="79"/>
  <c r="AR5" i="79"/>
  <c r="AP5" i="79"/>
  <c r="AN5" i="79"/>
  <c r="AL5" i="79"/>
  <c r="AJ5" i="79"/>
  <c r="AH5" i="79"/>
  <c r="AF5" i="79"/>
  <c r="AD5" i="79"/>
  <c r="AB5" i="79"/>
  <c r="Z5" i="79"/>
  <c r="X5" i="79"/>
  <c r="V5" i="79"/>
  <c r="T5" i="79"/>
  <c r="R5" i="79"/>
  <c r="P5" i="79"/>
  <c r="N5" i="79"/>
  <c r="L5" i="79"/>
  <c r="J5" i="79"/>
  <c r="H5" i="79"/>
  <c r="F5" i="79"/>
  <c r="D5" i="79"/>
  <c r="BJ18" i="78"/>
  <c r="BH18" i="78"/>
  <c r="BF18" i="78"/>
  <c r="BD18" i="78"/>
  <c r="BB18" i="78"/>
  <c r="AZ18" i="78"/>
  <c r="AX18" i="78"/>
  <c r="AV18" i="78"/>
  <c r="AT18" i="78"/>
  <c r="AP18" i="78"/>
  <c r="AL18" i="78"/>
  <c r="AF18" i="78"/>
  <c r="Z18" i="78"/>
  <c r="V18" i="78"/>
  <c r="T18" i="78"/>
  <c r="R18" i="78"/>
  <c r="P18" i="78"/>
  <c r="N18" i="78"/>
  <c r="L18" i="78"/>
  <c r="J18" i="78"/>
  <c r="H18" i="78"/>
  <c r="F18" i="78"/>
  <c r="D18" i="78"/>
  <c r="BJ17" i="78"/>
  <c r="BH17" i="78"/>
  <c r="BF17" i="78"/>
  <c r="BD17" i="78"/>
  <c r="BB17" i="78"/>
  <c r="AZ17" i="78"/>
  <c r="AX17" i="78"/>
  <c r="AV17" i="78"/>
  <c r="AT17" i="78"/>
  <c r="AR17" i="78"/>
  <c r="C37" i="78" s="1" a="1"/>
  <c r="C37" i="78" s="1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C29" i="78" s="1" a="1"/>
  <c r="C29" i="78" s="1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C26" i="78" s="1" a="1"/>
  <c r="C26" i="78" s="1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C35" i="78" s="1" a="1"/>
  <c r="C35" i="78" s="1"/>
  <c r="AP6" i="78"/>
  <c r="AN6" i="78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H5" i="78"/>
  <c r="BF5" i="78"/>
  <c r="BD5" i="78"/>
  <c r="BB5" i="78"/>
  <c r="AZ5" i="78"/>
  <c r="AX5" i="78"/>
  <c r="AV5" i="78"/>
  <c r="AT5" i="78"/>
  <c r="AR5" i="78"/>
  <c r="AP5" i="78"/>
  <c r="AN5" i="78"/>
  <c r="AL5" i="78"/>
  <c r="AJ5" i="78"/>
  <c r="AH5" i="78"/>
  <c r="AH18" i="78" s="1"/>
  <c r="AF5" i="78"/>
  <c r="AD5" i="78"/>
  <c r="AB5" i="78"/>
  <c r="Z5" i="78"/>
  <c r="X5" i="78"/>
  <c r="V5" i="78"/>
  <c r="T5" i="78"/>
  <c r="R5" i="78"/>
  <c r="P5" i="78"/>
  <c r="N5" i="78"/>
  <c r="L5" i="78"/>
  <c r="J5" i="78"/>
  <c r="H5" i="78"/>
  <c r="F5" i="78"/>
  <c r="D5" i="78"/>
  <c r="C37" i="77"/>
  <c r="C37" i="77" a="1"/>
  <c r="C36" i="77"/>
  <c r="C36" i="77" a="1"/>
  <c r="C35" i="77"/>
  <c r="C35" i="77" a="1"/>
  <c r="C34" i="77"/>
  <c r="C34" i="77" a="1"/>
  <c r="C33" i="77"/>
  <c r="C33" i="77" a="1"/>
  <c r="C32" i="77"/>
  <c r="C32" i="77" a="1"/>
  <c r="C31" i="77"/>
  <c r="C31" i="77" a="1"/>
  <c r="C30" i="77"/>
  <c r="C30" i="77" a="1"/>
  <c r="C29" i="77"/>
  <c r="C29" i="77" a="1"/>
  <c r="C28" i="77"/>
  <c r="C28" i="77" a="1"/>
  <c r="C27" i="77"/>
  <c r="C27" i="77" a="1"/>
  <c r="C26" i="77"/>
  <c r="C26" i="77" a="1"/>
  <c r="C25" i="77"/>
  <c r="C25" i="77" a="1"/>
  <c r="C24" i="77"/>
  <c r="C24" i="77" a="1"/>
  <c r="BJ18" i="77"/>
  <c r="BH18" i="77"/>
  <c r="BF18" i="77"/>
  <c r="BD18" i="77"/>
  <c r="BB18" i="77"/>
  <c r="AZ18" i="77"/>
  <c r="AX18" i="77"/>
  <c r="AV18" i="77"/>
  <c r="AT18" i="77"/>
  <c r="AR18" i="77"/>
  <c r="AP18" i="77"/>
  <c r="AN18" i="77"/>
  <c r="AL18" i="77"/>
  <c r="AJ18" i="77"/>
  <c r="AH18" i="77"/>
  <c r="AF18" i="77"/>
  <c r="AD18" i="77"/>
  <c r="AB18" i="77"/>
  <c r="Z18" i="77"/>
  <c r="X18" i="77"/>
  <c r="V18" i="77"/>
  <c r="T18" i="77"/>
  <c r="R18" i="77"/>
  <c r="P18" i="77"/>
  <c r="N18" i="77"/>
  <c r="L18" i="77"/>
  <c r="J18" i="77"/>
  <c r="H18" i="77"/>
  <c r="F18" i="77"/>
  <c r="D18" i="77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T6" i="77"/>
  <c r="AR6" i="77"/>
  <c r="AP6" i="77"/>
  <c r="AN6" i="77"/>
  <c r="AL6" i="77"/>
  <c r="AJ6" i="77"/>
  <c r="AH6" i="77"/>
  <c r="AF6" i="77"/>
  <c r="AD6" i="77"/>
  <c r="AB6" i="77"/>
  <c r="Z6" i="77"/>
  <c r="X6" i="77"/>
  <c r="V6" i="77"/>
  <c r="T6" i="77"/>
  <c r="R6" i="77"/>
  <c r="P6" i="77"/>
  <c r="N6" i="77"/>
  <c r="L6" i="77"/>
  <c r="J6" i="77"/>
  <c r="H6" i="77"/>
  <c r="F6" i="77"/>
  <c r="D6" i="77"/>
  <c r="BJ5" i="77"/>
  <c r="BH5" i="77"/>
  <c r="BF5" i="77"/>
  <c r="BD5" i="77"/>
  <c r="BB5" i="77"/>
  <c r="AZ5" i="77"/>
  <c r="AX5" i="77"/>
  <c r="AV5" i="77"/>
  <c r="AT5" i="77"/>
  <c r="AR5" i="77"/>
  <c r="AP5" i="77"/>
  <c r="AN5" i="77"/>
  <c r="AL5" i="77"/>
  <c r="AJ5" i="77"/>
  <c r="AH5" i="77"/>
  <c r="AF5" i="77"/>
  <c r="AD5" i="77"/>
  <c r="AB5" i="77"/>
  <c r="Z5" i="77"/>
  <c r="X5" i="77"/>
  <c r="V5" i="77"/>
  <c r="T5" i="77"/>
  <c r="R5" i="77"/>
  <c r="P5" i="77"/>
  <c r="N5" i="77"/>
  <c r="L5" i="77"/>
  <c r="J5" i="77"/>
  <c r="H5" i="77"/>
  <c r="F5" i="77"/>
  <c r="D5" i="77"/>
  <c r="BJ18" i="76"/>
  <c r="BH18" i="76"/>
  <c r="BF18" i="76"/>
  <c r="BD18" i="76"/>
  <c r="BB18" i="76"/>
  <c r="AZ18" i="76"/>
  <c r="AX18" i="76"/>
  <c r="AV18" i="76"/>
  <c r="AT18" i="76"/>
  <c r="AL18" i="76"/>
  <c r="AF18" i="76"/>
  <c r="AD18" i="76"/>
  <c r="AB18" i="76"/>
  <c r="Z18" i="76"/>
  <c r="V18" i="76"/>
  <c r="T18" i="76"/>
  <c r="R18" i="76"/>
  <c r="P18" i="76"/>
  <c r="N18" i="76"/>
  <c r="L18" i="76"/>
  <c r="J18" i="76"/>
  <c r="H18" i="76"/>
  <c r="F18" i="76"/>
  <c r="D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C37" i="76" a="1"/>
  <c r="C37" i="76" s="1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C34" i="76" s="1" a="1"/>
  <c r="C34" i="76" s="1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C33" i="76" s="1" a="1"/>
  <c r="C33" i="76" s="1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C31" i="76" s="1" a="1"/>
  <c r="C31" i="76" s="1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H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C29" i="76" s="1" a="1"/>
  <c r="C29" i="76" s="1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N8" i="76"/>
  <c r="AL8" i="76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V6" i="76"/>
  <c r="AT6" i="76"/>
  <c r="AR6" i="76"/>
  <c r="AP6" i="76"/>
  <c r="C36" i="76" s="1" a="1"/>
  <c r="C36" i="76" s="1"/>
  <c r="AN6" i="76"/>
  <c r="AL6" i="76"/>
  <c r="AJ6" i="76"/>
  <c r="C35" i="76" s="1" a="1"/>
  <c r="C35" i="76" s="1"/>
  <c r="AH6" i="76"/>
  <c r="AF6" i="76"/>
  <c r="AD6" i="76"/>
  <c r="AB6" i="76"/>
  <c r="Z6" i="76"/>
  <c r="X6" i="76"/>
  <c r="V6" i="76"/>
  <c r="T6" i="76"/>
  <c r="R6" i="76"/>
  <c r="P6" i="76"/>
  <c r="N6" i="76"/>
  <c r="L6" i="76"/>
  <c r="J6" i="76"/>
  <c r="H6" i="76"/>
  <c r="F6" i="76"/>
  <c r="D6" i="76"/>
  <c r="BJ5" i="76"/>
  <c r="BH5" i="76"/>
  <c r="BF5" i="76"/>
  <c r="BD5" i="76"/>
  <c r="BB5" i="76"/>
  <c r="AZ5" i="76"/>
  <c r="AX5" i="76"/>
  <c r="AV5" i="76"/>
  <c r="AT5" i="76"/>
  <c r="AR5" i="76"/>
  <c r="AP5" i="76"/>
  <c r="AN5" i="76"/>
  <c r="AL5" i="76"/>
  <c r="AJ5" i="76"/>
  <c r="AH5" i="76"/>
  <c r="AF5" i="76"/>
  <c r="AD5" i="76"/>
  <c r="AB5" i="76"/>
  <c r="Z5" i="76"/>
  <c r="X5" i="76"/>
  <c r="V5" i="76"/>
  <c r="T5" i="76"/>
  <c r="R5" i="76"/>
  <c r="P5" i="76"/>
  <c r="N5" i="76"/>
  <c r="L5" i="76"/>
  <c r="J5" i="76"/>
  <c r="H5" i="76"/>
  <c r="F5" i="76"/>
  <c r="D5" i="76"/>
  <c r="BJ18" i="73"/>
  <c r="BH18" i="73"/>
  <c r="BF18" i="73"/>
  <c r="BD18" i="73"/>
  <c r="BB18" i="73"/>
  <c r="AZ18" i="73"/>
  <c r="AX18" i="73"/>
  <c r="AV18" i="73"/>
  <c r="AT18" i="73"/>
  <c r="AR18" i="73"/>
  <c r="AP18" i="73"/>
  <c r="AB18" i="73"/>
  <c r="V18" i="73"/>
  <c r="T18" i="73"/>
  <c r="R18" i="73"/>
  <c r="P18" i="73"/>
  <c r="N18" i="73"/>
  <c r="L18" i="73"/>
  <c r="J18" i="73"/>
  <c r="H18" i="73"/>
  <c r="F18" i="73"/>
  <c r="D18" i="73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C37" i="73" s="1" a="1"/>
  <c r="C37" i="73" s="1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F18" i="73" s="1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C34" i="73" s="1" a="1"/>
  <c r="C34" i="73" s="1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C33" i="73" s="1" a="1"/>
  <c r="C33" i="73" s="1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C28" i="73" s="1" a="1"/>
  <c r="C28" i="73" s="1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V6" i="73"/>
  <c r="AT6" i="73"/>
  <c r="AR6" i="73"/>
  <c r="AP6" i="73"/>
  <c r="AN6" i="73"/>
  <c r="C35" i="73" s="1" a="1"/>
  <c r="C35" i="73" s="1"/>
  <c r="AL6" i="73"/>
  <c r="AJ6" i="73"/>
  <c r="AH6" i="73"/>
  <c r="C36" i="73" s="1" a="1"/>
  <c r="C36" i="73" s="1"/>
  <c r="AF6" i="73"/>
  <c r="AD6" i="73"/>
  <c r="AB6" i="73"/>
  <c r="Z6" i="73"/>
  <c r="X6" i="73"/>
  <c r="V6" i="73"/>
  <c r="T6" i="73"/>
  <c r="R6" i="73"/>
  <c r="P6" i="73"/>
  <c r="N6" i="73"/>
  <c r="L6" i="73"/>
  <c r="J6" i="73"/>
  <c r="H6" i="73"/>
  <c r="F6" i="73"/>
  <c r="D6" i="73"/>
  <c r="BJ5" i="73"/>
  <c r="BH5" i="73"/>
  <c r="BF5" i="73"/>
  <c r="BD5" i="73"/>
  <c r="BB5" i="73"/>
  <c r="AZ5" i="73"/>
  <c r="AX5" i="73"/>
  <c r="AV5" i="73"/>
  <c r="AT5" i="73"/>
  <c r="AR5" i="73"/>
  <c r="AP5" i="73"/>
  <c r="AN5" i="73"/>
  <c r="AL5" i="73"/>
  <c r="AJ5" i="73"/>
  <c r="AH5" i="73"/>
  <c r="AF5" i="73"/>
  <c r="AD5" i="73"/>
  <c r="AD18" i="73" s="1"/>
  <c r="AB5" i="73"/>
  <c r="Z5" i="73"/>
  <c r="X5" i="73"/>
  <c r="V5" i="73"/>
  <c r="T5" i="73"/>
  <c r="R5" i="73"/>
  <c r="P5" i="73"/>
  <c r="N5" i="73"/>
  <c r="L5" i="73"/>
  <c r="J5" i="73"/>
  <c r="H5" i="73"/>
  <c r="F5" i="73"/>
  <c r="D5" i="73"/>
  <c r="C37" i="59" a="1"/>
  <c r="C37" i="59" s="1"/>
  <c r="BJ18" i="59"/>
  <c r="BH18" i="59"/>
  <c r="BF18" i="59"/>
  <c r="BD18" i="59"/>
  <c r="BB18" i="59"/>
  <c r="AZ18" i="59"/>
  <c r="AX18" i="59"/>
  <c r="AV18" i="59"/>
  <c r="AT18" i="59"/>
  <c r="AL18" i="59"/>
  <c r="AD18" i="59"/>
  <c r="AB18" i="59"/>
  <c r="Z18" i="59"/>
  <c r="V18" i="59"/>
  <c r="T18" i="59"/>
  <c r="R18" i="59"/>
  <c r="P18" i="59"/>
  <c r="N18" i="59"/>
  <c r="L18" i="59"/>
  <c r="J18" i="59"/>
  <c r="H18" i="59"/>
  <c r="F18" i="59"/>
  <c r="D18" i="59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C34" i="59" s="1" a="1"/>
  <c r="C34" i="59" s="1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C32" i="59" s="1" a="1"/>
  <c r="C32" i="59" s="1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8" i="59"/>
  <c r="BH8" i="59"/>
  <c r="BF8" i="59"/>
  <c r="BD8" i="59"/>
  <c r="BB8" i="59"/>
  <c r="AZ8" i="59"/>
  <c r="AX8" i="59"/>
  <c r="AV8" i="59"/>
  <c r="AT8" i="59"/>
  <c r="AR8" i="59"/>
  <c r="AP8" i="59"/>
  <c r="AN8" i="59"/>
  <c r="AL8" i="59"/>
  <c r="AJ8" i="59"/>
  <c r="C28" i="59" s="1" a="1"/>
  <c r="C28" i="59" s="1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D8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V6" i="59"/>
  <c r="AT6" i="59"/>
  <c r="AR6" i="59"/>
  <c r="AP6" i="59"/>
  <c r="AN6" i="59"/>
  <c r="AL6" i="59"/>
  <c r="AJ6" i="59"/>
  <c r="AH6" i="59"/>
  <c r="AF6" i="59"/>
  <c r="AD6" i="59"/>
  <c r="AB6" i="59"/>
  <c r="Z6" i="59"/>
  <c r="X6" i="59"/>
  <c r="V6" i="59"/>
  <c r="T6" i="59"/>
  <c r="R6" i="59"/>
  <c r="P6" i="59"/>
  <c r="N6" i="59"/>
  <c r="L6" i="59"/>
  <c r="J6" i="59"/>
  <c r="H6" i="59"/>
  <c r="F6" i="59"/>
  <c r="D6" i="59"/>
  <c r="BJ5" i="59"/>
  <c r="BH5" i="59"/>
  <c r="BF5" i="59"/>
  <c r="BD5" i="59"/>
  <c r="BB5" i="59"/>
  <c r="AZ5" i="59"/>
  <c r="AX5" i="59"/>
  <c r="AV5" i="59"/>
  <c r="AT5" i="59"/>
  <c r="AR5" i="59"/>
  <c r="AP5" i="59"/>
  <c r="AN5" i="59"/>
  <c r="AL5" i="59"/>
  <c r="AJ5" i="59"/>
  <c r="AH5" i="59"/>
  <c r="AF5" i="59"/>
  <c r="AD5" i="59"/>
  <c r="AB5" i="59"/>
  <c r="Z5" i="59"/>
  <c r="X5" i="59"/>
  <c r="V5" i="59"/>
  <c r="T5" i="59"/>
  <c r="R5" i="59"/>
  <c r="P5" i="59"/>
  <c r="N5" i="59"/>
  <c r="L5" i="59"/>
  <c r="J5" i="59"/>
  <c r="H5" i="59"/>
  <c r="F5" i="59"/>
  <c r="D5" i="59"/>
  <c r="C37" i="69" a="1"/>
  <c r="C37" i="69" s="1"/>
  <c r="BJ18" i="69"/>
  <c r="BH18" i="69"/>
  <c r="BF18" i="69"/>
  <c r="BD18" i="69"/>
  <c r="BB18" i="69"/>
  <c r="AZ18" i="69"/>
  <c r="AX18" i="69"/>
  <c r="AV18" i="69"/>
  <c r="AT18" i="69"/>
  <c r="AR18" i="69"/>
  <c r="AP18" i="69"/>
  <c r="AF18" i="69"/>
  <c r="AB18" i="69"/>
  <c r="V18" i="69"/>
  <c r="T18" i="69"/>
  <c r="R18" i="69"/>
  <c r="P18" i="69"/>
  <c r="N18" i="69"/>
  <c r="L18" i="69"/>
  <c r="J18" i="69"/>
  <c r="H18" i="69"/>
  <c r="F18" i="69"/>
  <c r="D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C33" i="69" s="1" a="1"/>
  <c r="C33" i="69" s="1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C29" i="69" s="1" a="1"/>
  <c r="C29" i="69" s="1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V6" i="69"/>
  <c r="AT6" i="69"/>
  <c r="AR6" i="69"/>
  <c r="AP6" i="69"/>
  <c r="AN6" i="69"/>
  <c r="AL6" i="69"/>
  <c r="AJ6" i="69"/>
  <c r="AH6" i="69"/>
  <c r="AF6" i="69"/>
  <c r="AD6" i="69"/>
  <c r="AB6" i="69"/>
  <c r="Z6" i="69"/>
  <c r="X6" i="69"/>
  <c r="V6" i="69"/>
  <c r="T6" i="69"/>
  <c r="R6" i="69"/>
  <c r="P6" i="69"/>
  <c r="N6" i="69"/>
  <c r="L6" i="69"/>
  <c r="J6" i="69"/>
  <c r="H6" i="69"/>
  <c r="F6" i="69"/>
  <c r="D6" i="69"/>
  <c r="BJ5" i="69"/>
  <c r="BH5" i="69"/>
  <c r="BF5" i="69"/>
  <c r="BD5" i="69"/>
  <c r="BB5" i="69"/>
  <c r="AZ5" i="69"/>
  <c r="AX5" i="69"/>
  <c r="AV5" i="69"/>
  <c r="AT5" i="69"/>
  <c r="AR5" i="69"/>
  <c r="AP5" i="69"/>
  <c r="AN5" i="69"/>
  <c r="AL5" i="69"/>
  <c r="AJ5" i="69"/>
  <c r="AH5" i="69"/>
  <c r="AF5" i="69"/>
  <c r="AD5" i="69"/>
  <c r="AB5" i="69"/>
  <c r="Z5" i="69"/>
  <c r="X5" i="69"/>
  <c r="V5" i="69"/>
  <c r="T5" i="69"/>
  <c r="R5" i="69"/>
  <c r="P5" i="69"/>
  <c r="N5" i="69"/>
  <c r="L5" i="69"/>
  <c r="J5" i="69"/>
  <c r="H5" i="69"/>
  <c r="F5" i="69"/>
  <c r="D5" i="69"/>
  <c r="C37" i="68"/>
  <c r="C37" i="68" a="1"/>
  <c r="C33" i="68" a="1"/>
  <c r="C33" i="68" s="1"/>
  <c r="C31" i="68" a="1"/>
  <c r="C31" i="68" s="1"/>
  <c r="C24" i="68" a="1"/>
  <c r="C24" i="68" s="1"/>
  <c r="BJ18" i="68"/>
  <c r="BH18" i="68"/>
  <c r="BF18" i="68"/>
  <c r="BD18" i="68"/>
  <c r="BB18" i="68"/>
  <c r="AZ18" i="68"/>
  <c r="AX18" i="68"/>
  <c r="AV18" i="68"/>
  <c r="AT18" i="68"/>
  <c r="AR18" i="68"/>
  <c r="AN18" i="68"/>
  <c r="AJ18" i="68"/>
  <c r="AH18" i="68"/>
  <c r="AF18" i="68"/>
  <c r="AD18" i="68"/>
  <c r="AB18" i="68"/>
  <c r="Z18" i="68"/>
  <c r="X18" i="68"/>
  <c r="V18" i="68"/>
  <c r="T18" i="68"/>
  <c r="R18" i="68"/>
  <c r="P18" i="68"/>
  <c r="N18" i="68"/>
  <c r="L18" i="68"/>
  <c r="J18" i="68"/>
  <c r="H18" i="68"/>
  <c r="F18" i="68"/>
  <c r="D18" i="68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C34" i="68" s="1" a="1"/>
  <c r="C34" i="68" s="1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P18" i="68" s="1"/>
  <c r="AN12" i="68"/>
  <c r="AL12" i="68"/>
  <c r="C32" i="68" s="1" a="1"/>
  <c r="C32" i="68" s="1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C30" i="68" s="1" a="1"/>
  <c r="C30" i="68" s="1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C29" i="68" s="1" a="1"/>
  <c r="C29" i="68" s="1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C28" i="68" s="1" a="1"/>
  <c r="C28" i="68" s="1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V6" i="68"/>
  <c r="AT6" i="68"/>
  <c r="AR6" i="68"/>
  <c r="AP6" i="68"/>
  <c r="AN6" i="68"/>
  <c r="AL6" i="68"/>
  <c r="C36" i="68" s="1" a="1"/>
  <c r="C36" i="68" s="1"/>
  <c r="AJ6" i="68"/>
  <c r="AH6" i="68"/>
  <c r="AF6" i="68"/>
  <c r="AD6" i="68"/>
  <c r="AB6" i="68"/>
  <c r="Z6" i="68"/>
  <c r="X6" i="68"/>
  <c r="V6" i="68"/>
  <c r="T6" i="68"/>
  <c r="R6" i="68"/>
  <c r="P6" i="68"/>
  <c r="N6" i="68"/>
  <c r="L6" i="68"/>
  <c r="J6" i="68"/>
  <c r="H6" i="68"/>
  <c r="F6" i="68"/>
  <c r="D6" i="68"/>
  <c r="BJ5" i="68"/>
  <c r="BH5" i="68"/>
  <c r="BF5" i="68"/>
  <c r="BD5" i="68"/>
  <c r="BB5" i="68"/>
  <c r="AZ5" i="68"/>
  <c r="AX5" i="68"/>
  <c r="AV5" i="68"/>
  <c r="AT5" i="68"/>
  <c r="AR5" i="68"/>
  <c r="AP5" i="68"/>
  <c r="AN5" i="68"/>
  <c r="AL5" i="68"/>
  <c r="AJ5" i="68"/>
  <c r="AH5" i="68"/>
  <c r="AF5" i="68"/>
  <c r="AD5" i="68"/>
  <c r="AB5" i="68"/>
  <c r="Z5" i="68"/>
  <c r="X5" i="68"/>
  <c r="V5" i="68"/>
  <c r="T5" i="68"/>
  <c r="R5" i="68"/>
  <c r="P5" i="68"/>
  <c r="N5" i="68"/>
  <c r="L5" i="68"/>
  <c r="J5" i="68"/>
  <c r="H5" i="68"/>
  <c r="F5" i="68"/>
  <c r="D5" i="68"/>
  <c r="C37" i="60"/>
  <c r="C37" i="60" a="1"/>
  <c r="C33" i="60" a="1"/>
  <c r="C33" i="60" s="1"/>
  <c r="C31" i="60" a="1"/>
  <c r="C31" i="60" s="1"/>
  <c r="BJ18" i="60"/>
  <c r="BH18" i="60"/>
  <c r="BF18" i="60"/>
  <c r="BD18" i="60"/>
  <c r="BB18" i="60"/>
  <c r="AZ18" i="60"/>
  <c r="AX18" i="60"/>
  <c r="AV18" i="60"/>
  <c r="AT18" i="60"/>
  <c r="AR18" i="60"/>
  <c r="AP18" i="60"/>
  <c r="AL18" i="60"/>
  <c r="AF18" i="60"/>
  <c r="AD18" i="60"/>
  <c r="AB18" i="60"/>
  <c r="Z18" i="60"/>
  <c r="X18" i="60"/>
  <c r="V18" i="60"/>
  <c r="T18" i="60"/>
  <c r="R18" i="60"/>
  <c r="P18" i="60"/>
  <c r="N18" i="60"/>
  <c r="L18" i="60"/>
  <c r="J18" i="60"/>
  <c r="H18" i="60"/>
  <c r="F18" i="60"/>
  <c r="D18" i="60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C29" i="60" s="1" a="1"/>
  <c r="C29" i="60" s="1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C28" i="60" s="1" a="1"/>
  <c r="C28" i="60" s="1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C27" i="60" s="1" a="1"/>
  <c r="C27" i="60" s="1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V6" i="60"/>
  <c r="AT6" i="60"/>
  <c r="AR6" i="60"/>
  <c r="AP6" i="60"/>
  <c r="AN6" i="60"/>
  <c r="AL6" i="60"/>
  <c r="AJ6" i="60"/>
  <c r="C35" i="60" s="1" a="1"/>
  <c r="C35" i="60" s="1"/>
  <c r="AH6" i="60"/>
  <c r="AF6" i="60"/>
  <c r="AD6" i="60"/>
  <c r="AB6" i="60"/>
  <c r="Z6" i="60"/>
  <c r="X6" i="60"/>
  <c r="V6" i="60"/>
  <c r="T6" i="60"/>
  <c r="R6" i="60"/>
  <c r="P6" i="60"/>
  <c r="N6" i="60"/>
  <c r="L6" i="60"/>
  <c r="J6" i="60"/>
  <c r="H6" i="60"/>
  <c r="F6" i="60"/>
  <c r="D6" i="60"/>
  <c r="BJ5" i="60"/>
  <c r="BH5" i="60"/>
  <c r="BF5" i="60"/>
  <c r="BD5" i="60"/>
  <c r="BB5" i="60"/>
  <c r="AZ5" i="60"/>
  <c r="AX5" i="60"/>
  <c r="AV5" i="60"/>
  <c r="AT5" i="60"/>
  <c r="AR5" i="60"/>
  <c r="AP5" i="60"/>
  <c r="AN5" i="60"/>
  <c r="AL5" i="60"/>
  <c r="AJ5" i="60"/>
  <c r="C24" i="60" s="1" a="1"/>
  <c r="C24" i="60" s="1"/>
  <c r="AH5" i="60"/>
  <c r="AF5" i="60"/>
  <c r="AD5" i="60"/>
  <c r="AB5" i="60"/>
  <c r="Z5" i="60"/>
  <c r="X5" i="60"/>
  <c r="V5" i="60"/>
  <c r="T5" i="60"/>
  <c r="R5" i="60"/>
  <c r="P5" i="60"/>
  <c r="N5" i="60"/>
  <c r="L5" i="60"/>
  <c r="J5" i="60"/>
  <c r="H5" i="60"/>
  <c r="F5" i="60"/>
  <c r="D5" i="60"/>
  <c r="BJ18" i="57"/>
  <c r="BH18" i="57"/>
  <c r="BF18" i="57"/>
  <c r="BD18" i="57"/>
  <c r="BB18" i="57"/>
  <c r="AZ18" i="57"/>
  <c r="AX18" i="57"/>
  <c r="AV18" i="57"/>
  <c r="AT18" i="57"/>
  <c r="AJ18" i="57"/>
  <c r="AH18" i="57"/>
  <c r="AD18" i="57"/>
  <c r="V18" i="57"/>
  <c r="T18" i="57"/>
  <c r="R18" i="57"/>
  <c r="P18" i="57"/>
  <c r="N18" i="57"/>
  <c r="L18" i="57"/>
  <c r="J18" i="57"/>
  <c r="H18" i="57"/>
  <c r="F18" i="57"/>
  <c r="D18" i="57"/>
  <c r="BJ17" i="57"/>
  <c r="BH17" i="57"/>
  <c r="BF17" i="57"/>
  <c r="BD17" i="57"/>
  <c r="BB17" i="57"/>
  <c r="AZ17" i="57"/>
  <c r="AX17" i="57"/>
  <c r="AV17" i="57"/>
  <c r="AT17" i="57"/>
  <c r="AR17" i="57"/>
  <c r="AP17" i="57"/>
  <c r="C37" i="57" s="1" a="1"/>
  <c r="C37" i="57" s="1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C28" i="57" s="1" a="1"/>
  <c r="C28" i="57" s="1"/>
  <c r="AL8" i="57"/>
  <c r="AJ8" i="57"/>
  <c r="AH8" i="57"/>
  <c r="AD8" i="57"/>
  <c r="AB8" i="57"/>
  <c r="Z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V6" i="57"/>
  <c r="AT6" i="57"/>
  <c r="AR6" i="57"/>
  <c r="AP6" i="57"/>
  <c r="AN6" i="57"/>
  <c r="AL6" i="57"/>
  <c r="AJ6" i="57"/>
  <c r="AH6" i="57"/>
  <c r="AF6" i="57"/>
  <c r="AD6" i="57"/>
  <c r="AB6" i="57"/>
  <c r="C36" i="57" s="1" a="1"/>
  <c r="C36" i="57" s="1"/>
  <c r="Z6" i="57"/>
  <c r="X6" i="57"/>
  <c r="V6" i="57"/>
  <c r="T6" i="57"/>
  <c r="R6" i="57"/>
  <c r="P6" i="57"/>
  <c r="N6" i="57"/>
  <c r="L6" i="57"/>
  <c r="J6" i="57"/>
  <c r="H6" i="57"/>
  <c r="F6" i="57"/>
  <c r="D6" i="57"/>
  <c r="BJ5" i="57"/>
  <c r="BH5" i="57"/>
  <c r="BF5" i="57"/>
  <c r="BD5" i="57"/>
  <c r="BB5" i="57"/>
  <c r="AZ5" i="57"/>
  <c r="AX5" i="57"/>
  <c r="AV5" i="57"/>
  <c r="AT5" i="57"/>
  <c r="AR5" i="57"/>
  <c r="AP5" i="57"/>
  <c r="AN5" i="57"/>
  <c r="AL5" i="57"/>
  <c r="AJ5" i="57"/>
  <c r="AH5" i="57"/>
  <c r="AF5" i="57"/>
  <c r="AD5" i="57"/>
  <c r="AB5" i="57"/>
  <c r="Z5" i="57"/>
  <c r="X5" i="57"/>
  <c r="V5" i="57"/>
  <c r="T5" i="57"/>
  <c r="R5" i="57"/>
  <c r="P5" i="57"/>
  <c r="N5" i="57"/>
  <c r="L5" i="57"/>
  <c r="J5" i="57"/>
  <c r="H5" i="57"/>
  <c r="F5" i="57"/>
  <c r="D5" i="57"/>
  <c r="C37" i="58" a="1"/>
  <c r="C37" i="58" s="1"/>
  <c r="BJ18" i="58"/>
  <c r="BH18" i="58"/>
  <c r="BF18" i="58"/>
  <c r="BD18" i="58"/>
  <c r="BB18" i="58"/>
  <c r="AZ18" i="58"/>
  <c r="AX18" i="58"/>
  <c r="AV18" i="58"/>
  <c r="AT18" i="58"/>
  <c r="AL18" i="58"/>
  <c r="AJ18" i="58"/>
  <c r="V18" i="58"/>
  <c r="T18" i="58"/>
  <c r="R18" i="58"/>
  <c r="P18" i="58"/>
  <c r="N18" i="58"/>
  <c r="L18" i="58"/>
  <c r="J18" i="58"/>
  <c r="H18" i="58"/>
  <c r="F18" i="58"/>
  <c r="D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V6" i="58"/>
  <c r="AT6" i="58"/>
  <c r="AR6" i="58"/>
  <c r="AP6" i="58"/>
  <c r="C36" i="58" s="1" a="1"/>
  <c r="C36" i="58" s="1"/>
  <c r="AN6" i="58"/>
  <c r="AL6" i="58"/>
  <c r="AJ6" i="58"/>
  <c r="AH6" i="58"/>
  <c r="AF6" i="58"/>
  <c r="AD6" i="58"/>
  <c r="AB6" i="58"/>
  <c r="Z6" i="58"/>
  <c r="X6" i="58"/>
  <c r="V6" i="58"/>
  <c r="T6" i="58"/>
  <c r="R6" i="58"/>
  <c r="P6" i="58"/>
  <c r="N6" i="58"/>
  <c r="L6" i="58"/>
  <c r="J6" i="58"/>
  <c r="H6" i="58"/>
  <c r="F6" i="58"/>
  <c r="D6" i="58"/>
  <c r="BJ5" i="58"/>
  <c r="BH5" i="58"/>
  <c r="BF5" i="58"/>
  <c r="BD5" i="58"/>
  <c r="BB5" i="58"/>
  <c r="AZ5" i="58"/>
  <c r="AX5" i="58"/>
  <c r="AV5" i="58"/>
  <c r="AT5" i="58"/>
  <c r="AR5" i="58"/>
  <c r="AP5" i="58"/>
  <c r="AN5" i="58"/>
  <c r="AL5" i="58"/>
  <c r="AJ5" i="58"/>
  <c r="AH5" i="58"/>
  <c r="AF5" i="58"/>
  <c r="AD5" i="58"/>
  <c r="AB5" i="58"/>
  <c r="Z5" i="58"/>
  <c r="X5" i="58"/>
  <c r="V5" i="58"/>
  <c r="T5" i="58"/>
  <c r="R5" i="58"/>
  <c r="P5" i="58"/>
  <c r="N5" i="58"/>
  <c r="L5" i="58"/>
  <c r="J5" i="58"/>
  <c r="H5" i="58"/>
  <c r="F5" i="58"/>
  <c r="D5" i="58"/>
  <c r="BJ18" i="56"/>
  <c r="BH18" i="56"/>
  <c r="BF18" i="56"/>
  <c r="BD18" i="56"/>
  <c r="BB18" i="56"/>
  <c r="AZ18" i="56"/>
  <c r="AX18" i="56"/>
  <c r="AV18" i="56"/>
  <c r="AT18" i="56"/>
  <c r="AR18" i="56"/>
  <c r="AP18" i="56"/>
  <c r="V18" i="56"/>
  <c r="T18" i="56"/>
  <c r="R18" i="56"/>
  <c r="P18" i="56"/>
  <c r="N18" i="56"/>
  <c r="L18" i="56"/>
  <c r="J18" i="56"/>
  <c r="H18" i="56"/>
  <c r="F18" i="56"/>
  <c r="D18" i="56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C37" i="56" s="1" a="1"/>
  <c r="C37" i="56" s="1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C32" i="56" s="1" a="1"/>
  <c r="C32" i="56" s="1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V6" i="56"/>
  <c r="AT6" i="56"/>
  <c r="AR6" i="56"/>
  <c r="AP6" i="56"/>
  <c r="AN6" i="56"/>
  <c r="AL6" i="56"/>
  <c r="AJ6" i="56"/>
  <c r="AH6" i="56"/>
  <c r="AF6" i="56"/>
  <c r="AD6" i="56"/>
  <c r="C35" i="56" s="1" a="1"/>
  <c r="C35" i="56" s="1"/>
  <c r="AB6" i="56"/>
  <c r="Z6" i="56"/>
  <c r="X6" i="56"/>
  <c r="V6" i="56"/>
  <c r="T6" i="56"/>
  <c r="R6" i="56"/>
  <c r="P6" i="56"/>
  <c r="N6" i="56"/>
  <c r="L6" i="56"/>
  <c r="J6" i="56"/>
  <c r="H6" i="56"/>
  <c r="F6" i="56"/>
  <c r="D6" i="56"/>
  <c r="BJ5" i="56"/>
  <c r="BH5" i="56"/>
  <c r="BF5" i="56"/>
  <c r="BD5" i="56"/>
  <c r="BB5" i="56"/>
  <c r="AZ5" i="56"/>
  <c r="AX5" i="56"/>
  <c r="AV5" i="56"/>
  <c r="AT5" i="56"/>
  <c r="AR5" i="56"/>
  <c r="AP5" i="56"/>
  <c r="AN5" i="56"/>
  <c r="AL5" i="56"/>
  <c r="AJ5" i="56"/>
  <c r="AH5" i="56"/>
  <c r="AF5" i="56"/>
  <c r="AD5" i="56"/>
  <c r="AB5" i="56"/>
  <c r="Z5" i="56"/>
  <c r="X5" i="56"/>
  <c r="V5" i="56"/>
  <c r="T5" i="56"/>
  <c r="R5" i="56"/>
  <c r="P5" i="56"/>
  <c r="N5" i="56"/>
  <c r="L5" i="56"/>
  <c r="J5" i="56"/>
  <c r="H5" i="56"/>
  <c r="F5" i="56"/>
  <c r="D5" i="56"/>
  <c r="C37" i="55"/>
  <c r="C37" i="55" a="1"/>
  <c r="BJ18" i="55"/>
  <c r="BH18" i="55"/>
  <c r="BF18" i="55"/>
  <c r="BD18" i="55"/>
  <c r="BB18" i="55"/>
  <c r="AZ18" i="55"/>
  <c r="AX18" i="55"/>
  <c r="AV18" i="55"/>
  <c r="AT18" i="55"/>
  <c r="AN18" i="55"/>
  <c r="AJ18" i="55"/>
  <c r="X18" i="55"/>
  <c r="V18" i="55"/>
  <c r="T18" i="55"/>
  <c r="R18" i="55"/>
  <c r="P18" i="55"/>
  <c r="N18" i="55"/>
  <c r="L18" i="55"/>
  <c r="J18" i="55"/>
  <c r="H18" i="55"/>
  <c r="F18" i="55"/>
  <c r="D18" i="55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C32" i="55" s="1" a="1"/>
  <c r="C32" i="55" s="1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V6" i="55"/>
  <c r="AT6" i="55"/>
  <c r="AR6" i="55"/>
  <c r="AP6" i="55"/>
  <c r="AN6" i="55"/>
  <c r="AL6" i="55"/>
  <c r="AJ6" i="55"/>
  <c r="AH6" i="55"/>
  <c r="AF6" i="55"/>
  <c r="AD6" i="55"/>
  <c r="AB6" i="55"/>
  <c r="Z6" i="55"/>
  <c r="X6" i="55"/>
  <c r="V6" i="55"/>
  <c r="T6" i="55"/>
  <c r="R6" i="55"/>
  <c r="P6" i="55"/>
  <c r="N6" i="55"/>
  <c r="L6" i="55"/>
  <c r="J6" i="55"/>
  <c r="H6" i="55"/>
  <c r="F6" i="55"/>
  <c r="D6" i="55"/>
  <c r="BJ5" i="55"/>
  <c r="BH5" i="55"/>
  <c r="BF5" i="55"/>
  <c r="BD5" i="55"/>
  <c r="BB5" i="55"/>
  <c r="AZ5" i="55"/>
  <c r="AX5" i="55"/>
  <c r="AV5" i="55"/>
  <c r="AT5" i="55"/>
  <c r="AR5" i="55"/>
  <c r="AP5" i="55"/>
  <c r="AN5" i="55"/>
  <c r="AL5" i="55"/>
  <c r="AJ5" i="55"/>
  <c r="AH5" i="55"/>
  <c r="AF5" i="55"/>
  <c r="AD5" i="55"/>
  <c r="AB5" i="55"/>
  <c r="Z5" i="55"/>
  <c r="X5" i="55"/>
  <c r="V5" i="55"/>
  <c r="T5" i="55"/>
  <c r="R5" i="55"/>
  <c r="P5" i="55"/>
  <c r="N5" i="55"/>
  <c r="L5" i="55"/>
  <c r="J5" i="55"/>
  <c r="H5" i="55"/>
  <c r="F5" i="55"/>
  <c r="D5" i="55"/>
  <c r="BJ18" i="18"/>
  <c r="BH18" i="18"/>
  <c r="BF18" i="18"/>
  <c r="BD18" i="18"/>
  <c r="BB18" i="18"/>
  <c r="AZ18" i="18"/>
  <c r="AX18" i="18"/>
  <c r="AV18" i="18"/>
  <c r="AT18" i="18"/>
  <c r="V18" i="18"/>
  <c r="T18" i="18"/>
  <c r="R18" i="18"/>
  <c r="P18" i="18"/>
  <c r="N18" i="18"/>
  <c r="L18" i="18"/>
  <c r="J18" i="18"/>
  <c r="H18" i="18"/>
  <c r="F18" i="18"/>
  <c r="D18" i="18"/>
  <c r="BJ17" i="18"/>
  <c r="BH17" i="18"/>
  <c r="BF17" i="18"/>
  <c r="BD17" i="18"/>
  <c r="BB17" i="18"/>
  <c r="AZ17" i="18"/>
  <c r="AX17" i="18"/>
  <c r="AV17" i="18"/>
  <c r="AT17" i="18"/>
  <c r="AR17" i="18"/>
  <c r="AP17" i="18"/>
  <c r="C37" i="18" s="1" a="1"/>
  <c r="C37" i="18" s="1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V6" i="18"/>
  <c r="AT6" i="18"/>
  <c r="AR6" i="18"/>
  <c r="AP6" i="18"/>
  <c r="AN6" i="18"/>
  <c r="AL6" i="18"/>
  <c r="AJ6" i="18"/>
  <c r="AH6" i="18"/>
  <c r="AF6" i="18"/>
  <c r="AD6" i="18"/>
  <c r="AB6" i="18"/>
  <c r="Z6" i="18"/>
  <c r="X6" i="18"/>
  <c r="V6" i="18"/>
  <c r="T6" i="18"/>
  <c r="R6" i="18"/>
  <c r="P6" i="18"/>
  <c r="N6" i="18"/>
  <c r="L6" i="18"/>
  <c r="J6" i="18"/>
  <c r="H6" i="18"/>
  <c r="F6" i="18"/>
  <c r="D6" i="18"/>
  <c r="BJ5" i="18"/>
  <c r="BH5" i="18"/>
  <c r="BF5" i="18"/>
  <c r="BD5" i="18"/>
  <c r="BB5" i="18"/>
  <c r="AZ5" i="18"/>
  <c r="AX5" i="18"/>
  <c r="AV5" i="18"/>
  <c r="AT5" i="18"/>
  <c r="AR5" i="18"/>
  <c r="AP5" i="18"/>
  <c r="AN5" i="18"/>
  <c r="AL5" i="18"/>
  <c r="AJ5" i="18"/>
  <c r="AH5" i="18"/>
  <c r="AF5" i="18"/>
  <c r="AD5" i="18"/>
  <c r="AB5" i="18"/>
  <c r="Z5" i="18"/>
  <c r="X5" i="18"/>
  <c r="V5" i="18"/>
  <c r="T5" i="18"/>
  <c r="R5" i="18"/>
  <c r="P5" i="18"/>
  <c r="N5" i="18"/>
  <c r="L5" i="18"/>
  <c r="J5" i="18"/>
  <c r="H5" i="18"/>
  <c r="F5" i="18"/>
  <c r="D5" i="18"/>
  <c r="C37" i="71"/>
  <c r="C37" i="71" a="1"/>
  <c r="BJ18" i="71"/>
  <c r="BH18" i="71"/>
  <c r="BF18" i="71"/>
  <c r="BD18" i="71"/>
  <c r="BB18" i="71"/>
  <c r="AZ18" i="71"/>
  <c r="AX18" i="71"/>
  <c r="AV18" i="71"/>
  <c r="AT18" i="71"/>
  <c r="AR18" i="71"/>
  <c r="AJ18" i="71"/>
  <c r="AD18" i="71"/>
  <c r="AB18" i="71"/>
  <c r="Z18" i="71"/>
  <c r="X18" i="71"/>
  <c r="V18" i="71"/>
  <c r="T18" i="71"/>
  <c r="R18" i="71"/>
  <c r="P18" i="71"/>
  <c r="N18" i="71"/>
  <c r="L18" i="71"/>
  <c r="J18" i="71"/>
  <c r="H18" i="71"/>
  <c r="F18" i="71"/>
  <c r="D18" i="71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C33" i="71" s="1" a="1"/>
  <c r="C33" i="71" s="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C31" i="71" s="1" a="1"/>
  <c r="C31" i="71" s="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C29" i="71" s="1" a="1"/>
  <c r="C29" i="71" s="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V6" i="71"/>
  <c r="AT6" i="71"/>
  <c r="AR6" i="71"/>
  <c r="AP6" i="71"/>
  <c r="AN6" i="71"/>
  <c r="AL6" i="71"/>
  <c r="AJ6" i="71"/>
  <c r="AH6" i="71"/>
  <c r="AF6" i="71"/>
  <c r="AD6" i="71"/>
  <c r="AB6" i="71"/>
  <c r="Z6" i="71"/>
  <c r="X6" i="71"/>
  <c r="V6" i="71"/>
  <c r="T6" i="71"/>
  <c r="R6" i="71"/>
  <c r="P6" i="71"/>
  <c r="N6" i="71"/>
  <c r="L6" i="71"/>
  <c r="J6" i="71"/>
  <c r="H6" i="71"/>
  <c r="F6" i="71"/>
  <c r="D6" i="71"/>
  <c r="BJ5" i="71"/>
  <c r="BH5" i="71"/>
  <c r="BF5" i="71"/>
  <c r="BD5" i="71"/>
  <c r="BB5" i="71"/>
  <c r="AZ5" i="71"/>
  <c r="AX5" i="71"/>
  <c r="AV5" i="71"/>
  <c r="AT5" i="71"/>
  <c r="AR5" i="71"/>
  <c r="AP5" i="71"/>
  <c r="AN5" i="71"/>
  <c r="AL5" i="71"/>
  <c r="AJ5" i="71"/>
  <c r="AH5" i="71"/>
  <c r="AF5" i="71"/>
  <c r="AD5" i="71"/>
  <c r="AB5" i="71"/>
  <c r="Z5" i="71"/>
  <c r="X5" i="71"/>
  <c r="V5" i="71"/>
  <c r="T5" i="71"/>
  <c r="R5" i="71"/>
  <c r="P5" i="71"/>
  <c r="N5" i="71"/>
  <c r="L5" i="71"/>
  <c r="J5" i="71"/>
  <c r="H5" i="71"/>
  <c r="F5" i="71"/>
  <c r="D5" i="71"/>
  <c r="C37" i="54"/>
  <c r="C37" i="54" a="1"/>
  <c r="C36" i="54"/>
  <c r="C36" i="54" a="1"/>
  <c r="C35" i="54"/>
  <c r="C35" i="54" a="1"/>
  <c r="C34" i="54"/>
  <c r="C34" i="54" a="1"/>
  <c r="C33" i="54"/>
  <c r="C33" i="54" a="1"/>
  <c r="C32" i="54"/>
  <c r="C32" i="54" a="1"/>
  <c r="C31" i="54"/>
  <c r="C31" i="54" a="1"/>
  <c r="C30" i="54"/>
  <c r="C30" i="54" a="1"/>
  <c r="C29" i="54"/>
  <c r="C29" i="54" a="1"/>
  <c r="C28" i="54"/>
  <c r="C28" i="54" a="1"/>
  <c r="C27" i="54"/>
  <c r="C27" i="54" a="1"/>
  <c r="C26" i="54"/>
  <c r="C26" i="54" a="1"/>
  <c r="C25" i="54"/>
  <c r="C25" i="54" a="1"/>
  <c r="C24" i="54"/>
  <c r="C24" i="54" a="1"/>
  <c r="BJ18" i="54"/>
  <c r="BH18" i="54"/>
  <c r="BF18" i="54"/>
  <c r="BD18" i="54"/>
  <c r="BB18" i="54"/>
  <c r="AZ18" i="54"/>
  <c r="AX18" i="54"/>
  <c r="AV18" i="54"/>
  <c r="AT18" i="54"/>
  <c r="AR18" i="54"/>
  <c r="AP18" i="54"/>
  <c r="AN18" i="54"/>
  <c r="AL18" i="54"/>
  <c r="AJ18" i="54"/>
  <c r="AH18" i="54"/>
  <c r="AF18" i="54"/>
  <c r="AD18" i="54"/>
  <c r="AB18" i="54"/>
  <c r="Z18" i="54"/>
  <c r="X18" i="54"/>
  <c r="V18" i="54"/>
  <c r="T18" i="54"/>
  <c r="R18" i="54"/>
  <c r="P18" i="54"/>
  <c r="N18" i="54"/>
  <c r="L18" i="54"/>
  <c r="J18" i="54"/>
  <c r="H18" i="54"/>
  <c r="F18" i="54"/>
  <c r="D18" i="54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V6" i="54"/>
  <c r="AT6" i="54"/>
  <c r="AR6" i="54"/>
  <c r="AP6" i="54"/>
  <c r="AN6" i="54"/>
  <c r="AL6" i="54"/>
  <c r="AJ6" i="54"/>
  <c r="AH6" i="54"/>
  <c r="AF6" i="54"/>
  <c r="AD6" i="54"/>
  <c r="AB6" i="54"/>
  <c r="Z6" i="54"/>
  <c r="X6" i="54"/>
  <c r="V6" i="54"/>
  <c r="T6" i="54"/>
  <c r="R6" i="54"/>
  <c r="P6" i="54"/>
  <c r="N6" i="54"/>
  <c r="L6" i="54"/>
  <c r="J6" i="54"/>
  <c r="H6" i="54"/>
  <c r="F6" i="54"/>
  <c r="D6" i="54"/>
  <c r="BJ5" i="54"/>
  <c r="BH5" i="54"/>
  <c r="BF5" i="54"/>
  <c r="BD5" i="54"/>
  <c r="BB5" i="54"/>
  <c r="AZ5" i="54"/>
  <c r="AX5" i="54"/>
  <c r="AV5" i="54"/>
  <c r="AT5" i="54"/>
  <c r="AR5" i="54"/>
  <c r="AP5" i="54"/>
  <c r="AN5" i="54"/>
  <c r="AL5" i="54"/>
  <c r="AJ5" i="54"/>
  <c r="AH5" i="54"/>
  <c r="AF5" i="54"/>
  <c r="AD5" i="54"/>
  <c r="AB5" i="54"/>
  <c r="Z5" i="54"/>
  <c r="X5" i="54"/>
  <c r="V5" i="54"/>
  <c r="T5" i="54"/>
  <c r="R5" i="54"/>
  <c r="P5" i="54"/>
  <c r="N5" i="54"/>
  <c r="L5" i="54"/>
  <c r="J5" i="54"/>
  <c r="H5" i="54"/>
  <c r="F5" i="54"/>
  <c r="D5" i="54"/>
  <c r="BJ18" i="53"/>
  <c r="BH18" i="53"/>
  <c r="BF18" i="53"/>
  <c r="BD18" i="53"/>
  <c r="BB18" i="53"/>
  <c r="AZ18" i="53"/>
  <c r="AX18" i="53"/>
  <c r="AV18" i="53"/>
  <c r="AT18" i="53"/>
  <c r="AR18" i="53"/>
  <c r="V18" i="53"/>
  <c r="T18" i="53"/>
  <c r="R18" i="53"/>
  <c r="P18" i="53"/>
  <c r="N18" i="53"/>
  <c r="L18" i="53"/>
  <c r="J18" i="53"/>
  <c r="H18" i="53"/>
  <c r="F18" i="53"/>
  <c r="D18" i="53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C37" i="53" s="1" a="1"/>
  <c r="C37" i="53" s="1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V6" i="53"/>
  <c r="AT6" i="53"/>
  <c r="AR6" i="53"/>
  <c r="AP6" i="53"/>
  <c r="AN6" i="53"/>
  <c r="AL6" i="53"/>
  <c r="AJ6" i="53"/>
  <c r="AH6" i="53"/>
  <c r="AF6" i="53"/>
  <c r="AD6" i="53"/>
  <c r="AB6" i="53"/>
  <c r="Z6" i="53"/>
  <c r="X6" i="53"/>
  <c r="V6" i="53"/>
  <c r="T6" i="53"/>
  <c r="R6" i="53"/>
  <c r="P6" i="53"/>
  <c r="N6" i="53"/>
  <c r="L6" i="53"/>
  <c r="J6" i="53"/>
  <c r="H6" i="53"/>
  <c r="F6" i="53"/>
  <c r="D6" i="53"/>
  <c r="BJ5" i="53"/>
  <c r="BH5" i="53"/>
  <c r="BF5" i="53"/>
  <c r="BD5" i="53"/>
  <c r="BB5" i="53"/>
  <c r="AZ5" i="53"/>
  <c r="AX5" i="53"/>
  <c r="AV5" i="53"/>
  <c r="AT5" i="53"/>
  <c r="AR5" i="53"/>
  <c r="AP5" i="53"/>
  <c r="AN5" i="53"/>
  <c r="AL5" i="53"/>
  <c r="AJ5" i="53"/>
  <c r="AH5" i="53"/>
  <c r="AF5" i="53"/>
  <c r="AD5" i="53"/>
  <c r="AB5" i="53"/>
  <c r="Z5" i="53"/>
  <c r="X5" i="53"/>
  <c r="V5" i="53"/>
  <c r="T5" i="53"/>
  <c r="R5" i="53"/>
  <c r="P5" i="53"/>
  <c r="N5" i="53"/>
  <c r="L5" i="53"/>
  <c r="J5" i="53"/>
  <c r="H5" i="53"/>
  <c r="F5" i="53"/>
  <c r="D5" i="53"/>
  <c r="C37" i="50"/>
  <c r="C37" i="50" a="1"/>
  <c r="C24" i="50" a="1"/>
  <c r="C24" i="50" s="1"/>
  <c r="BJ18" i="50"/>
  <c r="BH18" i="50"/>
  <c r="BF18" i="50"/>
  <c r="BD18" i="50"/>
  <c r="BB18" i="50"/>
  <c r="AZ18" i="50"/>
  <c r="AX18" i="50"/>
  <c r="AV18" i="50"/>
  <c r="AT18" i="50"/>
  <c r="AR18" i="50"/>
  <c r="AP18" i="50"/>
  <c r="AN18" i="50"/>
  <c r="AL18" i="50"/>
  <c r="AJ18" i="50"/>
  <c r="AH18" i="50"/>
  <c r="AF18" i="50"/>
  <c r="V18" i="50"/>
  <c r="T18" i="50"/>
  <c r="R18" i="50"/>
  <c r="P18" i="50"/>
  <c r="N18" i="50"/>
  <c r="L18" i="50"/>
  <c r="J18" i="50"/>
  <c r="H18" i="50"/>
  <c r="F18" i="50"/>
  <c r="D18" i="50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C34" i="50" s="1" a="1"/>
  <c r="C34" i="50" s="1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C30" i="50" s="1" a="1"/>
  <c r="C30" i="50" s="1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C28" i="50" s="1" a="1"/>
  <c r="C28" i="50" s="1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C26" i="50" s="1" a="1"/>
  <c r="C26" i="50" s="1"/>
  <c r="X7" i="50"/>
  <c r="C27" i="50" a="1"/>
  <c r="C27" i="50" s="1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V6" i="50"/>
  <c r="AT6" i="50"/>
  <c r="AR6" i="50"/>
  <c r="AP6" i="50"/>
  <c r="AN6" i="50"/>
  <c r="AL6" i="50"/>
  <c r="AJ6" i="50"/>
  <c r="AH6" i="50"/>
  <c r="AF6" i="50"/>
  <c r="AD6" i="50"/>
  <c r="AB6" i="50"/>
  <c r="Z6" i="50"/>
  <c r="C35" i="50" s="1" a="1"/>
  <c r="C35" i="50" s="1"/>
  <c r="X6" i="50"/>
  <c r="C36" i="50" a="1"/>
  <c r="C36" i="50" s="1"/>
  <c r="V6" i="50"/>
  <c r="T6" i="50"/>
  <c r="R6" i="50"/>
  <c r="P6" i="50"/>
  <c r="N6" i="50"/>
  <c r="L6" i="50"/>
  <c r="J6" i="50"/>
  <c r="H6" i="50"/>
  <c r="F6" i="50"/>
  <c r="D6" i="50"/>
  <c r="BJ5" i="50"/>
  <c r="BH5" i="50"/>
  <c r="BF5" i="50"/>
  <c r="BD5" i="50"/>
  <c r="BB5" i="50"/>
  <c r="AZ5" i="50"/>
  <c r="AX5" i="50"/>
  <c r="AV5" i="50"/>
  <c r="AT5" i="50"/>
  <c r="AR5" i="50"/>
  <c r="AP5" i="50"/>
  <c r="AN5" i="50"/>
  <c r="AL5" i="50"/>
  <c r="AJ5" i="50"/>
  <c r="AH5" i="50"/>
  <c r="AF5" i="50"/>
  <c r="AD5" i="50"/>
  <c r="AB5" i="50"/>
  <c r="Z5" i="50"/>
  <c r="X5" i="50"/>
  <c r="V5" i="50"/>
  <c r="T5" i="50"/>
  <c r="R5" i="50"/>
  <c r="P5" i="50"/>
  <c r="N5" i="50"/>
  <c r="L5" i="50"/>
  <c r="J5" i="50"/>
  <c r="H5" i="50"/>
  <c r="F5" i="50"/>
  <c r="D5" i="50"/>
  <c r="C37" i="52" a="1"/>
  <c r="C37" i="52" s="1"/>
  <c r="BJ18" i="52"/>
  <c r="BH18" i="52"/>
  <c r="BF18" i="52"/>
  <c r="BD18" i="52"/>
  <c r="BB18" i="52"/>
  <c r="AZ18" i="52"/>
  <c r="AX18" i="52"/>
  <c r="AV18" i="52"/>
  <c r="AT18" i="52"/>
  <c r="AF18" i="52"/>
  <c r="AD18" i="52"/>
  <c r="AB18" i="52"/>
  <c r="V18" i="52"/>
  <c r="T18" i="52"/>
  <c r="R18" i="52"/>
  <c r="P18" i="52"/>
  <c r="N18" i="52"/>
  <c r="L18" i="52"/>
  <c r="J18" i="52"/>
  <c r="H18" i="52"/>
  <c r="F18" i="52"/>
  <c r="D18" i="52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C34" i="52" s="1" a="1"/>
  <c r="C34" i="52" s="1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C33" i="52" s="1" a="1"/>
  <c r="C33" i="52" s="1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C29" i="52" s="1" a="1"/>
  <c r="C29" i="52" s="1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V6" i="52"/>
  <c r="AT6" i="52"/>
  <c r="AR6" i="52"/>
  <c r="AP6" i="52"/>
  <c r="AN6" i="52"/>
  <c r="AL6" i="52"/>
  <c r="AJ6" i="52"/>
  <c r="AH6" i="52"/>
  <c r="AF6" i="52"/>
  <c r="AD6" i="52"/>
  <c r="AB6" i="52"/>
  <c r="Z6" i="52"/>
  <c r="X6" i="52"/>
  <c r="V6" i="52"/>
  <c r="T6" i="52"/>
  <c r="R6" i="52"/>
  <c r="P6" i="52"/>
  <c r="N6" i="52"/>
  <c r="L6" i="52"/>
  <c r="J6" i="52"/>
  <c r="H6" i="52"/>
  <c r="F6" i="52"/>
  <c r="D6" i="52"/>
  <c r="BJ5" i="52"/>
  <c r="BH5" i="52"/>
  <c r="BF5" i="52"/>
  <c r="BD5" i="52"/>
  <c r="BB5" i="52"/>
  <c r="AZ5" i="52"/>
  <c r="AX5" i="52"/>
  <c r="AV5" i="52"/>
  <c r="AT5" i="52"/>
  <c r="AR5" i="52"/>
  <c r="AP5" i="52"/>
  <c r="AN5" i="52"/>
  <c r="AL5" i="52"/>
  <c r="AJ5" i="52"/>
  <c r="AH5" i="52"/>
  <c r="AF5" i="52"/>
  <c r="AD5" i="52"/>
  <c r="AB5" i="52"/>
  <c r="Z5" i="52"/>
  <c r="X5" i="52"/>
  <c r="V5" i="52"/>
  <c r="T5" i="52"/>
  <c r="R5" i="52"/>
  <c r="P5" i="52"/>
  <c r="N5" i="52"/>
  <c r="L5" i="52"/>
  <c r="J5" i="52"/>
  <c r="H5" i="52"/>
  <c r="F5" i="52"/>
  <c r="D5" i="52"/>
  <c r="BJ18" i="51"/>
  <c r="BH18" i="51"/>
  <c r="BF18" i="51"/>
  <c r="BD18" i="51"/>
  <c r="BB18" i="51"/>
  <c r="AZ18" i="51"/>
  <c r="AX18" i="51"/>
  <c r="AV18" i="51"/>
  <c r="AT18" i="51"/>
  <c r="AD18" i="51"/>
  <c r="X18" i="51"/>
  <c r="V18" i="51"/>
  <c r="T18" i="51"/>
  <c r="R18" i="51"/>
  <c r="P18" i="51"/>
  <c r="N18" i="51"/>
  <c r="L18" i="51"/>
  <c r="J18" i="51"/>
  <c r="H18" i="51"/>
  <c r="F18" i="51"/>
  <c r="D18" i="5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C37" i="51" s="1" a="1"/>
  <c r="C37" i="51" s="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C31" i="51" s="1" a="1"/>
  <c r="C31" i="51" s="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V6" i="51"/>
  <c r="AT6" i="51"/>
  <c r="AR6" i="51"/>
  <c r="AP6" i="51"/>
  <c r="AN6" i="51"/>
  <c r="AL6" i="51"/>
  <c r="AJ6" i="51"/>
  <c r="AH6" i="51"/>
  <c r="AF6" i="51"/>
  <c r="AD6" i="51"/>
  <c r="AB6" i="51"/>
  <c r="Z6" i="51"/>
  <c r="X6" i="51"/>
  <c r="V6" i="51"/>
  <c r="T6" i="51"/>
  <c r="R6" i="51"/>
  <c r="P6" i="51"/>
  <c r="N6" i="51"/>
  <c r="L6" i="51"/>
  <c r="J6" i="51"/>
  <c r="H6" i="51"/>
  <c r="F6" i="51"/>
  <c r="D6" i="51"/>
  <c r="BJ5" i="51"/>
  <c r="BH5" i="51"/>
  <c r="BF5" i="51"/>
  <c r="BD5" i="51"/>
  <c r="BB5" i="51"/>
  <c r="AZ5" i="51"/>
  <c r="AX5" i="51"/>
  <c r="AV5" i="51"/>
  <c r="AT5" i="51"/>
  <c r="AR5" i="51"/>
  <c r="AP5" i="51"/>
  <c r="AN5" i="51"/>
  <c r="AL5" i="51"/>
  <c r="AJ5" i="51"/>
  <c r="AH5" i="51"/>
  <c r="AF5" i="51"/>
  <c r="AD5" i="51"/>
  <c r="AB5" i="51"/>
  <c r="Z5" i="51"/>
  <c r="X5" i="51"/>
  <c r="V5" i="51"/>
  <c r="T5" i="51"/>
  <c r="R5" i="51"/>
  <c r="P5" i="51"/>
  <c r="N5" i="51"/>
  <c r="L5" i="51"/>
  <c r="J5" i="51"/>
  <c r="H5" i="51"/>
  <c r="F5" i="51"/>
  <c r="D5" i="51"/>
  <c r="BJ18" i="49"/>
  <c r="BH18" i="49"/>
  <c r="BF18" i="49"/>
  <c r="BD18" i="49"/>
  <c r="BB18" i="49"/>
  <c r="AZ18" i="49"/>
  <c r="AX18" i="49"/>
  <c r="AV18" i="49"/>
  <c r="AT18" i="49"/>
  <c r="AR18" i="49"/>
  <c r="AN18" i="49"/>
  <c r="X18" i="49"/>
  <c r="V18" i="49"/>
  <c r="T18" i="49"/>
  <c r="R18" i="49"/>
  <c r="P18" i="49"/>
  <c r="N18" i="49"/>
  <c r="L18" i="49"/>
  <c r="J18" i="49"/>
  <c r="H18" i="49"/>
  <c r="F18" i="49"/>
  <c r="D18" i="49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C37" i="49" s="1" a="1"/>
  <c r="C37" i="49" s="1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T6" i="49"/>
  <c r="AR6" i="49"/>
  <c r="AP6" i="49"/>
  <c r="AN6" i="49"/>
  <c r="AL6" i="49"/>
  <c r="AJ6" i="49"/>
  <c r="AH6" i="49"/>
  <c r="AF6" i="49"/>
  <c r="AD6" i="49"/>
  <c r="AB6" i="49"/>
  <c r="Z6" i="49"/>
  <c r="X6" i="49"/>
  <c r="V6" i="49"/>
  <c r="T6" i="49"/>
  <c r="R6" i="49"/>
  <c r="P6" i="49"/>
  <c r="N6" i="49"/>
  <c r="L6" i="49"/>
  <c r="J6" i="49"/>
  <c r="H6" i="49"/>
  <c r="F6" i="49"/>
  <c r="D6" i="49"/>
  <c r="BJ5" i="49"/>
  <c r="BH5" i="49"/>
  <c r="BF5" i="49"/>
  <c r="BD5" i="49"/>
  <c r="BB5" i="49"/>
  <c r="AZ5" i="49"/>
  <c r="AX5" i="49"/>
  <c r="AV5" i="49"/>
  <c r="AT5" i="49"/>
  <c r="AR5" i="49"/>
  <c r="AP5" i="49"/>
  <c r="AN5" i="49"/>
  <c r="AL5" i="49"/>
  <c r="AJ5" i="49"/>
  <c r="AJ18" i="49" s="1"/>
  <c r="AH5" i="49"/>
  <c r="AF5" i="49"/>
  <c r="AD5" i="49"/>
  <c r="AB5" i="49"/>
  <c r="Z5" i="49"/>
  <c r="X5" i="49"/>
  <c r="V5" i="49"/>
  <c r="T5" i="49"/>
  <c r="R5" i="49"/>
  <c r="P5" i="49"/>
  <c r="N5" i="49"/>
  <c r="L5" i="49"/>
  <c r="J5" i="49"/>
  <c r="H5" i="49"/>
  <c r="F5" i="49"/>
  <c r="D5" i="49"/>
  <c r="C37" i="48" a="1"/>
  <c r="C37" i="48" s="1"/>
  <c r="BJ18" i="48"/>
  <c r="BH18" i="48"/>
  <c r="BF18" i="48"/>
  <c r="BD18" i="48"/>
  <c r="BB18" i="48"/>
  <c r="AZ18" i="48"/>
  <c r="AX18" i="48"/>
  <c r="AV18" i="48"/>
  <c r="AT18" i="48"/>
  <c r="AH18" i="48"/>
  <c r="AD18" i="48"/>
  <c r="Z18" i="48"/>
  <c r="X18" i="48"/>
  <c r="V18" i="48"/>
  <c r="T18" i="48"/>
  <c r="R18" i="48"/>
  <c r="P18" i="48"/>
  <c r="N18" i="48"/>
  <c r="L18" i="48"/>
  <c r="J18" i="48"/>
  <c r="H18" i="48"/>
  <c r="F18" i="48"/>
  <c r="D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V6" i="48"/>
  <c r="AT6" i="48"/>
  <c r="AR6" i="48"/>
  <c r="AP6" i="48"/>
  <c r="AN6" i="48"/>
  <c r="AL6" i="48"/>
  <c r="AJ6" i="48"/>
  <c r="AH6" i="48"/>
  <c r="AF6" i="48"/>
  <c r="AD6" i="48"/>
  <c r="AB6" i="48"/>
  <c r="Z6" i="48"/>
  <c r="X6" i="48"/>
  <c r="V6" i="48"/>
  <c r="T6" i="48"/>
  <c r="R6" i="48"/>
  <c r="P6" i="48"/>
  <c r="N6" i="48"/>
  <c r="L6" i="48"/>
  <c r="J6" i="48"/>
  <c r="H6" i="48"/>
  <c r="F6" i="48"/>
  <c r="D6" i="48"/>
  <c r="BJ5" i="48"/>
  <c r="BH5" i="48"/>
  <c r="BF5" i="48"/>
  <c r="BD5" i="48"/>
  <c r="BB5" i="48"/>
  <c r="AZ5" i="48"/>
  <c r="AX5" i="48"/>
  <c r="AV5" i="48"/>
  <c r="AT5" i="48"/>
  <c r="AR5" i="48"/>
  <c r="AP5" i="48"/>
  <c r="AN5" i="48"/>
  <c r="AL5" i="48"/>
  <c r="AJ5" i="48"/>
  <c r="AH5" i="48"/>
  <c r="AF5" i="48"/>
  <c r="AD5" i="48"/>
  <c r="AB5" i="48"/>
  <c r="Z5" i="48"/>
  <c r="X5" i="48"/>
  <c r="V5" i="48"/>
  <c r="T5" i="48"/>
  <c r="R5" i="48"/>
  <c r="P5" i="48"/>
  <c r="N5" i="48"/>
  <c r="L5" i="48"/>
  <c r="J5" i="48"/>
  <c r="H5" i="48"/>
  <c r="F5" i="48"/>
  <c r="D5" i="48"/>
  <c r="BJ18" i="47"/>
  <c r="BH18" i="47"/>
  <c r="BF18" i="47"/>
  <c r="BD18" i="47"/>
  <c r="BB18" i="47"/>
  <c r="AZ18" i="47"/>
  <c r="AX18" i="47"/>
  <c r="AV18" i="47"/>
  <c r="AT18" i="47"/>
  <c r="AR18" i="47"/>
  <c r="AL18" i="47"/>
  <c r="AH18" i="47"/>
  <c r="X18" i="47"/>
  <c r="V18" i="47"/>
  <c r="T18" i="47"/>
  <c r="R18" i="47"/>
  <c r="P18" i="47"/>
  <c r="N18" i="47"/>
  <c r="L18" i="47"/>
  <c r="J18" i="47"/>
  <c r="H18" i="47"/>
  <c r="F18" i="47"/>
  <c r="D18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V6" i="47"/>
  <c r="AT6" i="47"/>
  <c r="AR6" i="47"/>
  <c r="AP6" i="47"/>
  <c r="AN6" i="47"/>
  <c r="AL6" i="47"/>
  <c r="AJ6" i="47"/>
  <c r="AH6" i="47"/>
  <c r="AF6" i="47"/>
  <c r="AD6" i="47"/>
  <c r="C36" i="47" s="1" a="1"/>
  <c r="C36" i="47" s="1"/>
  <c r="AB6" i="47"/>
  <c r="Z6" i="47"/>
  <c r="X6" i="47"/>
  <c r="V6" i="47"/>
  <c r="T6" i="47"/>
  <c r="R6" i="47"/>
  <c r="P6" i="47"/>
  <c r="N6" i="47"/>
  <c r="L6" i="47"/>
  <c r="J6" i="47"/>
  <c r="H6" i="47"/>
  <c r="F6" i="47"/>
  <c r="D6" i="47"/>
  <c r="BJ5" i="47"/>
  <c r="BH5" i="47"/>
  <c r="BF5" i="47"/>
  <c r="BD5" i="47"/>
  <c r="BB5" i="47"/>
  <c r="AZ5" i="47"/>
  <c r="AX5" i="47"/>
  <c r="AV5" i="47"/>
  <c r="AT5" i="47"/>
  <c r="AR5" i="47"/>
  <c r="AP5" i="47"/>
  <c r="AN5" i="47"/>
  <c r="AL5" i="47"/>
  <c r="AJ5" i="47"/>
  <c r="AH5" i="47"/>
  <c r="AF5" i="47"/>
  <c r="AD5" i="47"/>
  <c r="AB5" i="47"/>
  <c r="Z5" i="47"/>
  <c r="X5" i="47"/>
  <c r="V5" i="47"/>
  <c r="T5" i="47"/>
  <c r="R5" i="47"/>
  <c r="P5" i="47"/>
  <c r="N5" i="47"/>
  <c r="L5" i="47"/>
  <c r="J5" i="47"/>
  <c r="H5" i="47"/>
  <c r="F5" i="47"/>
  <c r="D5" i="47"/>
  <c r="C34" i="3" a="1"/>
  <c r="C34" i="3" s="1"/>
  <c r="C24" i="3" a="1"/>
  <c r="C24" i="3" s="1"/>
  <c r="BJ18" i="3"/>
  <c r="BH18" i="3"/>
  <c r="BF18" i="3"/>
  <c r="BD18" i="3"/>
  <c r="BB18" i="3"/>
  <c r="AZ18" i="3"/>
  <c r="AX18" i="3"/>
  <c r="AV18" i="3"/>
  <c r="AT18" i="3"/>
  <c r="AR18" i="3"/>
  <c r="AP18" i="3"/>
  <c r="AN18" i="3"/>
  <c r="AL18" i="3"/>
  <c r="AJ18" i="3"/>
  <c r="AH18" i="3"/>
  <c r="AF18" i="3"/>
  <c r="X18" i="3"/>
  <c r="V18" i="3"/>
  <c r="T18" i="3"/>
  <c r="R18" i="3"/>
  <c r="P18" i="3"/>
  <c r="N18" i="3"/>
  <c r="L18" i="3"/>
  <c r="J18" i="3"/>
  <c r="H18" i="3"/>
  <c r="F18" i="3"/>
  <c r="D18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C37" i="3" s="1" a="1"/>
  <c r="C37" i="3" s="1"/>
  <c r="X17" i="3"/>
  <c r="V17" i="3"/>
  <c r="T17" i="3"/>
  <c r="R17" i="3"/>
  <c r="P17" i="3"/>
  <c r="N17" i="3"/>
  <c r="L17" i="3"/>
  <c r="J17" i="3"/>
  <c r="H17" i="3"/>
  <c r="F17" i="3"/>
  <c r="D17" i="3"/>
  <c r="BL16" i="3" a="1"/>
  <c r="BL16" i="3" s="1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BL15" i="3" s="1" a="1"/>
  <c r="BL15" i="3" s="1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T14" i="3"/>
  <c r="AR14" i="3"/>
  <c r="AP14" i="3"/>
  <c r="AN14" i="3"/>
  <c r="AL14" i="3"/>
  <c r="AJ14" i="3"/>
  <c r="AH14" i="3"/>
  <c r="AF14" i="3"/>
  <c r="AD14" i="3"/>
  <c r="AB14" i="3"/>
  <c r="BL14" i="3" s="1" a="1"/>
  <c r="BL14" i="3" s="1"/>
  <c r="Z14" i="3"/>
  <c r="X14" i="3"/>
  <c r="V14" i="3"/>
  <c r="T14" i="3"/>
  <c r="R14" i="3"/>
  <c r="P14" i="3"/>
  <c r="N14" i="3"/>
  <c r="L14" i="3"/>
  <c r="J14" i="3"/>
  <c r="H14" i="3"/>
  <c r="F14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Z13" i="3"/>
  <c r="BL13" i="3" s="1" a="1"/>
  <c r="BL13" i="3" s="1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C32" i="3" s="1" a="1"/>
  <c r="C32" i="3" s="1"/>
  <c r="X12" i="3"/>
  <c r="V12" i="3"/>
  <c r="T12" i="3"/>
  <c r="R12" i="3"/>
  <c r="P12" i="3"/>
  <c r="N12" i="3"/>
  <c r="L12" i="3"/>
  <c r="J12" i="3"/>
  <c r="H12" i="3"/>
  <c r="F12" i="3"/>
  <c r="D12" i="3"/>
  <c r="BL11" i="3" a="1"/>
  <c r="BL11" i="3" s="1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C31" i="3" s="1" a="1"/>
  <c r="C31" i="3" s="1"/>
  <c r="X11" i="3"/>
  <c r="V11" i="3"/>
  <c r="T11" i="3"/>
  <c r="R11" i="3"/>
  <c r="P11" i="3"/>
  <c r="N11" i="3"/>
  <c r="L11" i="3"/>
  <c r="J11" i="3"/>
  <c r="H11" i="3"/>
  <c r="F11" i="3"/>
  <c r="D11" i="3"/>
  <c r="BL10" i="3" a="1"/>
  <c r="BL10" i="3" s="1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C30" i="3" s="1" a="1"/>
  <c r="C30" i="3" s="1"/>
  <c r="Z10" i="3"/>
  <c r="X10" i="3"/>
  <c r="V10" i="3"/>
  <c r="T10" i="3"/>
  <c r="R10" i="3"/>
  <c r="P10" i="3"/>
  <c r="N10" i="3"/>
  <c r="L10" i="3"/>
  <c r="J10" i="3"/>
  <c r="H10" i="3"/>
  <c r="F10" i="3"/>
  <c r="D10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C29" i="3" s="1" a="1"/>
  <c r="C29" i="3" s="1"/>
  <c r="X9" i="3"/>
  <c r="V9" i="3"/>
  <c r="T9" i="3"/>
  <c r="R9" i="3"/>
  <c r="P9" i="3"/>
  <c r="N9" i="3"/>
  <c r="L9" i="3"/>
  <c r="J9" i="3"/>
  <c r="H9" i="3"/>
  <c r="F9" i="3"/>
  <c r="D9" i="3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F8" i="3"/>
  <c r="AD8" i="3"/>
  <c r="AB8" i="3"/>
  <c r="Z8" i="3"/>
  <c r="BL8" i="3" s="1" a="1"/>
  <c r="BL8" i="3" s="1"/>
  <c r="X8" i="3"/>
  <c r="V8" i="3"/>
  <c r="T8" i="3"/>
  <c r="R8" i="3"/>
  <c r="P8" i="3"/>
  <c r="N8" i="3"/>
  <c r="L8" i="3"/>
  <c r="J8" i="3"/>
  <c r="H8" i="3"/>
  <c r="F8" i="3"/>
  <c r="D8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C25" i="3" s="1" a="1"/>
  <c r="C25" i="3" s="1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C36" i="3" s="1" a="1"/>
  <c r="C36" i="3" s="1"/>
  <c r="X6" i="3"/>
  <c r="V6" i="3"/>
  <c r="T6" i="3"/>
  <c r="R6" i="3"/>
  <c r="P6" i="3"/>
  <c r="N6" i="3"/>
  <c r="L6" i="3"/>
  <c r="J6" i="3"/>
  <c r="H6" i="3"/>
  <c r="F6" i="3"/>
  <c r="D6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X18" i="75"/>
  <c r="X18" i="80"/>
  <c r="X18" i="78"/>
  <c r="X18" i="76"/>
  <c r="X18" i="73"/>
  <c r="X18" i="59"/>
  <c r="X18" i="69"/>
  <c r="X18" i="57"/>
  <c r="X18" i="58"/>
  <c r="X18" i="56"/>
  <c r="X18" i="18"/>
  <c r="X18" i="53"/>
  <c r="X18" i="50"/>
  <c r="X18" i="52"/>
  <c r="K16" i="1" a="1"/>
  <c r="M27" i="1" a="1"/>
  <c r="K22" i="1" a="1"/>
  <c r="K5" i="1" a="1"/>
  <c r="K8" i="1" a="1"/>
  <c r="K23" i="1" a="1"/>
  <c r="S27" i="1" a="1"/>
  <c r="K20" i="1" a="1"/>
  <c r="K18" i="1" a="1"/>
  <c r="K10" i="1" a="1"/>
  <c r="I27" i="1" a="1"/>
  <c r="K24" i="1" a="1"/>
  <c r="K25" i="1" a="1"/>
  <c r="C28" i="78" l="1" a="1"/>
  <c r="C28" i="78" s="1"/>
  <c r="AR18" i="78"/>
  <c r="C36" i="78" a="1"/>
  <c r="C36" i="78" s="1"/>
  <c r="AR18" i="76"/>
  <c r="C29" i="59" a="1"/>
  <c r="C29" i="59" s="1"/>
  <c r="AR18" i="59"/>
  <c r="C31" i="69" a="1"/>
  <c r="C31" i="69" s="1"/>
  <c r="AN18" i="69"/>
  <c r="AR18" i="57"/>
  <c r="AR18" i="58"/>
  <c r="AR18" i="55"/>
  <c r="AR18" i="18"/>
  <c r="AR18" i="52"/>
  <c r="C34" i="51" a="1"/>
  <c r="C34" i="51" s="1"/>
  <c r="C33" i="51" a="1"/>
  <c r="C33" i="51" s="1"/>
  <c r="AR18" i="51"/>
  <c r="AR18" i="48"/>
  <c r="AP18" i="47"/>
  <c r="K8" i="1"/>
  <c r="K25" i="1"/>
  <c r="K24" i="1"/>
  <c r="K23" i="1"/>
  <c r="K5" i="1"/>
  <c r="K22" i="1"/>
  <c r="K16" i="1"/>
  <c r="K10" i="1"/>
  <c r="K18" i="1"/>
  <c r="K20" i="1"/>
  <c r="C32" i="76" a="1"/>
  <c r="C32" i="76" s="1"/>
  <c r="C30" i="76" a="1"/>
  <c r="C30" i="76" s="1"/>
  <c r="C25" i="76" a="1"/>
  <c r="C25" i="76" s="1"/>
  <c r="AP18" i="76"/>
  <c r="C31" i="59" a="1"/>
  <c r="C31" i="59" s="1"/>
  <c r="C36" i="59" a="1"/>
  <c r="C36" i="59" s="1"/>
  <c r="AP18" i="59"/>
  <c r="C24" i="59" a="1"/>
  <c r="C24" i="59" s="1"/>
  <c r="C26" i="68" a="1"/>
  <c r="C26" i="68" s="1"/>
  <c r="AP18" i="57"/>
  <c r="C34" i="58" a="1"/>
  <c r="C34" i="58" s="1"/>
  <c r="C28" i="58" a="1"/>
  <c r="C28" i="58" s="1"/>
  <c r="C35" i="58" a="1"/>
  <c r="C35" i="58" s="1"/>
  <c r="AP18" i="58"/>
  <c r="C31" i="56" a="1"/>
  <c r="C31" i="56" s="1"/>
  <c r="C29" i="56" a="1"/>
  <c r="C29" i="56" s="1"/>
  <c r="C34" i="55" a="1"/>
  <c r="C34" i="55" s="1"/>
  <c r="C28" i="55" a="1"/>
  <c r="C28" i="55" s="1"/>
  <c r="AP18" i="55"/>
  <c r="C30" i="55" a="1"/>
  <c r="C30" i="55" s="1"/>
  <c r="AP18" i="18"/>
  <c r="C25" i="18" a="1"/>
  <c r="C25" i="18" s="1"/>
  <c r="C34" i="71" a="1"/>
  <c r="C34" i="71" s="1"/>
  <c r="AP18" i="71"/>
  <c r="C36" i="71" a="1"/>
  <c r="C36" i="71" s="1"/>
  <c r="AP18" i="53"/>
  <c r="C32" i="52" a="1"/>
  <c r="C32" i="52" s="1"/>
  <c r="AP18" i="52"/>
  <c r="AP18" i="51"/>
  <c r="AP18" i="49"/>
  <c r="AP18" i="48"/>
  <c r="AN18" i="79"/>
  <c r="C34" i="78" a="1"/>
  <c r="C34" i="78" s="1"/>
  <c r="C32" i="78" a="1"/>
  <c r="C32" i="78" s="1"/>
  <c r="C30" i="78" a="1"/>
  <c r="C30" i="78" s="1"/>
  <c r="AN18" i="78"/>
  <c r="AN18" i="76"/>
  <c r="C24" i="76" a="1"/>
  <c r="C24" i="76" s="1"/>
  <c r="C26" i="76" a="1"/>
  <c r="C26" i="76" s="1"/>
  <c r="C32" i="73" a="1"/>
  <c r="C32" i="73" s="1"/>
  <c r="AN18" i="73"/>
  <c r="C35" i="59" a="1"/>
  <c r="C35" i="59" s="1"/>
  <c r="AN18" i="59"/>
  <c r="C30" i="59" a="1"/>
  <c r="C30" i="59" s="1"/>
  <c r="C34" i="60" a="1"/>
  <c r="C34" i="60" s="1"/>
  <c r="C32" i="60" a="1"/>
  <c r="C32" i="60" s="1"/>
  <c r="AN18" i="60"/>
  <c r="C34" i="57" a="1"/>
  <c r="C34" i="57" s="1"/>
  <c r="C32" i="57" a="1"/>
  <c r="C32" i="57" s="1"/>
  <c r="AN18" i="57"/>
  <c r="AN18" i="58"/>
  <c r="AN18" i="56"/>
  <c r="C36" i="56" a="1"/>
  <c r="C36" i="56" s="1"/>
  <c r="AN18" i="18"/>
  <c r="C28" i="71" a="1"/>
  <c r="C28" i="71" s="1"/>
  <c r="AN18" i="71"/>
  <c r="C30" i="71" a="1"/>
  <c r="C30" i="71" s="1"/>
  <c r="AN18" i="53"/>
  <c r="C26" i="53" a="1"/>
  <c r="C26" i="53" s="1"/>
  <c r="C31" i="52" a="1"/>
  <c r="C31" i="52" s="1"/>
  <c r="AN18" i="52"/>
  <c r="C24" i="52" a="1"/>
  <c r="C24" i="52" s="1"/>
  <c r="C32" i="51" a="1"/>
  <c r="C32" i="51" s="1"/>
  <c r="AN18" i="51"/>
  <c r="C37" i="47" a="1"/>
  <c r="C37" i="47" s="1"/>
  <c r="C33" i="47" a="1"/>
  <c r="C33" i="47" s="1"/>
  <c r="C31" i="47" a="1"/>
  <c r="C31" i="47" s="1"/>
  <c r="C29" i="47" a="1"/>
  <c r="C29" i="47" s="1"/>
  <c r="AN18" i="47"/>
  <c r="C30" i="47" a="1"/>
  <c r="C30" i="47" s="1"/>
  <c r="C31" i="48" a="1"/>
  <c r="C31" i="48" s="1"/>
  <c r="C29" i="48" a="1"/>
  <c r="C29" i="48" s="1"/>
  <c r="AN18" i="48"/>
  <c r="C24" i="48" a="1"/>
  <c r="C24" i="48" s="1"/>
  <c r="C31" i="79" a="1"/>
  <c r="C31" i="79" s="1"/>
  <c r="C29" i="79" a="1"/>
  <c r="C29" i="79" s="1"/>
  <c r="C33" i="79" a="1"/>
  <c r="C33" i="79" s="1"/>
  <c r="C37" i="79" a="1"/>
  <c r="C37" i="79" s="1"/>
  <c r="AL18" i="79"/>
  <c r="C25" i="79" a="1"/>
  <c r="C25" i="79" s="1"/>
  <c r="C24" i="79" a="1"/>
  <c r="C24" i="79" s="1"/>
  <c r="AL18" i="73"/>
  <c r="C34" i="69" a="1"/>
  <c r="C34" i="69" s="1"/>
  <c r="C32" i="69" a="1"/>
  <c r="C32" i="69" s="1"/>
  <c r="C28" i="69" a="1"/>
  <c r="C28" i="69" s="1"/>
  <c r="AL18" i="69"/>
  <c r="C36" i="69" a="1"/>
  <c r="C36" i="69" s="1"/>
  <c r="C24" i="69" a="1"/>
  <c r="C24" i="69" s="1"/>
  <c r="C27" i="68" a="1"/>
  <c r="C27" i="68" s="1"/>
  <c r="C35" i="68" a="1"/>
  <c r="C35" i="68" s="1"/>
  <c r="C25" i="68" a="1"/>
  <c r="C25" i="68" s="1"/>
  <c r="AL18" i="68"/>
  <c r="C33" i="57" a="1"/>
  <c r="C33" i="57" s="1"/>
  <c r="AL18" i="57"/>
  <c r="C27" i="57" a="1"/>
  <c r="C27" i="57" s="1"/>
  <c r="C28" i="56" a="1"/>
  <c r="C28" i="56" s="1"/>
  <c r="AL18" i="56"/>
  <c r="C30" i="56" a="1"/>
  <c r="C30" i="56" s="1"/>
  <c r="C31" i="55" a="1"/>
  <c r="C31" i="55" s="1"/>
  <c r="AL18" i="55"/>
  <c r="C36" i="55" a="1"/>
  <c r="C36" i="55" s="1"/>
  <c r="AL18" i="18"/>
  <c r="C32" i="71" a="1"/>
  <c r="C32" i="71" s="1"/>
  <c r="AL18" i="71"/>
  <c r="C35" i="71" a="1"/>
  <c r="C35" i="71" s="1"/>
  <c r="C34" i="53" a="1"/>
  <c r="C34" i="53" s="1"/>
  <c r="AL18" i="53"/>
  <c r="C32" i="53" a="1"/>
  <c r="C32" i="53" s="1"/>
  <c r="C28" i="52" a="1"/>
  <c r="C28" i="52" s="1"/>
  <c r="AL18" i="52"/>
  <c r="C36" i="52" a="1"/>
  <c r="C36" i="52" s="1"/>
  <c r="C26" i="52" a="1"/>
  <c r="C26" i="52" s="1"/>
  <c r="C27" i="52" a="1"/>
  <c r="C27" i="52" s="1"/>
  <c r="AL18" i="51"/>
  <c r="AJ18" i="51"/>
  <c r="C31" i="49" a="1"/>
  <c r="C31" i="49" s="1"/>
  <c r="AL18" i="49"/>
  <c r="AL18" i="48"/>
  <c r="C27" i="48" a="1"/>
  <c r="C27" i="48" s="1"/>
  <c r="C26" i="48" a="1"/>
  <c r="C26" i="48" s="1"/>
  <c r="AJ18" i="48"/>
  <c r="AJ18" i="73"/>
  <c r="C33" i="78" a="1"/>
  <c r="C33" i="78" s="1"/>
  <c r="C31" i="78" a="1"/>
  <c r="C31" i="78" s="1"/>
  <c r="AJ18" i="78"/>
  <c r="C25" i="78" a="1"/>
  <c r="C25" i="78" s="1"/>
  <c r="AJ18" i="80"/>
  <c r="AJ18" i="75"/>
  <c r="AJ18" i="76"/>
  <c r="AJ18" i="59"/>
  <c r="C33" i="59" a="1"/>
  <c r="C33" i="59" s="1"/>
  <c r="C35" i="69" a="1"/>
  <c r="C35" i="69" s="1"/>
  <c r="AJ18" i="69"/>
  <c r="C36" i="60" a="1"/>
  <c r="C36" i="60" s="1"/>
  <c r="AJ18" i="60"/>
  <c r="C25" i="60" a="1"/>
  <c r="C25" i="60" s="1"/>
  <c r="C26" i="60" a="1"/>
  <c r="C26" i="60" s="1"/>
  <c r="C33" i="56" a="1"/>
  <c r="C33" i="56" s="1"/>
  <c r="AJ18" i="56"/>
  <c r="AJ18" i="18"/>
  <c r="C24" i="18" a="1"/>
  <c r="C24" i="18" s="1"/>
  <c r="C28" i="53" a="1"/>
  <c r="C28" i="53" s="1"/>
  <c r="AJ18" i="53"/>
  <c r="C36" i="53" a="1"/>
  <c r="C36" i="53" s="1"/>
  <c r="C30" i="52" a="1"/>
  <c r="C30" i="52" s="1"/>
  <c r="AJ18" i="52"/>
  <c r="AJ18" i="47"/>
  <c r="C24" i="47" a="1"/>
  <c r="C24" i="47" s="1"/>
  <c r="C26" i="47" a="1"/>
  <c r="C26" i="47" s="1"/>
  <c r="C34" i="75" a="1"/>
  <c r="C34" i="75" s="1"/>
  <c r="C32" i="75" a="1"/>
  <c r="C32" i="75" s="1"/>
  <c r="AH18" i="75"/>
  <c r="C32" i="80" a="1"/>
  <c r="C32" i="80" s="1"/>
  <c r="C28" i="80" a="1"/>
  <c r="C28" i="80" s="1"/>
  <c r="C35" i="80" a="1"/>
  <c r="C35" i="80" s="1"/>
  <c r="AH18" i="80"/>
  <c r="C34" i="79" a="1"/>
  <c r="C34" i="79" s="1"/>
  <c r="C32" i="79" a="1"/>
  <c r="C32" i="79" s="1"/>
  <c r="C30" i="79" a="1"/>
  <c r="C30" i="79" s="1"/>
  <c r="C28" i="79" a="1"/>
  <c r="C28" i="79" s="1"/>
  <c r="C35" i="79" a="1"/>
  <c r="C35" i="79" s="1"/>
  <c r="AH18" i="79"/>
  <c r="C24" i="78" a="1"/>
  <c r="C24" i="78" s="1"/>
  <c r="C27" i="76" a="1"/>
  <c r="C27" i="76" s="1"/>
  <c r="AH18" i="76"/>
  <c r="AH18" i="73"/>
  <c r="C31" i="73" a="1"/>
  <c r="C31" i="73" s="1"/>
  <c r="C29" i="73" a="1"/>
  <c r="C29" i="73" s="1"/>
  <c r="C30" i="73" a="1"/>
  <c r="C30" i="73" s="1"/>
  <c r="AH18" i="59"/>
  <c r="C25" i="59" a="1"/>
  <c r="C25" i="59" s="1"/>
  <c r="AH18" i="69"/>
  <c r="C30" i="69" a="1"/>
  <c r="C30" i="69" s="1"/>
  <c r="AH18" i="60"/>
  <c r="C30" i="60" a="1"/>
  <c r="C30" i="60" s="1"/>
  <c r="C33" i="58" a="1"/>
  <c r="C33" i="58" s="1"/>
  <c r="C32" i="58" a="1"/>
  <c r="C32" i="58" s="1"/>
  <c r="AH18" i="58"/>
  <c r="C34" i="56" a="1"/>
  <c r="C34" i="56" s="1"/>
  <c r="AH18" i="56"/>
  <c r="C24" i="56" a="1"/>
  <c r="C24" i="56" s="1"/>
  <c r="AH18" i="55"/>
  <c r="C34" i="18" a="1"/>
  <c r="C34" i="18" s="1"/>
  <c r="C32" i="18" a="1"/>
  <c r="C32" i="18" s="1"/>
  <c r="C28" i="18" a="1"/>
  <c r="C28" i="18" s="1"/>
  <c r="AH18" i="18"/>
  <c r="C36" i="18" a="1"/>
  <c r="C36" i="18" s="1"/>
  <c r="AH18" i="71"/>
  <c r="C24" i="71" a="1"/>
  <c r="C24" i="71" s="1"/>
  <c r="C27" i="71" a="1"/>
  <c r="C27" i="71" s="1"/>
  <c r="C33" i="53" a="1"/>
  <c r="C33" i="53" s="1"/>
  <c r="C31" i="53" a="1"/>
  <c r="C31" i="53" s="1"/>
  <c r="C29" i="53" a="1"/>
  <c r="C29" i="53" s="1"/>
  <c r="AH18" i="53"/>
  <c r="AH18" i="52"/>
  <c r="C25" i="52" a="1"/>
  <c r="C25" i="52" s="1"/>
  <c r="C29" i="51" a="1"/>
  <c r="C29" i="51" s="1"/>
  <c r="AH18" i="51"/>
  <c r="C24" i="51" a="1"/>
  <c r="C24" i="51" s="1"/>
  <c r="C34" i="49" a="1"/>
  <c r="C34" i="49" s="1"/>
  <c r="C32" i="49" a="1"/>
  <c r="C32" i="49" s="1"/>
  <c r="AH18" i="49"/>
  <c r="S27" i="1"/>
  <c r="M27" i="1"/>
  <c r="I27" i="1"/>
  <c r="AF18" i="75"/>
  <c r="C34" i="80" a="1"/>
  <c r="C34" i="80" s="1"/>
  <c r="AF18" i="80"/>
  <c r="C24" i="80" a="1"/>
  <c r="C24" i="80" s="1"/>
  <c r="C36" i="79" a="1"/>
  <c r="C36" i="79" s="1"/>
  <c r="AF18" i="79"/>
  <c r="C27" i="59" a="1"/>
  <c r="C27" i="59" s="1"/>
  <c r="C26" i="59" a="1"/>
  <c r="C26" i="59" s="1"/>
  <c r="AF18" i="59"/>
  <c r="C29" i="57" a="1"/>
  <c r="C29" i="57" s="1"/>
  <c r="AF18" i="57"/>
  <c r="C24" i="57" a="1"/>
  <c r="C24" i="57" s="1"/>
  <c r="C25" i="57" a="1"/>
  <c r="C25" i="57" s="1"/>
  <c r="AF18" i="58"/>
  <c r="AF18" i="56"/>
  <c r="C27" i="56" a="1"/>
  <c r="C27" i="56" s="1"/>
  <c r="C33" i="55" a="1"/>
  <c r="C33" i="55" s="1"/>
  <c r="AF18" i="55"/>
  <c r="C35" i="55" a="1"/>
  <c r="C35" i="55" s="1"/>
  <c r="C31" i="18" a="1"/>
  <c r="C31" i="18" s="1"/>
  <c r="C29" i="18" a="1"/>
  <c r="C29" i="18" s="1"/>
  <c r="C26" i="18" a="1"/>
  <c r="C26" i="18" s="1"/>
  <c r="AF18" i="18"/>
  <c r="AF18" i="71"/>
  <c r="C25" i="71" a="1"/>
  <c r="C25" i="71" s="1"/>
  <c r="C26" i="71" a="1"/>
  <c r="C26" i="71" s="1"/>
  <c r="AF18" i="53"/>
  <c r="C30" i="51" a="1"/>
  <c r="C30" i="51" s="1"/>
  <c r="C28" i="51" a="1"/>
  <c r="C28" i="51" s="1"/>
  <c r="AF18" i="51"/>
  <c r="C35" i="51" a="1"/>
  <c r="C35" i="51" s="1"/>
  <c r="AB18" i="51"/>
  <c r="C26" i="51" a="1"/>
  <c r="C26" i="51" s="1"/>
  <c r="C33" i="49" a="1"/>
  <c r="C33" i="49" s="1"/>
  <c r="C28" i="49" a="1"/>
  <c r="C28" i="49" s="1"/>
  <c r="AF18" i="49"/>
  <c r="C36" i="49" a="1"/>
  <c r="C36" i="49" s="1"/>
  <c r="C34" i="48" a="1"/>
  <c r="C34" i="48" s="1"/>
  <c r="C33" i="48" a="1"/>
  <c r="C33" i="48" s="1"/>
  <c r="C32" i="48" a="1"/>
  <c r="C32" i="48" s="1"/>
  <c r="C30" i="48" a="1"/>
  <c r="C30" i="48" s="1"/>
  <c r="C28" i="48" a="1"/>
  <c r="C28" i="48" s="1"/>
  <c r="C36" i="48" a="1"/>
  <c r="C36" i="48" s="1"/>
  <c r="AF18" i="48"/>
  <c r="C34" i="47" a="1"/>
  <c r="C34" i="47" s="1"/>
  <c r="C32" i="47" a="1"/>
  <c r="C32" i="47" s="1"/>
  <c r="C28" i="47" a="1"/>
  <c r="C28" i="47" s="1"/>
  <c r="AF18" i="47"/>
  <c r="C28" i="75" a="1"/>
  <c r="C28" i="75" s="1"/>
  <c r="AD18" i="75"/>
  <c r="C36" i="75" a="1"/>
  <c r="C36" i="75" s="1"/>
  <c r="AD18" i="78"/>
  <c r="C27" i="78" a="1"/>
  <c r="C27" i="78" s="1"/>
  <c r="C24" i="73" a="1"/>
  <c r="C24" i="73" s="1"/>
  <c r="C27" i="73" a="1"/>
  <c r="C27" i="73" s="1"/>
  <c r="AD18" i="69"/>
  <c r="C27" i="69" a="1"/>
  <c r="C27" i="69" s="1"/>
  <c r="C31" i="58" a="1"/>
  <c r="C31" i="58" s="1"/>
  <c r="AD18" i="58"/>
  <c r="C29" i="58" a="1"/>
  <c r="C29" i="58" s="1"/>
  <c r="C27" i="58" a="1"/>
  <c r="C27" i="58" s="1"/>
  <c r="C24" i="58" a="1"/>
  <c r="C24" i="58" s="1"/>
  <c r="AD18" i="56"/>
  <c r="AD18" i="55"/>
  <c r="C27" i="55" a="1"/>
  <c r="C27" i="55" s="1"/>
  <c r="C30" i="18" a="1"/>
  <c r="C30" i="18" s="1"/>
  <c r="AD18" i="18"/>
  <c r="AD18" i="53"/>
  <c r="C27" i="53" a="1"/>
  <c r="C27" i="53" s="1"/>
  <c r="C30" i="49" a="1"/>
  <c r="C30" i="49" s="1"/>
  <c r="AD18" i="49"/>
  <c r="C29" i="49" a="1"/>
  <c r="C29" i="49" s="1"/>
  <c r="C35" i="49" a="1"/>
  <c r="C35" i="49" s="1"/>
  <c r="C33" i="50" a="1"/>
  <c r="C33" i="50" s="1"/>
  <c r="C31" i="50" a="1"/>
  <c r="C31" i="50" s="1"/>
  <c r="AD18" i="50"/>
  <c r="C29" i="50" a="1"/>
  <c r="C29" i="50" s="1"/>
  <c r="AB18" i="49"/>
  <c r="C27" i="49" a="1"/>
  <c r="C27" i="49" s="1"/>
  <c r="C25" i="48" a="1"/>
  <c r="C25" i="48" s="1"/>
  <c r="C35" i="47" a="1"/>
  <c r="C35" i="47" s="1"/>
  <c r="AD18" i="47"/>
  <c r="C27" i="3" a="1"/>
  <c r="C27" i="3" s="1"/>
  <c r="AD18" i="3"/>
  <c r="C26" i="3" a="1"/>
  <c r="C26" i="3" s="1"/>
  <c r="C30" i="75" a="1"/>
  <c r="C30" i="75" s="1"/>
  <c r="AB18" i="75"/>
  <c r="C25" i="75" a="1"/>
  <c r="C25" i="75" s="1"/>
  <c r="AB18" i="80"/>
  <c r="C30" i="80" a="1"/>
  <c r="C30" i="80" s="1"/>
  <c r="C25" i="80" a="1"/>
  <c r="C25" i="80" s="1"/>
  <c r="C26" i="80" a="1"/>
  <c r="C26" i="80" s="1"/>
  <c r="AB18" i="78"/>
  <c r="C31" i="57" a="1"/>
  <c r="C31" i="57" s="1"/>
  <c r="AB18" i="57"/>
  <c r="C35" i="57" a="1"/>
  <c r="C35" i="57" s="1"/>
  <c r="C30" i="57" a="1"/>
  <c r="C30" i="57" s="1"/>
  <c r="AB18" i="58"/>
  <c r="C30" i="58" a="1"/>
  <c r="C30" i="58" s="1"/>
  <c r="C25" i="56" a="1"/>
  <c r="C25" i="56" s="1"/>
  <c r="AB18" i="56"/>
  <c r="C26" i="56" a="1"/>
  <c r="C26" i="56" s="1"/>
  <c r="C29" i="55" a="1"/>
  <c r="C29" i="55" s="1"/>
  <c r="AB18" i="55"/>
  <c r="C33" i="18" a="1"/>
  <c r="C33" i="18" s="1"/>
  <c r="C35" i="18" a="1"/>
  <c r="C35" i="18" s="1"/>
  <c r="AB18" i="18"/>
  <c r="C27" i="18" a="1"/>
  <c r="C27" i="18" s="1"/>
  <c r="C35" i="53" a="1"/>
  <c r="C35" i="53" s="1"/>
  <c r="AB18" i="53"/>
  <c r="C30" i="53" a="1"/>
  <c r="C30" i="53" s="1"/>
  <c r="C32" i="50" a="1"/>
  <c r="C32" i="50" s="1"/>
  <c r="AB18" i="50"/>
  <c r="C35" i="48" a="1"/>
  <c r="C35" i="48" s="1"/>
  <c r="AB18" i="48"/>
  <c r="AB18" i="47"/>
  <c r="AB18" i="3"/>
  <c r="BL5" i="3" a="1"/>
  <c r="BL5" i="3" s="1"/>
  <c r="C27" i="75" a="1"/>
  <c r="C27" i="75" s="1"/>
  <c r="C26" i="75" a="1"/>
  <c r="C26" i="75" s="1"/>
  <c r="Z18" i="75"/>
  <c r="C35" i="75" a="1"/>
  <c r="C35" i="75" s="1"/>
  <c r="C24" i="75" a="1"/>
  <c r="C24" i="75" s="1"/>
  <c r="Z18" i="80"/>
  <c r="C26" i="79" a="1"/>
  <c r="C26" i="79" s="1"/>
  <c r="C27" i="79" a="1"/>
  <c r="C27" i="79" s="1"/>
  <c r="Z18" i="79"/>
  <c r="C26" i="73" a="1"/>
  <c r="C26" i="73" s="1"/>
  <c r="C25" i="73" a="1"/>
  <c r="C25" i="73" s="1"/>
  <c r="Z18" i="73"/>
  <c r="C26" i="69" a="1"/>
  <c r="C26" i="69" s="1"/>
  <c r="Z18" i="69"/>
  <c r="C25" i="69" a="1"/>
  <c r="C25" i="69" s="1"/>
  <c r="Z18" i="57"/>
  <c r="C26" i="57" a="1"/>
  <c r="C26" i="57" s="1"/>
  <c r="C26" i="58" a="1"/>
  <c r="C26" i="58" s="1"/>
  <c r="C25" i="58" a="1"/>
  <c r="C25" i="58" s="1"/>
  <c r="Z18" i="58"/>
  <c r="Z18" i="56"/>
  <c r="Z18" i="55"/>
  <c r="C25" i="55" a="1"/>
  <c r="C25" i="55" s="1"/>
  <c r="C24" i="55" a="1"/>
  <c r="C24" i="55" s="1"/>
  <c r="C26" i="55" a="1"/>
  <c r="C26" i="55" s="1"/>
  <c r="Z18" i="18"/>
  <c r="Z18" i="53"/>
  <c r="C25" i="53" a="1"/>
  <c r="C25" i="53" s="1"/>
  <c r="C24" i="53" a="1"/>
  <c r="C24" i="53" s="1"/>
  <c r="Z18" i="50"/>
  <c r="C25" i="50" a="1"/>
  <c r="C25" i="50" s="1"/>
  <c r="C35" i="52" a="1"/>
  <c r="C35" i="52" s="1"/>
  <c r="Z18" i="52"/>
  <c r="C25" i="51" a="1"/>
  <c r="C25" i="51" s="1"/>
  <c r="C27" i="51" a="1"/>
  <c r="C27" i="51" s="1"/>
  <c r="Z18" i="51"/>
  <c r="C36" i="51" a="1"/>
  <c r="C36" i="51" s="1"/>
  <c r="Z18" i="49"/>
  <c r="C24" i="49" a="1"/>
  <c r="C24" i="49" s="1"/>
  <c r="C25" i="49" a="1"/>
  <c r="C25" i="49" s="1"/>
  <c r="C26" i="49" a="1"/>
  <c r="C26" i="49" s="1"/>
  <c r="C27" i="47" a="1"/>
  <c r="C27" i="47" s="1"/>
  <c r="Z18" i="47"/>
  <c r="C25" i="47" a="1"/>
  <c r="C25" i="47" s="1"/>
  <c r="C33" i="3" a="1"/>
  <c r="C33" i="3" s="1"/>
  <c r="BL12" i="3" a="1"/>
  <c r="BL12" i="3" s="1"/>
  <c r="BL9" i="3" a="1"/>
  <c r="BL9" i="3" s="1"/>
  <c r="C35" i="3" a="1"/>
  <c r="C35" i="3" s="1"/>
  <c r="Z18" i="3"/>
  <c r="K21" i="1" a="1"/>
  <c r="K19" i="1" a="1"/>
  <c r="K17" i="1" a="1"/>
  <c r="K26" i="1" a="1"/>
  <c r="K15" i="1" a="1"/>
  <c r="K14" i="1" a="1"/>
  <c r="K13" i="1" a="1"/>
  <c r="K12" i="1" a="1"/>
  <c r="K11" i="1" a="1"/>
  <c r="K27" i="1" a="1"/>
  <c r="K9" i="1" a="1"/>
  <c r="K7" i="1" a="1"/>
  <c r="K6" i="1" a="1"/>
  <c r="K4" i="1" a="1"/>
  <c r="K3" i="1" a="1"/>
  <c r="H27" i="1" a="1"/>
  <c r="D27" i="1" a="1"/>
  <c r="L27" i="1" a="1"/>
  <c r="C27" i="1" a="1"/>
  <c r="K21" i="1" l="1"/>
  <c r="K19" i="1"/>
  <c r="K17" i="1"/>
  <c r="K26" i="1"/>
  <c r="K15" i="1"/>
  <c r="K14" i="1"/>
  <c r="K13" i="1"/>
  <c r="K12" i="1"/>
  <c r="K11" i="1"/>
  <c r="K27" i="1"/>
  <c r="K9" i="1"/>
  <c r="K7" i="1"/>
  <c r="K6" i="1"/>
  <c r="K4" i="1"/>
  <c r="K3" i="1"/>
  <c r="D27" i="1"/>
  <c r="H27" i="1"/>
  <c r="J27" i="1" s="1"/>
  <c r="L27" i="1"/>
  <c r="C27" i="1"/>
  <c r="N27" i="1" l="1"/>
  <c r="O27" i="1"/>
  <c r="R27" i="1"/>
  <c r="AA11" i="2" a="1"/>
  <c r="V4" i="2" a="1"/>
  <c r="AF19" i="2" a="1"/>
  <c r="S10" i="2" a="1"/>
  <c r="AD7" i="2" a="1"/>
  <c r="C14" i="2" a="1"/>
  <c r="AF8" i="2" a="1"/>
  <c r="X7" i="2" a="1"/>
  <c r="AE3" i="2" a="1"/>
  <c r="K27" i="2" a="1"/>
  <c r="P11" i="2" a="1"/>
  <c r="M14" i="2" a="1"/>
  <c r="G10" i="2" a="1"/>
  <c r="X8" i="2" a="1"/>
  <c r="F2" i="1" a="1"/>
  <c r="G9" i="1" a="1"/>
  <c r="D18" i="2" a="1"/>
  <c r="C23" i="2" a="1"/>
  <c r="F7" i="1" a="1"/>
  <c r="AD15" i="2" a="1"/>
  <c r="L4" i="1" a="1"/>
  <c r="U18" i="2" a="1"/>
  <c r="Q26" i="2" a="1"/>
  <c r="D2" i="2" a="1"/>
  <c r="Q17" i="2" a="1"/>
  <c r="Z14" i="2" a="1"/>
  <c r="R23" i="2" a="1"/>
  <c r="U3" i="2" a="1"/>
  <c r="D19" i="1" a="1"/>
  <c r="F4" i="1" a="1"/>
  <c r="T21" i="2" a="1"/>
  <c r="C19" i="1" a="1"/>
  <c r="S2" i="1" a="1"/>
  <c r="I7" i="2" a="1"/>
  <c r="AB28" i="2" a="1"/>
  <c r="H25" i="2" a="1"/>
  <c r="Q5" i="2" a="1"/>
  <c r="I5" i="2" a="1"/>
  <c r="AB11" i="2" a="1"/>
  <c r="O10" i="2" a="1"/>
  <c r="N10" i="2" a="1"/>
  <c r="AA10" i="2" a="1"/>
  <c r="F16" i="1" a="1"/>
  <c r="M3" i="2" a="1"/>
  <c r="D22" i="1" a="1"/>
  <c r="M15" i="1" a="1"/>
  <c r="AB21" i="2" a="1"/>
  <c r="U5" i="2" a="1"/>
  <c r="AD25" i="2" a="1"/>
  <c r="Q27" i="2" a="1"/>
  <c r="M10" i="1" a="1"/>
  <c r="L3" i="2" a="1"/>
  <c r="H14" i="1" a="1"/>
  <c r="L4" i="2" a="1"/>
  <c r="B18" i="1" a="1"/>
  <c r="I19" i="1" a="1"/>
  <c r="D5" i="1" a="1"/>
  <c r="M12" i="1" a="1"/>
  <c r="D8" i="1" a="1"/>
  <c r="B26" i="1" a="1"/>
  <c r="G11" i="1" a="1"/>
  <c r="Z27" i="2" a="1"/>
  <c r="I21" i="2" a="1"/>
  <c r="AF28" i="2" a="1"/>
  <c r="L16" i="2" a="1"/>
  <c r="F19" i="2" a="1"/>
  <c r="I17" i="1" a="1"/>
  <c r="AF21" i="2" a="1"/>
  <c r="D15" i="2" a="1"/>
  <c r="M8" i="2" a="1"/>
  <c r="L22" i="2" a="1"/>
  <c r="AB5" i="2" a="1"/>
  <c r="I8" i="1" a="1"/>
  <c r="J28" i="2" a="1"/>
  <c r="N26" i="2" a="1"/>
  <c r="H10" i="1" a="1"/>
  <c r="T25" i="2" a="1"/>
  <c r="AD10" i="2" a="1"/>
  <c r="T9" i="2" a="1"/>
  <c r="E4" i="1" a="1"/>
  <c r="Y5" i="2" a="1"/>
  <c r="T12" i="2" a="1"/>
  <c r="AD17" i="2" a="1"/>
  <c r="AC20" i="2" a="1"/>
  <c r="Z21" i="2" a="1"/>
  <c r="H11" i="2" a="1"/>
  <c r="M20" i="2" a="1"/>
  <c r="V13" i="2" a="1"/>
  <c r="C25" i="1" a="1"/>
  <c r="AC12" i="2" a="1"/>
  <c r="AD5" i="2" a="1"/>
  <c r="M15" i="2" a="1"/>
  <c r="E5" i="2" a="1"/>
  <c r="P9" i="2" a="1"/>
  <c r="AD14" i="2" a="1"/>
  <c r="H9" i="1" a="1"/>
  <c r="Z25" i="2" a="1"/>
  <c r="L14" i="1" a="1"/>
  <c r="S3" i="1" a="1"/>
  <c r="F9" i="2" a="1"/>
  <c r="P27" i="2" a="1"/>
  <c r="W8" i="2" a="1"/>
  <c r="J24" i="2" a="1"/>
  <c r="E6" i="2" a="1"/>
  <c r="V17" i="2" a="1"/>
  <c r="G7" i="1" a="1"/>
  <c r="S14" i="2" a="1"/>
  <c r="M23" i="1" a="1"/>
  <c r="M23" i="2" a="1"/>
  <c r="S11" i="1" a="1"/>
  <c r="P20" i="2" a="1"/>
  <c r="R6" i="2" a="1"/>
  <c r="B17" i="1" a="1"/>
  <c r="M18" i="1" a="1"/>
  <c r="R4" i="2" a="1"/>
  <c r="I12" i="1" a="1"/>
  <c r="R7" i="2" a="1"/>
  <c r="E11" i="1" a="1"/>
  <c r="S22" i="2" a="1"/>
  <c r="I15" i="1" a="1"/>
  <c r="D17" i="1" a="1"/>
  <c r="W23" i="2" a="1"/>
  <c r="X27" i="2" a="1"/>
  <c r="G19" i="2" a="1"/>
  <c r="V24" i="2" a="1"/>
  <c r="J17" i="2" a="1"/>
  <c r="J23" i="2" a="1"/>
  <c r="X28" i="2" a="1"/>
  <c r="F22" i="2" a="1"/>
  <c r="AC27" i="2" a="1"/>
  <c r="Y10" i="2" a="1"/>
  <c r="E22" i="2" a="1"/>
  <c r="U6" i="2" a="1"/>
  <c r="K25" i="2" a="1"/>
  <c r="W16" i="2" a="1"/>
  <c r="R11" i="2" a="1"/>
  <c r="AC5" i="2" a="1"/>
  <c r="AA25" i="2" a="1"/>
  <c r="D11" i="1" a="1"/>
  <c r="C26" i="2" a="1"/>
  <c r="V26" i="2" a="1"/>
  <c r="AC23" i="2" a="1"/>
  <c r="G4" i="1" a="1"/>
  <c r="N6" i="2" a="1"/>
  <c r="AB15" i="2" a="1"/>
  <c r="N25" i="2" a="1"/>
  <c r="F25" i="1" a="1"/>
  <c r="I20" i="2" a="1"/>
  <c r="S4" i="2" a="1"/>
  <c r="Y23" i="2" a="1"/>
  <c r="S7" i="2" a="1"/>
  <c r="T18" i="2" a="1"/>
  <c r="J22" i="2" a="1"/>
  <c r="Q8" i="2" a="1"/>
  <c r="O20" i="2" a="1"/>
  <c r="S8" i="1" a="1"/>
  <c r="W11" i="2" a="1"/>
  <c r="AC28" i="2" a="1"/>
  <c r="R12" i="2" a="1"/>
  <c r="G14" i="1" a="1"/>
  <c r="C7" i="1" a="1"/>
  <c r="M24" i="2" a="1"/>
  <c r="S23" i="1" a="1"/>
  <c r="L16" i="1" a="1"/>
  <c r="G8" i="1" a="1"/>
  <c r="AE18" i="2" a="1"/>
  <c r="E17" i="1" a="1"/>
  <c r="G16" i="2" a="1"/>
  <c r="U2" i="2" a="1"/>
  <c r="U8" i="2" a="1"/>
  <c r="AF26" i="2" a="1"/>
  <c r="G24" i="1" a="1"/>
  <c r="I23" i="2" a="1"/>
  <c r="T7" i="2" a="1"/>
  <c r="F10" i="2" a="1"/>
  <c r="X19" i="2" a="1"/>
  <c r="I21" i="1" a="1"/>
  <c r="T26" i="2" a="1"/>
  <c r="G18" i="2" a="1"/>
  <c r="D21" i="2" a="1"/>
  <c r="O5" i="2" a="1"/>
  <c r="O16" i="2" a="1"/>
  <c r="C3" i="1" a="1"/>
  <c r="F5" i="2" a="1"/>
  <c r="B19" i="1" a="1"/>
  <c r="N14" i="2" a="1"/>
  <c r="Y21" i="2" a="1"/>
  <c r="I16" i="2" a="1"/>
  <c r="Y19" i="2" a="1"/>
  <c r="L25" i="2" a="1"/>
  <c r="P7" i="2" a="1"/>
  <c r="C20" i="2" a="1"/>
  <c r="G8" i="2" a="1"/>
  <c r="F22" i="1" a="1"/>
  <c r="S6" i="2" a="1"/>
  <c r="U15" i="2" a="1"/>
  <c r="N5" i="2" a="1"/>
  <c r="G6" i="1" a="1"/>
  <c r="AE27" i="2" a="1"/>
  <c r="F4" i="2" a="1"/>
  <c r="S4" i="1" a="1"/>
  <c r="E21" i="2" a="1"/>
  <c r="Y6" i="2" a="1"/>
  <c r="S25" i="1" a="1"/>
  <c r="I6" i="2" a="1"/>
  <c r="N19" i="2" a="1"/>
  <c r="J2" i="2" a="1"/>
  <c r="M9" i="2" a="1"/>
  <c r="M9" i="1" a="1"/>
  <c r="L6" i="2" a="1"/>
  <c r="K4" i="2" a="1"/>
  <c r="C9" i="1" a="1"/>
  <c r="M3" i="1" a="1"/>
  <c r="AF17" i="2" a="1"/>
  <c r="AC2" i="2" a="1"/>
  <c r="C9" i="2" a="1"/>
  <c r="D20" i="1" a="1"/>
  <c r="O24" i="2" a="1"/>
  <c r="G2" i="2" a="1"/>
  <c r="L12" i="2" a="1"/>
  <c r="J4" i="2" a="1"/>
  <c r="F10" i="1" a="1"/>
  <c r="H6" i="1" a="1"/>
  <c r="X11" i="2" a="1"/>
  <c r="C19" i="2" a="1"/>
  <c r="V15" i="2" a="1"/>
  <c r="S13" i="1" a="1"/>
  <c r="P16" i="2" a="1"/>
  <c r="F25" i="2" a="1"/>
  <c r="F12" i="1" a="1"/>
  <c r="AF6" i="2" a="1"/>
  <c r="AC24" i="2" a="1"/>
  <c r="V18" i="2" a="1"/>
  <c r="H13" i="1" a="1"/>
  <c r="O23" i="2" a="1"/>
  <c r="V19" i="2" a="1"/>
  <c r="F15" i="2" a="1"/>
  <c r="L24" i="1" a="1"/>
  <c r="G12" i="2" a="1"/>
  <c r="V21" i="2" a="1"/>
  <c r="Z12" i="2" a="1"/>
  <c r="Y22" i="2" a="1"/>
  <c r="E24" i="2" a="1"/>
  <c r="O9" i="2" a="1"/>
  <c r="L18" i="2" a="1"/>
  <c r="AC18" i="2" a="1"/>
  <c r="AB18" i="2" a="1"/>
  <c r="Z28" i="2" a="1"/>
  <c r="M17" i="2" a="1"/>
  <c r="O13" i="2" a="1"/>
  <c r="F20" i="1" a="1"/>
  <c r="D6" i="1" a="1"/>
  <c r="D13" i="1" a="1"/>
  <c r="E27" i="2" a="1"/>
  <c r="AB12" i="2" a="1"/>
  <c r="X25" i="2" a="1"/>
  <c r="K16" i="2" a="1"/>
  <c r="AD13" i="2" a="1"/>
  <c r="M16" i="2" a="1"/>
  <c r="P21" i="2" a="1"/>
  <c r="K26" i="2" a="1"/>
  <c r="K22" i="2" a="1"/>
  <c r="X2" i="2" a="1"/>
  <c r="S5" i="1" a="1"/>
  <c r="F20" i="2" a="1"/>
  <c r="G19" i="1" a="1"/>
  <c r="E7" i="2" a="1"/>
  <c r="X18" i="2" a="1"/>
  <c r="H18" i="2" a="1"/>
  <c r="AF3" i="2" a="1"/>
  <c r="F13" i="1" a="1"/>
  <c r="I11" i="1" a="1"/>
  <c r="AC11" i="2" a="1"/>
  <c r="I8" i="2" a="1"/>
  <c r="W20" i="2" a="1"/>
  <c r="AC21" i="2" a="1"/>
  <c r="I18" i="1" a="1"/>
  <c r="K18" i="2" a="1"/>
  <c r="B3" i="1" a="1"/>
  <c r="E24" i="1" a="1"/>
  <c r="T14" i="2" a="1"/>
  <c r="AF22" i="2" a="1"/>
  <c r="S10" i="1" a="1"/>
  <c r="C10" i="1" a="1"/>
  <c r="F21" i="2" a="1"/>
  <c r="L10" i="2" a="1"/>
  <c r="S15" i="2" a="1"/>
  <c r="AA13" i="2" a="1"/>
  <c r="V14" i="2" a="1"/>
  <c r="V8" i="2" a="1"/>
  <c r="C17" i="2" a="1"/>
  <c r="B2" i="1" a="1"/>
  <c r="K21" i="2" a="1"/>
  <c r="J10" i="2" a="1"/>
  <c r="C24" i="2" a="1"/>
  <c r="I22" i="2" a="1"/>
  <c r="I15" i="2" a="1"/>
  <c r="C13" i="1" a="1"/>
  <c r="N8" i="2" a="1"/>
  <c r="H2" i="2" a="1"/>
  <c r="P17" i="2" a="1"/>
  <c r="H24" i="2" a="1"/>
  <c r="N17" i="2" a="1"/>
  <c r="K3" i="2" a="1"/>
  <c r="X6" i="2" a="1"/>
  <c r="AB2" i="2" a="1"/>
  <c r="U14" i="2" a="1"/>
  <c r="N7" i="2" a="1"/>
  <c r="AA15" i="2" a="1"/>
  <c r="D11" i="2" a="1"/>
  <c r="Z9" i="2" a="1"/>
  <c r="AC3" i="2" a="1"/>
  <c r="AD11" i="2" a="1"/>
  <c r="M5" i="1" a="1"/>
  <c r="X9" i="2" a="1"/>
  <c r="AB4" i="2" a="1"/>
  <c r="G17" i="2" a="1"/>
  <c r="D24" i="1" a="1"/>
  <c r="AD6" i="2" a="1"/>
  <c r="D16" i="1" a="1"/>
  <c r="AD20" i="2" a="1"/>
  <c r="R10" i="2" a="1"/>
  <c r="L21" i="2" a="1"/>
  <c r="T23" i="2" a="1"/>
  <c r="W15" i="2" a="1"/>
  <c r="L14" i="2" a="1"/>
  <c r="D3" i="1" a="1"/>
  <c r="O17" i="2" a="1"/>
  <c r="AD16" i="2" a="1"/>
  <c r="AA4" i="2" a="1"/>
  <c r="X17" i="2" a="1"/>
  <c r="V2" i="2" a="1"/>
  <c r="C15" i="2" a="1"/>
  <c r="K15" i="2" a="1"/>
  <c r="H5" i="1" a="1"/>
  <c r="V3" i="2" a="1"/>
  <c r="E3" i="2" a="1"/>
  <c r="H25" i="1" a="1"/>
  <c r="P13" i="2" a="1"/>
  <c r="Z6" i="2" a="1"/>
  <c r="Q18" i="2" a="1"/>
  <c r="AB26" i="2" a="1"/>
  <c r="Y3" i="2" a="1"/>
  <c r="AA6" i="2" a="1"/>
  <c r="E26" i="1" a="1"/>
  <c r="E21" i="1" a="1"/>
  <c r="E2" i="1" a="1"/>
  <c r="O26" i="2" a="1"/>
  <c r="F26" i="1" a="1"/>
  <c r="V23" i="2" a="1"/>
  <c r="H16" i="1" a="1"/>
  <c r="L20" i="2" a="1"/>
  <c r="AF9" i="2" a="1"/>
  <c r="O6" i="2" a="1"/>
  <c r="U26" i="2" a="1"/>
  <c r="D21" i="1" a="1"/>
  <c r="I3" i="2" a="1"/>
  <c r="L7" i="2" a="1"/>
  <c r="W22" i="2" a="1"/>
  <c r="F23" i="1" a="1"/>
  <c r="O7" i="2" a="1"/>
  <c r="C6" i="1" a="1"/>
  <c r="N3" i="2" a="1"/>
  <c r="Q10" i="2" a="1"/>
  <c r="G27" i="2" a="1"/>
  <c r="B11" i="1" a="1"/>
  <c r="F3" i="1" a="1"/>
  <c r="M8" i="1" a="1"/>
  <c r="Q3" i="2" a="1"/>
  <c r="E17" i="2" a="1"/>
  <c r="C21" i="1" a="1"/>
  <c r="F7" i="2" a="1"/>
  <c r="U28" i="2" a="1"/>
  <c r="F11" i="1" a="1"/>
  <c r="G18" i="1" a="1"/>
  <c r="Q12" i="2" a="1"/>
  <c r="AD26" i="2" a="1"/>
  <c r="E16" i="2" a="1"/>
  <c r="AA26" i="2" a="1"/>
  <c r="AB16" i="2" a="1"/>
  <c r="G21" i="1" a="1"/>
  <c r="N13" i="2" a="1"/>
  <c r="T17" i="2" a="1"/>
  <c r="U11" i="2" a="1"/>
  <c r="E19" i="2" a="1"/>
  <c r="M28" i="2" a="1"/>
  <c r="D19" i="2" a="1"/>
  <c r="C12" i="2" a="1"/>
  <c r="AD21" i="2" a="1"/>
  <c r="C16" i="2" a="1"/>
  <c r="F3" i="2" a="1"/>
  <c r="H23" i="2" a="1"/>
  <c r="F16" i="2" a="1"/>
  <c r="D22" i="2" a="1"/>
  <c r="B15" i="1" a="1"/>
  <c r="G28" i="2" a="1"/>
  <c r="I25" i="1" a="1"/>
  <c r="J8" i="2" a="1"/>
  <c r="D18" i="1" a="1"/>
  <c r="P25" i="2" a="1"/>
  <c r="Q22" i="2" a="1"/>
  <c r="R24" i="2" a="1"/>
  <c r="R9" i="2" a="1"/>
  <c r="Q11" i="2" a="1"/>
  <c r="AE28" i="2" a="1"/>
  <c r="AD22" i="2" a="1"/>
  <c r="M27" i="2" a="1"/>
  <c r="I2" i="1" a="1"/>
  <c r="R13" i="2" a="1"/>
  <c r="Y28" i="2" a="1"/>
  <c r="M11" i="1" a="1"/>
  <c r="T16" i="2" a="1"/>
  <c r="G15" i="2" a="1"/>
  <c r="E7" i="1" a="1"/>
  <c r="D23" i="2" a="1"/>
  <c r="AD4" i="2" a="1"/>
  <c r="D10" i="2" a="1"/>
  <c r="G10" i="1" a="1"/>
  <c r="J18" i="2" a="1"/>
  <c r="T5" i="2" a="1"/>
  <c r="R17" i="2" a="1"/>
  <c r="G22" i="2" a="1"/>
  <c r="AA28" i="2" a="1"/>
  <c r="T2" i="2" a="1"/>
  <c r="G25" i="1" a="1"/>
  <c r="B20" i="1" a="1"/>
  <c r="L22" i="1" a="1"/>
  <c r="B10" i="1" a="1"/>
  <c r="H16" i="2" a="1"/>
  <c r="V6" i="2" a="1"/>
  <c r="Z23" i="2" a="1"/>
  <c r="I11" i="2" a="1"/>
  <c r="N2" i="2" a="1"/>
  <c r="X16" i="2" a="1"/>
  <c r="Q6" i="2" a="1"/>
  <c r="P23" i="2" a="1"/>
  <c r="G20" i="2" a="1"/>
  <c r="D17" i="2" a="1"/>
  <c r="B22" i="1" a="1"/>
  <c r="AE12" i="2" a="1"/>
  <c r="U21" i="2" a="1"/>
  <c r="M4" i="2" a="1"/>
  <c r="M17" i="1" a="1"/>
  <c r="C18" i="2" a="1"/>
  <c r="AE8" i="2" a="1"/>
  <c r="Z19" i="2" a="1"/>
  <c r="Z8" i="2" a="1"/>
  <c r="E9" i="1" a="1"/>
  <c r="H19" i="1" a="1"/>
  <c r="AA20" i="2" a="1"/>
  <c r="L23" i="1" a="1"/>
  <c r="H21" i="1" a="1"/>
  <c r="E11" i="2" a="1"/>
  <c r="H17" i="1" a="1"/>
  <c r="AE14" i="2" a="1"/>
  <c r="AA3" i="2" a="1"/>
  <c r="Q25" i="2" a="1"/>
  <c r="I2" i="2" a="1"/>
  <c r="M2" i="2" a="1"/>
  <c r="T10" i="2" a="1"/>
  <c r="U23" i="2" a="1"/>
  <c r="M16" i="1" a="1"/>
  <c r="L5" i="1" a="1"/>
  <c r="AD24" i="2" a="1"/>
  <c r="R27" i="2" a="1"/>
  <c r="H11" i="1" a="1"/>
  <c r="L26" i="2" a="1"/>
  <c r="U27" i="2" a="1"/>
  <c r="U13" i="2" a="1"/>
  <c r="U4" i="2" a="1"/>
  <c r="Y12" i="2" a="1"/>
  <c r="P28" i="2" a="1"/>
  <c r="J25" i="2" a="1"/>
  <c r="M5" i="2" a="1"/>
  <c r="D20" i="2" a="1"/>
  <c r="AC10" i="2" a="1"/>
  <c r="H20" i="1" a="1"/>
  <c r="AE9" i="2" a="1"/>
  <c r="R28" i="2" a="1"/>
  <c r="S5" i="2" a="1"/>
  <c r="G25" i="2" a="1"/>
  <c r="AA16" i="2" a="1"/>
  <c r="F12" i="2" a="1"/>
  <c r="U10" i="2" a="1"/>
  <c r="AF4" i="2" a="1"/>
  <c r="C4" i="1" a="1"/>
  <c r="L26" i="1" a="1"/>
  <c r="Y15" i="2" a="1"/>
  <c r="E14" i="1" a="1"/>
  <c r="AA19" i="2" a="1"/>
  <c r="E22" i="1" a="1"/>
  <c r="B25" i="1" a="1"/>
  <c r="S20" i="1" a="1"/>
  <c r="AF20" i="2" a="1"/>
  <c r="AD19" i="2" a="1"/>
  <c r="T19" i="2" a="1"/>
  <c r="R8" i="2" a="1"/>
  <c r="F14" i="1" a="1"/>
  <c r="M4" i="1" a="1"/>
  <c r="AC25" i="2" a="1"/>
  <c r="B16" i="1" a="1"/>
  <c r="C26" i="1" a="1"/>
  <c r="F8" i="2" a="1"/>
  <c r="V10" i="2" a="1"/>
  <c r="C2" i="1" a="1"/>
  <c r="L21" i="1" a="1"/>
  <c r="M24" i="1" a="1"/>
  <c r="E26" i="2" a="1"/>
  <c r="I22" i="1" a="1"/>
  <c r="B24" i="1" a="1"/>
  <c r="AA23" i="2" a="1"/>
  <c r="L10" i="1" a="1"/>
  <c r="E2" i="2" a="1"/>
  <c r="G14" i="2" a="1"/>
  <c r="Y16" i="2" a="1"/>
  <c r="K19" i="2" a="1"/>
  <c r="S17" i="2" a="1"/>
  <c r="M22" i="1" a="1"/>
  <c r="AE7" i="2" a="1"/>
  <c r="W18" i="2" a="1"/>
  <c r="G13" i="2" a="1"/>
  <c r="B5" i="1" a="1"/>
  <c r="I26" i="1" a="1"/>
  <c r="O25" i="2" a="1"/>
  <c r="S12" i="2" a="1"/>
  <c r="F11" i="2" a="1"/>
  <c r="C21" i="2" a="1"/>
  <c r="M19" i="2" a="1"/>
  <c r="J9" i="2" a="1"/>
  <c r="H4" i="1" a="1"/>
  <c r="I13" i="2" a="1"/>
  <c r="AB7" i="2" a="1"/>
  <c r="AE22" i="2" a="1"/>
  <c r="B7" i="1" a="1"/>
  <c r="C11" i="1" a="1"/>
  <c r="N22" i="2" a="1"/>
  <c r="X20" i="2" a="1"/>
  <c r="N24" i="2" a="1"/>
  <c r="M14" i="1" a="1"/>
  <c r="G5" i="1" a="1"/>
  <c r="T4" i="2" a="1"/>
  <c r="I26" i="2" a="1"/>
  <c r="W13" i="2" a="1"/>
  <c r="G15" i="1" a="1"/>
  <c r="AD9" i="2" a="1"/>
  <c r="N27" i="2" a="1"/>
  <c r="O15" i="2" a="1"/>
  <c r="O8" i="2" a="1"/>
  <c r="L11" i="2" a="1"/>
  <c r="AE15" i="2" a="1"/>
  <c r="G27" i="1" a="1"/>
  <c r="F27" i="1" a="1"/>
  <c r="M13" i="2" a="1"/>
  <c r="AA27" i="2" a="1"/>
  <c r="M21" i="2" a="1"/>
  <c r="S20" i="2" a="1"/>
  <c r="I10" i="2" a="1"/>
  <c r="Q14" i="2" a="1"/>
  <c r="G23" i="2" a="1"/>
  <c r="F6" i="2" a="1"/>
  <c r="M21" i="1" a="1"/>
  <c r="K2" i="2" a="1"/>
  <c r="H27" i="2" a="1"/>
  <c r="D9" i="2" a="1"/>
  <c r="AE19" i="2" a="1"/>
  <c r="S28" i="2" a="1"/>
  <c r="C12" i="1" a="1"/>
  <c r="H17" i="2" a="1"/>
  <c r="U20" i="2" a="1"/>
  <c r="R5" i="2" a="1"/>
  <c r="I24" i="2" a="1"/>
  <c r="H7" i="2" a="1"/>
  <c r="F28" i="2" a="1"/>
  <c r="H3" i="2" a="1"/>
  <c r="I16" i="1" a="1"/>
  <c r="D13" i="2" a="1"/>
  <c r="W14" i="2" a="1"/>
  <c r="Y11" i="2" a="1"/>
  <c r="F23" i="2" a="1"/>
  <c r="AD18" i="2" a="1"/>
  <c r="Z24" i="2" a="1"/>
  <c r="M2" i="1" a="1"/>
  <c r="D10" i="1" a="1"/>
  <c r="AC15" i="2" a="1"/>
  <c r="F18" i="2" a="1"/>
  <c r="M18" i="2" a="1"/>
  <c r="D6" i="2" a="1"/>
  <c r="X22" i="2" a="1"/>
  <c r="X5" i="2" a="1"/>
  <c r="D3" i="2" a="1"/>
  <c r="W12" i="2" a="1"/>
  <c r="AD27" i="2" a="1"/>
  <c r="K2" i="1" a="1"/>
  <c r="V12" i="2" a="1"/>
  <c r="Q7" i="2" a="1"/>
  <c r="G9" i="2" a="1"/>
  <c r="E20" i="1" a="1"/>
  <c r="N20" i="2" a="1"/>
  <c r="T11" i="2" a="1"/>
  <c r="S19" i="2" a="1"/>
  <c r="C28" i="2" a="1"/>
  <c r="M7" i="1" a="1"/>
  <c r="AA24" i="2" a="1"/>
  <c r="AB8" i="2" a="1"/>
  <c r="AF15" i="2" a="1"/>
  <c r="C2" i="2" a="1"/>
  <c r="B9" i="1" a="1"/>
  <c r="J14" i="2" a="1"/>
  <c r="W17" i="2" a="1"/>
  <c r="C15" i="1" a="1"/>
  <c r="E15" i="2" a="1"/>
  <c r="V22" i="2" a="1"/>
  <c r="S21" i="1" a="1"/>
  <c r="W21" i="2" a="1"/>
  <c r="S12" i="1" a="1"/>
  <c r="X14" i="2" a="1"/>
  <c r="H10" i="2" a="1"/>
  <c r="AE25" i="2" a="1"/>
  <c r="H22" i="2" a="1"/>
  <c r="Q24" i="2" a="1"/>
  <c r="S8" i="2" a="1"/>
  <c r="C16" i="1" a="1"/>
  <c r="V25" i="2" a="1"/>
  <c r="M25" i="2" a="1"/>
  <c r="L11" i="1" a="1"/>
  <c r="W25" i="2" a="1"/>
  <c r="I25" i="2" a="1"/>
  <c r="D2" i="1" a="1"/>
  <c r="E25" i="1" a="1"/>
  <c r="S18" i="1" a="1"/>
  <c r="L20" i="1" a="1"/>
  <c r="D7" i="1" a="1"/>
  <c r="AF24" i="2" a="1"/>
  <c r="P3" i="2" a="1"/>
  <c r="AE21" i="2" a="1"/>
  <c r="H12" i="2" a="1"/>
  <c r="I6" i="1" a="1"/>
  <c r="U12" i="2" a="1"/>
  <c r="AD3" i="2" a="1"/>
  <c r="AA9" i="2" a="1"/>
  <c r="L2" i="1" a="1"/>
  <c r="Y14" i="2" a="1"/>
  <c r="Q13" i="2" a="1"/>
  <c r="J5" i="2" a="1"/>
  <c r="AF18" i="2" a="1"/>
  <c r="AB3" i="2" a="1"/>
  <c r="H23" i="1" a="1"/>
  <c r="C6" i="2" a="1"/>
  <c r="K14" i="2" a="1"/>
  <c r="F21" i="1" a="1"/>
  <c r="D23" i="1" a="1"/>
  <c r="L9" i="2" a="1"/>
  <c r="E9" i="2" a="1"/>
  <c r="H14" i="2" a="1"/>
  <c r="AE4" i="2" a="1"/>
  <c r="R22" i="2" a="1"/>
  <c r="AC4" i="2" a="1"/>
  <c r="B21" i="1" a="1"/>
  <c r="AB14" i="2" a="1"/>
  <c r="I24" i="1" a="1"/>
  <c r="Q28" i="2" a="1"/>
  <c r="K11" i="2" a="1"/>
  <c r="Q15" i="2" a="1"/>
  <c r="I9" i="2" a="1"/>
  <c r="G11" i="2" a="1"/>
  <c r="J6" i="2" a="1"/>
  <c r="AD12" i="2" a="1"/>
  <c r="U16" i="2" a="1"/>
  <c r="K23" i="2" a="1"/>
  <c r="AC7" i="2" a="1"/>
  <c r="D25" i="1" a="1"/>
  <c r="L2" i="2" a="1"/>
  <c r="C23" i="1" a="1"/>
  <c r="D25" i="2" a="1"/>
  <c r="B27" i="1" a="1"/>
  <c r="V11" i="2" a="1"/>
  <c r="G24" i="2" a="1"/>
  <c r="E28" i="2" a="1"/>
  <c r="AB20" i="2" a="1"/>
  <c r="Z11" i="2" a="1"/>
  <c r="H15" i="2" a="1"/>
  <c r="P19" i="2" a="1"/>
  <c r="AC6" i="2" a="1"/>
  <c r="I14" i="2" a="1"/>
  <c r="G21" i="2" a="1"/>
  <c r="L5" i="2" a="1"/>
  <c r="E18" i="2" a="1"/>
  <c r="O21" i="2" a="1"/>
  <c r="AF10" i="2" a="1"/>
  <c r="Y8" i="2" a="1"/>
  <c r="S7" i="1" a="1"/>
  <c r="AE11" i="2" a="1"/>
  <c r="N15" i="2" a="1"/>
  <c r="C22" i="1" a="1"/>
  <c r="R20" i="2" a="1"/>
  <c r="E8" i="1" a="1"/>
  <c r="G26" i="1" a="1"/>
  <c r="Q9" i="2" a="1"/>
  <c r="W28" i="2" a="1"/>
  <c r="AF2" i="2" a="1"/>
  <c r="J19" i="2" a="1"/>
  <c r="AB24" i="2" a="1"/>
  <c r="H5" i="2" a="1"/>
  <c r="O28" i="2" a="1"/>
  <c r="F17" i="1" a="1"/>
  <c r="X24" i="2" a="1"/>
  <c r="C17" i="1" a="1"/>
  <c r="P15" i="2" a="1"/>
  <c r="H26" i="1" a="1"/>
  <c r="R26" i="2" a="1"/>
  <c r="M6" i="2" a="1"/>
  <c r="AB6" i="2" a="1"/>
  <c r="E13" i="2" a="1"/>
  <c r="AC13" i="2" a="1"/>
  <c r="F5" i="1" a="1"/>
  <c r="Q16" i="2" a="1"/>
  <c r="W9" i="2" a="1"/>
  <c r="AE5" i="2" a="1"/>
  <c r="T28" i="2" a="1"/>
  <c r="M6" i="1" a="1"/>
  <c r="J13" i="2" a="1"/>
  <c r="C5" i="2" a="1"/>
  <c r="AF27" i="2" a="1"/>
  <c r="T3" i="2" a="1"/>
  <c r="T13" i="2" a="1"/>
  <c r="X4" i="2" a="1"/>
  <c r="D16" i="2" a="1"/>
  <c r="M26" i="1" a="1"/>
  <c r="I20" i="1" a="1"/>
  <c r="J27" i="2" a="1"/>
  <c r="G26" i="2" a="1"/>
  <c r="K12" i="2" a="1"/>
  <c r="L19" i="2" a="1"/>
  <c r="AA22" i="2" a="1"/>
  <c r="D28" i="2" a="1"/>
  <c r="AE23" i="2" a="1"/>
  <c r="D15" i="1" a="1"/>
  <c r="Q2" i="2" a="1"/>
  <c r="U24" i="2" a="1"/>
  <c r="AD28" i="2" a="1"/>
  <c r="AE6" i="2" a="1"/>
  <c r="Z15" i="2" a="1"/>
  <c r="I7" i="1" a="1"/>
  <c r="X13" i="2" a="1"/>
  <c r="S22" i="1" a="1"/>
  <c r="H6" i="2" a="1"/>
  <c r="AB23" i="2" a="1"/>
  <c r="Q19" i="2" a="1"/>
  <c r="C3" i="2" a="1"/>
  <c r="H21" i="2" a="1"/>
  <c r="AA17" i="2" a="1"/>
  <c r="C7" i="2" a="1"/>
  <c r="Q20" i="2" a="1"/>
  <c r="AA14" i="2" a="1"/>
  <c r="C20" i="1" a="1"/>
  <c r="AC8" i="2" a="1"/>
  <c r="Z18" i="2" a="1"/>
  <c r="L9" i="1" a="1"/>
  <c r="H13" i="2" a="1"/>
  <c r="AC16" i="2" a="1"/>
  <c r="I3" i="1" a="1"/>
  <c r="AF7" i="2" a="1"/>
  <c r="V9" i="2" a="1"/>
  <c r="M26" i="2" a="1"/>
  <c r="AF11" i="2" a="1"/>
  <c r="F14" i="2" a="1"/>
  <c r="S16" i="2" a="1"/>
  <c r="AA5" i="2" a="1"/>
  <c r="W19" i="2" a="1"/>
  <c r="AB17" i="2" a="1"/>
  <c r="F19" i="1" a="1"/>
  <c r="X12" i="2" a="1"/>
  <c r="T20" i="2" a="1"/>
  <c r="AE16" i="2" a="1"/>
  <c r="I17" i="2" a="1"/>
  <c r="L19" i="1" a="1"/>
  <c r="H22" i="1" a="1"/>
  <c r="Y20" i="2" a="1"/>
  <c r="S21" i="2" a="1"/>
  <c r="X23" i="2" a="1"/>
  <c r="B23" i="1" a="1"/>
  <c r="O18" i="2" a="1"/>
  <c r="N12" i="2" a="1"/>
  <c r="AF12" i="2" a="1"/>
  <c r="D5" i="2" a="1"/>
  <c r="F24" i="1" a="1"/>
  <c r="M11" i="2" a="1"/>
  <c r="Y13" i="2" a="1"/>
  <c r="P24" i="2" a="1"/>
  <c r="O22" i="2" a="1"/>
  <c r="R18" i="2" a="1"/>
  <c r="S14" i="1" a="1"/>
  <c r="G17" i="1" a="1"/>
  <c r="AA12" i="2" a="1"/>
  <c r="AB10" i="2" a="1"/>
  <c r="I10" i="1" a="1"/>
  <c r="E13" i="1" a="1"/>
  <c r="G13" i="1" a="1"/>
  <c r="AA7" i="2" a="1"/>
  <c r="J11" i="2" a="1"/>
  <c r="P8" i="2" a="1"/>
  <c r="AA21" i="2" a="1"/>
  <c r="C11" i="2" a="1"/>
  <c r="K13" i="2" a="1"/>
  <c r="H24" i="1" a="1"/>
  <c r="K6" i="2" a="1"/>
  <c r="E20" i="2" a="1"/>
  <c r="Y25" i="2" a="1"/>
  <c r="E10" i="2" a="1"/>
  <c r="D12" i="2" a="1"/>
  <c r="U17" i="2" a="1"/>
  <c r="D4" i="1" a="1"/>
  <c r="S19" i="1" a="1"/>
  <c r="G6" i="2" a="1"/>
  <c r="Z13" i="2" a="1"/>
  <c r="D26" i="2" a="1"/>
  <c r="J20" i="2" a="1"/>
  <c r="L17" i="1" a="1"/>
  <c r="S26" i="2" a="1"/>
  <c r="Y4" i="2" a="1"/>
  <c r="I28" i="2" a="1"/>
  <c r="Z17" i="2" a="1"/>
  <c r="D24" i="2" a="1"/>
  <c r="J12" i="2" a="1"/>
  <c r="Z22" i="2" a="1"/>
  <c r="S9" i="1" a="1"/>
  <c r="C13" i="2" a="1"/>
  <c r="S2" i="2" a="1"/>
  <c r="O3" i="2" a="1"/>
  <c r="AB22" i="2" a="1"/>
  <c r="O12" i="2" a="1"/>
  <c r="P18" i="2" a="1"/>
  <c r="Q23" i="2" a="1"/>
  <c r="N4" i="2" a="1"/>
  <c r="N21" i="2" a="1"/>
  <c r="L27" i="2" a="1"/>
  <c r="E16" i="1" a="1"/>
  <c r="T27" i="2" a="1"/>
  <c r="F26" i="2" a="1"/>
  <c r="D12" i="1" a="1"/>
  <c r="AF23" i="2" a="1"/>
  <c r="F24" i="2" a="1"/>
  <c r="H3" i="1" a="1"/>
  <c r="AE24" i="2" a="1"/>
  <c r="I4" i="1" a="1"/>
  <c r="O19" i="2" a="1"/>
  <c r="S18" i="2" a="1"/>
  <c r="W24" i="2" a="1"/>
  <c r="L13" i="1" a="1"/>
  <c r="Q21" i="2" a="1"/>
  <c r="V28" i="2" a="1"/>
  <c r="G7" i="2" a="1"/>
  <c r="AE2" i="2" a="1"/>
  <c r="C27" i="2" a="1"/>
  <c r="H7" i="1" a="1"/>
  <c r="R19" i="2" a="1"/>
  <c r="J15" i="2" a="1"/>
  <c r="O2" i="2" a="1"/>
  <c r="N9" i="2" a="1"/>
  <c r="AA18" i="2" a="1"/>
  <c r="Z4" i="2" a="1"/>
  <c r="W5" i="2" a="1"/>
  <c r="Z26" i="2" a="1"/>
  <c r="AF16" i="2" a="1"/>
  <c r="W2" i="2" a="1"/>
  <c r="E6" i="1" a="1"/>
  <c r="R25" i="2" a="1"/>
  <c r="W27" i="2" a="1"/>
  <c r="B13" i="1" a="1"/>
  <c r="V16" i="2" a="1"/>
  <c r="S16" i="1" a="1"/>
  <c r="E3" i="1" a="1"/>
  <c r="E12" i="2" a="1"/>
  <c r="E12" i="1" a="1"/>
  <c r="R14" i="2" a="1"/>
  <c r="G22" i="1" a="1"/>
  <c r="R16" i="2" a="1"/>
  <c r="E15" i="1" a="1"/>
  <c r="C8" i="1" a="1"/>
  <c r="K7" i="2" a="1"/>
  <c r="N11" i="2" a="1"/>
  <c r="D27" i="2" a="1"/>
  <c r="H28" i="2" a="1"/>
  <c r="AB19" i="2" a="1"/>
  <c r="U22" i="2" a="1"/>
  <c r="V20" i="2" a="1"/>
  <c r="H8" i="2" a="1"/>
  <c r="I18" i="2" a="1"/>
  <c r="Y26" i="2" a="1"/>
  <c r="E4" i="2" a="1"/>
  <c r="I19" i="2" a="1"/>
  <c r="L23" i="2" a="1"/>
  <c r="E5" i="1" a="1"/>
  <c r="H19" i="2" a="1"/>
  <c r="N18" i="2" a="1"/>
  <c r="S26" i="1" a="1"/>
  <c r="C22" i="2" a="1"/>
  <c r="M12" i="2" a="1"/>
  <c r="AE13" i="2" a="1"/>
  <c r="S9" i="2" a="1"/>
  <c r="W6" i="2" a="1"/>
  <c r="AF25" i="2" a="1"/>
  <c r="J16" i="2" a="1"/>
  <c r="W3" i="2" a="1"/>
  <c r="S6" i="1" a="1"/>
  <c r="L7" i="1" a="1"/>
  <c r="R21" i="2" a="1"/>
  <c r="G4" i="2" a="1"/>
  <c r="G20" i="1" a="1"/>
  <c r="S27" i="2" a="1"/>
  <c r="J26" i="2" a="1"/>
  <c r="C8" i="2" a="1"/>
  <c r="O27" i="2" a="1"/>
  <c r="D4" i="2" a="1"/>
  <c r="E8" i="2" a="1"/>
  <c r="Y24" i="2" a="1"/>
  <c r="H18" i="1" a="1"/>
  <c r="U19" i="2" a="1"/>
  <c r="W26" i="2" a="1"/>
  <c r="B6" i="1" a="1"/>
  <c r="S13" i="2" a="1"/>
  <c r="H8" i="1" a="1"/>
  <c r="F9" i="1" a="1"/>
  <c r="F18" i="1" a="1"/>
  <c r="Z2" i="2" a="1"/>
  <c r="Y27" i="2" a="1"/>
  <c r="F2" i="2" a="1"/>
  <c r="AC17" i="2" a="1"/>
  <c r="G12" i="1" a="1"/>
  <c r="L3" i="1" a="1"/>
  <c r="L6" i="1" a="1"/>
  <c r="G2" i="1" a="1"/>
  <c r="C18" i="1" a="1"/>
  <c r="B4" i="1" a="1"/>
  <c r="AB25" i="2" a="1"/>
  <c r="E23" i="2" a="1"/>
  <c r="X3" i="2" a="1"/>
  <c r="S25" i="2" a="1"/>
  <c r="T22" i="2" a="1"/>
  <c r="M22" i="2" a="1"/>
  <c r="M13" i="1" a="1"/>
  <c r="AB27" i="2" a="1"/>
  <c r="P6" i="2" a="1"/>
  <c r="G16" i="1" a="1"/>
  <c r="K10" i="2" a="1"/>
  <c r="L8" i="2" a="1"/>
  <c r="J7" i="2" a="1"/>
  <c r="W7" i="2" a="1"/>
  <c r="AC14" i="2" a="1"/>
  <c r="D14" i="1" a="1"/>
  <c r="M10" i="2" a="1"/>
  <c r="P14" i="2" a="1"/>
  <c r="J3" i="2" a="1"/>
  <c r="AE10" i="2" a="1"/>
  <c r="C10" i="2" a="1"/>
  <c r="I9" i="1" a="1"/>
  <c r="I27" i="2" a="1"/>
  <c r="N16" i="2" a="1"/>
  <c r="AA8" i="2" a="1"/>
  <c r="V7" i="2" a="1"/>
  <c r="AF14" i="2" a="1"/>
  <c r="L8" i="1" a="1"/>
  <c r="F15" i="1" a="1"/>
  <c r="L25" i="1" a="1"/>
  <c r="R3" i="2" a="1"/>
  <c r="AF5" i="2" a="1"/>
  <c r="N23" i="2" a="1"/>
  <c r="S11" i="2" a="1"/>
  <c r="G3" i="1" a="1"/>
  <c r="K8" i="2" a="1"/>
  <c r="P4" i="2" a="1"/>
  <c r="Z5" i="2" a="1"/>
  <c r="L13" i="2" a="1"/>
  <c r="X26" i="2" a="1"/>
  <c r="E10" i="1" a="1"/>
  <c r="AC19" i="2" a="1"/>
  <c r="C4" i="2" a="1"/>
  <c r="L15" i="1" a="1"/>
  <c r="Z20" i="2" a="1"/>
  <c r="P12" i="2" a="1"/>
  <c r="X15" i="2" a="1"/>
  <c r="H26" i="2" a="1"/>
  <c r="AD8" i="2" a="1"/>
  <c r="P22" i="2" a="1"/>
  <c r="I12" i="2" a="1"/>
  <c r="M19" i="1" a="1"/>
  <c r="F8" i="1" a="1"/>
  <c r="P5" i="2" a="1"/>
  <c r="K28" i="2" a="1"/>
  <c r="R2" i="2" a="1"/>
  <c r="M25" i="1" a="1"/>
  <c r="AD2" i="2" a="1"/>
  <c r="F6" i="1" a="1"/>
  <c r="U7" i="2" a="1"/>
  <c r="T24" i="2" a="1"/>
  <c r="I13" i="1" a="1"/>
  <c r="J21" i="2" a="1"/>
  <c r="H20" i="2" a="1"/>
  <c r="S24" i="2" a="1"/>
  <c r="Y18" i="2" a="1"/>
  <c r="E25" i="2" a="1"/>
  <c r="S17" i="1" a="1"/>
  <c r="L28" i="2" a="1"/>
  <c r="T8" i="2" a="1"/>
  <c r="S3" i="2" a="1"/>
  <c r="P26" i="2" a="1"/>
  <c r="F27" i="2" a="1"/>
  <c r="C25" i="2" a="1"/>
  <c r="AE20" i="2" a="1"/>
  <c r="AE17" i="2" a="1"/>
  <c r="L12" i="1" a="1"/>
  <c r="AD23" i="2" a="1"/>
  <c r="AE26" i="2" a="1"/>
  <c r="K5" i="2" a="1"/>
  <c r="Z7" i="2" a="1"/>
  <c r="G3" i="2" a="1"/>
  <c r="L24" i="2" a="1"/>
  <c r="Y7" i="2" a="1"/>
  <c r="E18" i="1" a="1"/>
  <c r="Z10" i="2" a="1"/>
  <c r="K24" i="2" a="1"/>
  <c r="G23" i="1" a="1"/>
  <c r="H2" i="1" a="1"/>
  <c r="K9" i="2" a="1"/>
  <c r="O14" i="2" a="1"/>
  <c r="Z3" i="2" a="1"/>
  <c r="E19" i="1" a="1"/>
  <c r="E14" i="2" a="1"/>
  <c r="N28" i="2" a="1"/>
  <c r="T15" i="2" a="1"/>
  <c r="G5" i="2" a="1"/>
  <c r="Y2" i="2" a="1"/>
  <c r="S23" i="2" a="1"/>
  <c r="B14" i="1" a="1"/>
  <c r="AB13" i="2" a="1"/>
  <c r="D9" i="1" a="1"/>
  <c r="K17" i="2" a="1"/>
  <c r="T6" i="2" a="1"/>
  <c r="S15" i="1" a="1"/>
  <c r="L18" i="1" a="1"/>
  <c r="V27" i="2" a="1"/>
  <c r="Z16" i="2" a="1"/>
  <c r="H12" i="1" a="1"/>
  <c r="D26" i="1" a="1"/>
  <c r="P2" i="2" a="1"/>
  <c r="X21" i="2" a="1"/>
  <c r="S24" i="1" a="1"/>
  <c r="R15" i="2" a="1"/>
  <c r="E27" i="1" a="1"/>
  <c r="D14" i="2" a="1"/>
  <c r="H4" i="2" a="1"/>
  <c r="B12" i="1" a="1"/>
  <c r="D8" i="2" a="1"/>
  <c r="O11" i="2" a="1"/>
  <c r="AC26" i="2" a="1"/>
  <c r="U25" i="2" a="1"/>
  <c r="B8" i="1" a="1"/>
  <c r="I4" i="2" a="1"/>
  <c r="W4" i="2" a="1"/>
  <c r="Y9" i="2" a="1"/>
  <c r="M7" i="2" a="1"/>
  <c r="AA2" i="2" a="1"/>
  <c r="H15" i="1" a="1"/>
  <c r="U9" i="2" a="1"/>
  <c r="AC22" i="2" a="1"/>
  <c r="P10" i="2" a="1"/>
  <c r="L15" i="2" a="1"/>
  <c r="Q4" i="2" a="1"/>
  <c r="F13" i="2" a="1"/>
  <c r="X10" i="2" a="1"/>
  <c r="Y17" i="2" a="1"/>
  <c r="AF13" i="2" a="1"/>
  <c r="H9" i="2" a="1"/>
  <c r="W10" i="2" a="1"/>
  <c r="I14" i="1" a="1"/>
  <c r="AB9" i="2" a="1"/>
  <c r="L17" i="2" a="1"/>
  <c r="C5" i="1" a="1"/>
  <c r="E23" i="1" a="1"/>
  <c r="K20" i="2" a="1"/>
  <c r="O4" i="2" a="1"/>
  <c r="I5" i="1" a="1"/>
  <c r="C14" i="1" a="1"/>
  <c r="M20" i="1" a="1"/>
  <c r="C24" i="1" a="1"/>
  <c r="AC9" i="2" a="1"/>
  <c r="V5" i="2" a="1"/>
  <c r="I23" i="1" a="1"/>
  <c r="F17" i="2" a="1"/>
  <c r="D7" i="2" a="1"/>
  <c r="D7" i="2" l="1"/>
  <c r="F17" i="2"/>
  <c r="I23" i="1"/>
  <c r="V5" i="2"/>
  <c r="AC9" i="2"/>
  <c r="C24" i="1"/>
  <c r="M20" i="1"/>
  <c r="C14" i="1"/>
  <c r="I5" i="1"/>
  <c r="O4" i="2"/>
  <c r="K20" i="2"/>
  <c r="E23" i="1"/>
  <c r="C5" i="1"/>
  <c r="L17" i="2"/>
  <c r="AB9" i="2"/>
  <c r="I14" i="1"/>
  <c r="W10" i="2"/>
  <c r="H9" i="2"/>
  <c r="AF13" i="2"/>
  <c r="Y17" i="2"/>
  <c r="X10" i="2"/>
  <c r="F13" i="2"/>
  <c r="Q4" i="2"/>
  <c r="L15" i="2"/>
  <c r="P10" i="2"/>
  <c r="AC22" i="2"/>
  <c r="U9" i="2"/>
  <c r="H15" i="1"/>
  <c r="AA2" i="2"/>
  <c r="M7" i="2"/>
  <c r="Y9" i="2"/>
  <c r="W4" i="2"/>
  <c r="I4" i="2"/>
  <c r="B8" i="1"/>
  <c r="U25" i="2"/>
  <c r="AC26" i="2"/>
  <c r="O11" i="2"/>
  <c r="D8" i="2"/>
  <c r="B12" i="1"/>
  <c r="H4" i="2"/>
  <c r="D14" i="2"/>
  <c r="E27" i="1"/>
  <c r="P27" i="1" s="1"/>
  <c r="R15" i="2"/>
  <c r="S24" i="1"/>
  <c r="X21" i="2"/>
  <c r="P2" i="2"/>
  <c r="D26" i="1"/>
  <c r="H12" i="1"/>
  <c r="Z16" i="2"/>
  <c r="V27" i="2"/>
  <c r="L18" i="1"/>
  <c r="S15" i="1"/>
  <c r="T6" i="2"/>
  <c r="K17" i="2"/>
  <c r="D9" i="1"/>
  <c r="AB13" i="2"/>
  <c r="B14" i="1"/>
  <c r="S23" i="2"/>
  <c r="Y2" i="2"/>
  <c r="G5" i="2"/>
  <c r="T15" i="2"/>
  <c r="N28" i="2"/>
  <c r="E14" i="2"/>
  <c r="E19" i="1"/>
  <c r="Z3" i="2"/>
  <c r="O14" i="2"/>
  <c r="K9" i="2"/>
  <c r="H2" i="1"/>
  <c r="G23" i="1"/>
  <c r="K24" i="2"/>
  <c r="Z10" i="2"/>
  <c r="E18" i="1"/>
  <c r="Y7" i="2"/>
  <c r="L24" i="2"/>
  <c r="G3" i="2"/>
  <c r="Z7" i="2"/>
  <c r="K5" i="2"/>
  <c r="AE26" i="2"/>
  <c r="AD23" i="2"/>
  <c r="L12" i="1"/>
  <c r="AE17" i="2"/>
  <c r="AE20" i="2"/>
  <c r="C25" i="2"/>
  <c r="F27" i="2"/>
  <c r="P26" i="2"/>
  <c r="S3" i="2"/>
  <c r="T8" i="2"/>
  <c r="L28" i="2"/>
  <c r="S17" i="1"/>
  <c r="E25" i="2"/>
  <c r="Y18" i="2"/>
  <c r="S24" i="2"/>
  <c r="H20" i="2"/>
  <c r="J21" i="2"/>
  <c r="I13" i="1"/>
  <c r="T24" i="2"/>
  <c r="U7" i="2"/>
  <c r="F6" i="1"/>
  <c r="AD2" i="2"/>
  <c r="M25" i="1"/>
  <c r="R2" i="2"/>
  <c r="K28" i="2"/>
  <c r="P5" i="2"/>
  <c r="F8" i="1"/>
  <c r="M19" i="1"/>
  <c r="I12" i="2"/>
  <c r="P22" i="2"/>
  <c r="AD8" i="2"/>
  <c r="H26" i="2"/>
  <c r="X15" i="2"/>
  <c r="P12" i="2"/>
  <c r="Z20" i="2"/>
  <c r="L15" i="1"/>
  <c r="C4" i="2"/>
  <c r="AC19" i="2"/>
  <c r="E10" i="1"/>
  <c r="X26" i="2"/>
  <c r="L13" i="2"/>
  <c r="Z5" i="2"/>
  <c r="P4" i="2"/>
  <c r="K8" i="2"/>
  <c r="G3" i="1"/>
  <c r="S11" i="2"/>
  <c r="N23" i="2"/>
  <c r="AF5" i="2"/>
  <c r="R3" i="2"/>
  <c r="L25" i="1"/>
  <c r="F15" i="1"/>
  <c r="L8" i="1"/>
  <c r="AF14" i="2"/>
  <c r="V7" i="2"/>
  <c r="AA8" i="2"/>
  <c r="N16" i="2"/>
  <c r="I27" i="2"/>
  <c r="I9" i="1"/>
  <c r="C10" i="2"/>
  <c r="AE10" i="2"/>
  <c r="J3" i="2"/>
  <c r="P14" i="2"/>
  <c r="M10" i="2"/>
  <c r="D14" i="1"/>
  <c r="AC14" i="2"/>
  <c r="W7" i="2"/>
  <c r="J7" i="2"/>
  <c r="L8" i="2"/>
  <c r="K10" i="2"/>
  <c r="G16" i="1"/>
  <c r="P6" i="2"/>
  <c r="AB27" i="2"/>
  <c r="M13" i="1"/>
  <c r="M22" i="2"/>
  <c r="T22" i="2"/>
  <c r="S25" i="2"/>
  <c r="X3" i="2"/>
  <c r="E23" i="2"/>
  <c r="AB25" i="2"/>
  <c r="B4" i="1"/>
  <c r="C18" i="1"/>
  <c r="G2" i="1"/>
  <c r="L6" i="1"/>
  <c r="L3" i="1"/>
  <c r="G12" i="1"/>
  <c r="AC17" i="2"/>
  <c r="F2" i="2"/>
  <c r="Y27" i="2"/>
  <c r="Z2" i="2"/>
  <c r="F18" i="1"/>
  <c r="F9" i="1"/>
  <c r="H8" i="1"/>
  <c r="S13" i="2"/>
  <c r="B6" i="1"/>
  <c r="W26" i="2"/>
  <c r="U19" i="2"/>
  <c r="H18" i="1"/>
  <c r="Y24" i="2"/>
  <c r="E8" i="2"/>
  <c r="D4" i="2"/>
  <c r="O27" i="2"/>
  <c r="C8" i="2"/>
  <c r="J26" i="2"/>
  <c r="S27" i="2"/>
  <c r="G20" i="1"/>
  <c r="G4" i="2"/>
  <c r="R21" i="2"/>
  <c r="L7" i="1"/>
  <c r="S6" i="1"/>
  <c r="W3" i="2"/>
  <c r="J16" i="2"/>
  <c r="AF25" i="2"/>
  <c r="W6" i="2"/>
  <c r="S9" i="2"/>
  <c r="AE13" i="2"/>
  <c r="M12" i="2"/>
  <c r="C22" i="2"/>
  <c r="S26" i="1"/>
  <c r="N18" i="2"/>
  <c r="H19" i="2"/>
  <c r="E5" i="1"/>
  <c r="L23" i="2"/>
  <c r="I19" i="2"/>
  <c r="E4" i="2"/>
  <c r="Y26" i="2"/>
  <c r="I18" i="2"/>
  <c r="H8" i="2"/>
  <c r="V20" i="2"/>
  <c r="U22" i="2"/>
  <c r="AB19" i="2"/>
  <c r="H28" i="2"/>
  <c r="D27" i="2"/>
  <c r="N11" i="2"/>
  <c r="K7" i="2"/>
  <c r="C8" i="1"/>
  <c r="E15" i="1"/>
  <c r="R16" i="2"/>
  <c r="G22" i="1"/>
  <c r="R14" i="2"/>
  <c r="E12" i="1"/>
  <c r="E12" i="2"/>
  <c r="E3" i="1"/>
  <c r="S16" i="1"/>
  <c r="V16" i="2"/>
  <c r="B13" i="1"/>
  <c r="W27" i="2"/>
  <c r="R25" i="2"/>
  <c r="E6" i="1"/>
  <c r="W2" i="2"/>
  <c r="AF16" i="2"/>
  <c r="Z26" i="2"/>
  <c r="W5" i="2"/>
  <c r="Z4" i="2"/>
  <c r="AA18" i="2"/>
  <c r="N9" i="2"/>
  <c r="O2" i="2"/>
  <c r="J15" i="2"/>
  <c r="R19" i="2"/>
  <c r="H7" i="1"/>
  <c r="C27" i="2"/>
  <c r="AE2" i="2"/>
  <c r="G7" i="2"/>
  <c r="V28" i="2"/>
  <c r="Q21" i="2"/>
  <c r="L13" i="1"/>
  <c r="W24" i="2"/>
  <c r="S18" i="2"/>
  <c r="O19" i="2"/>
  <c r="I4" i="1"/>
  <c r="AE24" i="2"/>
  <c r="H3" i="1"/>
  <c r="F24" i="2"/>
  <c r="AF23" i="2"/>
  <c r="D12" i="1"/>
  <c r="F26" i="2"/>
  <c r="T27" i="2"/>
  <c r="E16" i="1"/>
  <c r="L27" i="2"/>
  <c r="N21" i="2"/>
  <c r="N4" i="2"/>
  <c r="Q23" i="2"/>
  <c r="P18" i="2"/>
  <c r="O12" i="2"/>
  <c r="AB22" i="2"/>
  <c r="O3" i="2"/>
  <c r="S2" i="2"/>
  <c r="C13" i="2"/>
  <c r="S9" i="1"/>
  <c r="Z22" i="2"/>
  <c r="J12" i="2"/>
  <c r="D24" i="2"/>
  <c r="Z17" i="2"/>
  <c r="I28" i="2"/>
  <c r="Y4" i="2"/>
  <c r="S26" i="2"/>
  <c r="L17" i="1"/>
  <c r="J20" i="2"/>
  <c r="D26" i="2"/>
  <c r="Z13" i="2"/>
  <c r="G6" i="2"/>
  <c r="S19" i="1"/>
  <c r="D4" i="1"/>
  <c r="U17" i="2"/>
  <c r="D12" i="2"/>
  <c r="E10" i="2"/>
  <c r="Y25" i="2"/>
  <c r="E20" i="2"/>
  <c r="K6" i="2"/>
  <c r="H24" i="1"/>
  <c r="K13" i="2"/>
  <c r="C11" i="2"/>
  <c r="AA21" i="2"/>
  <c r="P8" i="2"/>
  <c r="J11" i="2"/>
  <c r="AA7" i="2"/>
  <c r="G13" i="1"/>
  <c r="E13" i="1"/>
  <c r="I10" i="1"/>
  <c r="AB10" i="2"/>
  <c r="AA12" i="2"/>
  <c r="G17" i="1"/>
  <c r="S14" i="1"/>
  <c r="R18" i="2"/>
  <c r="O22" i="2"/>
  <c r="P24" i="2"/>
  <c r="Y13" i="2"/>
  <c r="M11" i="2"/>
  <c r="F24" i="1"/>
  <c r="D5" i="2"/>
  <c r="AF12" i="2"/>
  <c r="N12" i="2"/>
  <c r="O18" i="2"/>
  <c r="B23" i="1"/>
  <c r="X23" i="2"/>
  <c r="S21" i="2"/>
  <c r="Y20" i="2"/>
  <c r="H22" i="1"/>
  <c r="L19" i="1"/>
  <c r="I17" i="2"/>
  <c r="AE16" i="2"/>
  <c r="T20" i="2"/>
  <c r="X12" i="2"/>
  <c r="F19" i="1"/>
  <c r="AB17" i="2"/>
  <c r="W19" i="2"/>
  <c r="AA5" i="2"/>
  <c r="S16" i="2"/>
  <c r="F14" i="2"/>
  <c r="AF11" i="2"/>
  <c r="M26" i="2"/>
  <c r="V9" i="2"/>
  <c r="AF7" i="2"/>
  <c r="I3" i="1"/>
  <c r="AC16" i="2"/>
  <c r="H13" i="2"/>
  <c r="L9" i="1"/>
  <c r="Z18" i="2"/>
  <c r="AC8" i="2"/>
  <c r="C20" i="1"/>
  <c r="AA14" i="2"/>
  <c r="Q20" i="2"/>
  <c r="C7" i="2"/>
  <c r="AA17" i="2"/>
  <c r="H21" i="2"/>
  <c r="C3" i="2"/>
  <c r="Q19" i="2"/>
  <c r="AB23" i="2"/>
  <c r="H6" i="2"/>
  <c r="S22" i="1"/>
  <c r="X13" i="2"/>
  <c r="I7" i="1"/>
  <c r="Z15" i="2"/>
  <c r="AE6" i="2"/>
  <c r="AD28" i="2"/>
  <c r="U24" i="2"/>
  <c r="Q2" i="2"/>
  <c r="D15" i="1"/>
  <c r="AE23" i="2"/>
  <c r="D28" i="2"/>
  <c r="AA22" i="2"/>
  <c r="L19" i="2"/>
  <c r="K12" i="2"/>
  <c r="G26" i="2"/>
  <c r="J27" i="2"/>
  <c r="I20" i="1"/>
  <c r="M26" i="1"/>
  <c r="D16" i="2"/>
  <c r="X4" i="2"/>
  <c r="T13" i="2"/>
  <c r="T3" i="2"/>
  <c r="AF27" i="2"/>
  <c r="C5" i="2"/>
  <c r="J13" i="2"/>
  <c r="M6" i="1"/>
  <c r="T28" i="2"/>
  <c r="AE5" i="2"/>
  <c r="W9" i="2"/>
  <c r="Q16" i="2"/>
  <c r="F5" i="1"/>
  <c r="AC13" i="2"/>
  <c r="E13" i="2"/>
  <c r="AB6" i="2"/>
  <c r="M6" i="2"/>
  <c r="R26" i="2"/>
  <c r="H26" i="1"/>
  <c r="P15" i="2"/>
  <c r="C17" i="1"/>
  <c r="X24" i="2"/>
  <c r="F17" i="1"/>
  <c r="O28" i="2"/>
  <c r="H5" i="2"/>
  <c r="AB24" i="2"/>
  <c r="J19" i="2"/>
  <c r="AF2" i="2"/>
  <c r="W28" i="2"/>
  <c r="Q9" i="2"/>
  <c r="G26" i="1"/>
  <c r="E8" i="1"/>
  <c r="R20" i="2"/>
  <c r="C22" i="1"/>
  <c r="N15" i="2"/>
  <c r="AE11" i="2"/>
  <c r="S7" i="1"/>
  <c r="Y8" i="2"/>
  <c r="AF10" i="2"/>
  <c r="O21" i="2"/>
  <c r="E18" i="2"/>
  <c r="L5" i="2"/>
  <c r="G21" i="2"/>
  <c r="I14" i="2"/>
  <c r="AC6" i="2"/>
  <c r="P19" i="2"/>
  <c r="H15" i="2"/>
  <c r="Z11" i="2"/>
  <c r="AB20" i="2"/>
  <c r="E28" i="2"/>
  <c r="G24" i="2"/>
  <c r="V11" i="2"/>
  <c r="B27" i="1"/>
  <c r="D25" i="2"/>
  <c r="C23" i="1"/>
  <c r="L2" i="2"/>
  <c r="D25" i="1"/>
  <c r="AC7" i="2"/>
  <c r="K23" i="2"/>
  <c r="U16" i="2"/>
  <c r="AD12" i="2"/>
  <c r="J6" i="2"/>
  <c r="G11" i="2"/>
  <c r="I9" i="2"/>
  <c r="Q15" i="2"/>
  <c r="K11" i="2"/>
  <c r="Q28" i="2"/>
  <c r="I24" i="1"/>
  <c r="AB14" i="2"/>
  <c r="B21" i="1"/>
  <c r="AC4" i="2"/>
  <c r="R22" i="2"/>
  <c r="AE4" i="2"/>
  <c r="H14" i="2"/>
  <c r="E9" i="2"/>
  <c r="L9" i="2"/>
  <c r="D23" i="1"/>
  <c r="F21" i="1"/>
  <c r="K14" i="2"/>
  <c r="C6" i="2"/>
  <c r="H23" i="1"/>
  <c r="J23" i="1" s="1"/>
  <c r="AB3" i="2"/>
  <c r="AF18" i="2"/>
  <c r="J5" i="2"/>
  <c r="Q13" i="2"/>
  <c r="Y14" i="2"/>
  <c r="L2" i="1"/>
  <c r="AA9" i="2"/>
  <c r="AD3" i="2"/>
  <c r="U12" i="2"/>
  <c r="I6" i="1"/>
  <c r="H12" i="2"/>
  <c r="AE21" i="2"/>
  <c r="P3" i="2"/>
  <c r="AF24" i="2"/>
  <c r="D7" i="1"/>
  <c r="L20" i="1"/>
  <c r="S18" i="1"/>
  <c r="E25" i="1"/>
  <c r="D2" i="1"/>
  <c r="I25" i="2"/>
  <c r="W25" i="2"/>
  <c r="L11" i="1"/>
  <c r="M25" i="2"/>
  <c r="V25" i="2"/>
  <c r="C16" i="1"/>
  <c r="S8" i="2"/>
  <c r="Q24" i="2"/>
  <c r="H22" i="2"/>
  <c r="AE25" i="2"/>
  <c r="H10" i="2"/>
  <c r="X14" i="2"/>
  <c r="S12" i="1"/>
  <c r="W21" i="2"/>
  <c r="S21" i="1"/>
  <c r="V22" i="2"/>
  <c r="E15" i="2"/>
  <c r="C15" i="1"/>
  <c r="W17" i="2"/>
  <c r="J14" i="2"/>
  <c r="B9" i="1"/>
  <c r="C2" i="2"/>
  <c r="AF15" i="2"/>
  <c r="AB8" i="2"/>
  <c r="AA24" i="2"/>
  <c r="M7" i="1"/>
  <c r="C28" i="2"/>
  <c r="S19" i="2"/>
  <c r="T11" i="2"/>
  <c r="N20" i="2"/>
  <c r="E20" i="1"/>
  <c r="G9" i="2"/>
  <c r="Q7" i="2"/>
  <c r="V12" i="2"/>
  <c r="K2" i="1"/>
  <c r="AD27" i="2"/>
  <c r="W12" i="2"/>
  <c r="D3" i="2"/>
  <c r="X5" i="2"/>
  <c r="X22" i="2"/>
  <c r="D6" i="2"/>
  <c r="M18" i="2"/>
  <c r="F18" i="2"/>
  <c r="AC15" i="2"/>
  <c r="D10" i="1"/>
  <c r="M2" i="1"/>
  <c r="Z24" i="2"/>
  <c r="AD18" i="2"/>
  <c r="F23" i="2"/>
  <c r="Y11" i="2"/>
  <c r="W14" i="2"/>
  <c r="D13" i="2"/>
  <c r="I16" i="1"/>
  <c r="H3" i="2"/>
  <c r="F28" i="2"/>
  <c r="H7" i="2"/>
  <c r="I24" i="2"/>
  <c r="R5" i="2"/>
  <c r="U20" i="2"/>
  <c r="H17" i="2"/>
  <c r="C12" i="1"/>
  <c r="S28" i="2"/>
  <c r="AE19" i="2"/>
  <c r="D9" i="2"/>
  <c r="H27" i="2"/>
  <c r="K2" i="2"/>
  <c r="M21" i="1"/>
  <c r="F6" i="2"/>
  <c r="G23" i="2"/>
  <c r="Q14" i="2"/>
  <c r="I10" i="2"/>
  <c r="S20" i="2"/>
  <c r="M21" i="2"/>
  <c r="AA27" i="2"/>
  <c r="M13" i="2"/>
  <c r="F27" i="1"/>
  <c r="G27" i="1"/>
  <c r="Q27" i="1" s="1"/>
  <c r="AE15" i="2"/>
  <c r="L11" i="2"/>
  <c r="O8" i="2"/>
  <c r="O15" i="2"/>
  <c r="N27" i="2"/>
  <c r="AD9" i="2"/>
  <c r="G15" i="1"/>
  <c r="W13" i="2"/>
  <c r="I26" i="2"/>
  <c r="T4" i="2"/>
  <c r="G5" i="1"/>
  <c r="M14" i="1"/>
  <c r="N24" i="2"/>
  <c r="X20" i="2"/>
  <c r="N22" i="2"/>
  <c r="C11" i="1"/>
  <c r="B7" i="1"/>
  <c r="AE22" i="2"/>
  <c r="AB7" i="2"/>
  <c r="I13" i="2"/>
  <c r="H4" i="1"/>
  <c r="J9" i="2"/>
  <c r="M19" i="2"/>
  <c r="C21" i="2"/>
  <c r="F11" i="2"/>
  <c r="S12" i="2"/>
  <c r="O25" i="2"/>
  <c r="I26" i="1"/>
  <c r="B5" i="1"/>
  <c r="G13" i="2"/>
  <c r="W18" i="2"/>
  <c r="AE7" i="2"/>
  <c r="M22" i="1"/>
  <c r="S17" i="2"/>
  <c r="K19" i="2"/>
  <c r="Y16" i="2"/>
  <c r="G14" i="2"/>
  <c r="E2" i="2"/>
  <c r="L10" i="1"/>
  <c r="AA23" i="2"/>
  <c r="B24" i="1"/>
  <c r="I22" i="1"/>
  <c r="E26" i="2"/>
  <c r="M24" i="1"/>
  <c r="L21" i="1"/>
  <c r="C2" i="1"/>
  <c r="V10" i="2"/>
  <c r="F8" i="2"/>
  <c r="C26" i="1"/>
  <c r="B16" i="1"/>
  <c r="AC25" i="2"/>
  <c r="M4" i="1"/>
  <c r="F14" i="1"/>
  <c r="R8" i="2"/>
  <c r="T19" i="2"/>
  <c r="AD19" i="2"/>
  <c r="AF20" i="2"/>
  <c r="S20" i="1"/>
  <c r="B25" i="1"/>
  <c r="E22" i="1"/>
  <c r="AA19" i="2"/>
  <c r="E14" i="1"/>
  <c r="Y15" i="2"/>
  <c r="L26" i="1"/>
  <c r="C4" i="1"/>
  <c r="AF4" i="2"/>
  <c r="U10" i="2"/>
  <c r="F12" i="2"/>
  <c r="AA16" i="2"/>
  <c r="G25" i="2"/>
  <c r="S5" i="2"/>
  <c r="R28" i="2"/>
  <c r="AE9" i="2"/>
  <c r="H20" i="1"/>
  <c r="AC10" i="2"/>
  <c r="D20" i="2"/>
  <c r="M5" i="2"/>
  <c r="J25" i="2"/>
  <c r="P28" i="2"/>
  <c r="Y12" i="2"/>
  <c r="U4" i="2"/>
  <c r="U13" i="2"/>
  <c r="U27" i="2"/>
  <c r="L26" i="2"/>
  <c r="H11" i="1"/>
  <c r="R27" i="2"/>
  <c r="AD24" i="2"/>
  <c r="L5" i="1"/>
  <c r="M16" i="1"/>
  <c r="U23" i="2"/>
  <c r="T10" i="2"/>
  <c r="M2" i="2"/>
  <c r="I2" i="2"/>
  <c r="Q25" i="2"/>
  <c r="AA3" i="2"/>
  <c r="AE14" i="2"/>
  <c r="H17" i="1"/>
  <c r="E11" i="2"/>
  <c r="H21" i="1"/>
  <c r="L23" i="1"/>
  <c r="AA20" i="2"/>
  <c r="H19" i="1"/>
  <c r="E9" i="1"/>
  <c r="Z8" i="2"/>
  <c r="Z19" i="2"/>
  <c r="AE8" i="2"/>
  <c r="C18" i="2"/>
  <c r="M17" i="1"/>
  <c r="M4" i="2"/>
  <c r="U21" i="2"/>
  <c r="AE12" i="2"/>
  <c r="B22" i="1"/>
  <c r="D17" i="2"/>
  <c r="G20" i="2"/>
  <c r="P23" i="2"/>
  <c r="Q6" i="2"/>
  <c r="X16" i="2"/>
  <c r="N2" i="2"/>
  <c r="I11" i="2"/>
  <c r="Z23" i="2"/>
  <c r="V6" i="2"/>
  <c r="H16" i="2"/>
  <c r="B10" i="1"/>
  <c r="L22" i="1"/>
  <c r="B20" i="1"/>
  <c r="G25" i="1"/>
  <c r="T2" i="2"/>
  <c r="AA28" i="2"/>
  <c r="G22" i="2"/>
  <c r="R17" i="2"/>
  <c r="T5" i="2"/>
  <c r="J18" i="2"/>
  <c r="G10" i="1"/>
  <c r="D10" i="2"/>
  <c r="AD4" i="2"/>
  <c r="D23" i="2"/>
  <c r="E7" i="1"/>
  <c r="G15" i="2"/>
  <c r="T16" i="2"/>
  <c r="M11" i="1"/>
  <c r="Y28" i="2"/>
  <c r="R13" i="2"/>
  <c r="I2" i="1"/>
  <c r="M27" i="2"/>
  <c r="AD22" i="2"/>
  <c r="AE28" i="2"/>
  <c r="Q11" i="2"/>
  <c r="R9" i="2"/>
  <c r="R24" i="2"/>
  <c r="Q22" i="2"/>
  <c r="P25" i="2"/>
  <c r="D18" i="1"/>
  <c r="J8" i="2"/>
  <c r="I25" i="1"/>
  <c r="G28" i="2"/>
  <c r="B15" i="1"/>
  <c r="D22" i="2"/>
  <c r="F16" i="2"/>
  <c r="H23" i="2"/>
  <c r="F3" i="2"/>
  <c r="C16" i="2"/>
  <c r="AD21" i="2"/>
  <c r="C12" i="2"/>
  <c r="D19" i="2"/>
  <c r="M28" i="2"/>
  <c r="E19" i="2"/>
  <c r="U11" i="2"/>
  <c r="T17" i="2"/>
  <c r="N13" i="2"/>
  <c r="G21" i="1"/>
  <c r="AB16" i="2"/>
  <c r="AA26" i="2"/>
  <c r="E16" i="2"/>
  <c r="AD26" i="2"/>
  <c r="Q12" i="2"/>
  <c r="G18" i="1"/>
  <c r="F11" i="1"/>
  <c r="U28" i="2"/>
  <c r="F7" i="2"/>
  <c r="C21" i="1"/>
  <c r="E17" i="2"/>
  <c r="Q3" i="2"/>
  <c r="M8" i="1"/>
  <c r="F3" i="1"/>
  <c r="B11" i="1"/>
  <c r="G27" i="2"/>
  <c r="Q10" i="2"/>
  <c r="N3" i="2"/>
  <c r="C6" i="1"/>
  <c r="O7" i="2"/>
  <c r="F23" i="1"/>
  <c r="W22" i="2"/>
  <c r="L7" i="2"/>
  <c r="I3" i="2"/>
  <c r="D21" i="1"/>
  <c r="U26" i="2"/>
  <c r="O6" i="2"/>
  <c r="AF9" i="2"/>
  <c r="L20" i="2"/>
  <c r="H16" i="1"/>
  <c r="V23" i="2"/>
  <c r="F26" i="1"/>
  <c r="O26" i="2"/>
  <c r="E2" i="1"/>
  <c r="E21" i="1"/>
  <c r="E26" i="1"/>
  <c r="AA6" i="2"/>
  <c r="Y3" i="2"/>
  <c r="AB26" i="2"/>
  <c r="Q18" i="2"/>
  <c r="Z6" i="2"/>
  <c r="P13" i="2"/>
  <c r="H25" i="1"/>
  <c r="E3" i="2"/>
  <c r="V3" i="2"/>
  <c r="H5" i="1"/>
  <c r="K15" i="2"/>
  <c r="C15" i="2"/>
  <c r="V2" i="2"/>
  <c r="X17" i="2"/>
  <c r="AA4" i="2"/>
  <c r="AD16" i="2"/>
  <c r="O17" i="2"/>
  <c r="D3" i="1"/>
  <c r="L14" i="2"/>
  <c r="W15" i="2"/>
  <c r="T23" i="2"/>
  <c r="L21" i="2"/>
  <c r="R10" i="2"/>
  <c r="AD20" i="2"/>
  <c r="D16" i="1"/>
  <c r="AD6" i="2"/>
  <c r="D24" i="1"/>
  <c r="G17" i="2"/>
  <c r="AB4" i="2"/>
  <c r="X9" i="2"/>
  <c r="M5" i="1"/>
  <c r="AD11" i="2"/>
  <c r="AC3" i="2"/>
  <c r="Z9" i="2"/>
  <c r="D11" i="2"/>
  <c r="AA15" i="2"/>
  <c r="N7" i="2"/>
  <c r="U14" i="2"/>
  <c r="AB2" i="2"/>
  <c r="X6" i="2"/>
  <c r="K3" i="2"/>
  <c r="N17" i="2"/>
  <c r="H24" i="2"/>
  <c r="P17" i="2"/>
  <c r="H2" i="2"/>
  <c r="N8" i="2"/>
  <c r="C13" i="1"/>
  <c r="I15" i="2"/>
  <c r="I22" i="2"/>
  <c r="C24" i="2"/>
  <c r="J10" i="2"/>
  <c r="K21" i="2"/>
  <c r="B2" i="1"/>
  <c r="C17" i="2"/>
  <c r="V8" i="2"/>
  <c r="V14" i="2"/>
  <c r="AA13" i="2"/>
  <c r="S15" i="2"/>
  <c r="L10" i="2"/>
  <c r="F21" i="2"/>
  <c r="C10" i="1"/>
  <c r="S10" i="1"/>
  <c r="AF22" i="2"/>
  <c r="T14" i="2"/>
  <c r="E24" i="1"/>
  <c r="B3" i="1"/>
  <c r="K18" i="2"/>
  <c r="I18" i="1"/>
  <c r="AC21" i="2"/>
  <c r="W20" i="2"/>
  <c r="I8" i="2"/>
  <c r="AC11" i="2"/>
  <c r="I11" i="1"/>
  <c r="F13" i="1"/>
  <c r="AF3" i="2"/>
  <c r="H18" i="2"/>
  <c r="X18" i="2"/>
  <c r="E7" i="2"/>
  <c r="G19" i="1"/>
  <c r="F20" i="2"/>
  <c r="S5" i="1"/>
  <c r="X2" i="2"/>
  <c r="K22" i="2"/>
  <c r="K26" i="2"/>
  <c r="P21" i="2"/>
  <c r="M16" i="2"/>
  <c r="AD13" i="2"/>
  <c r="K16" i="2"/>
  <c r="X25" i="2"/>
  <c r="AB12" i="2"/>
  <c r="E27" i="2"/>
  <c r="D13" i="1"/>
  <c r="D6" i="1"/>
  <c r="F20" i="1"/>
  <c r="O13" i="2"/>
  <c r="M17" i="2"/>
  <c r="Z28" i="2"/>
  <c r="AB18" i="2"/>
  <c r="AC18" i="2"/>
  <c r="L18" i="2"/>
  <c r="O9" i="2"/>
  <c r="E24" i="2"/>
  <c r="Y22" i="2"/>
  <c r="Z12" i="2"/>
  <c r="V21" i="2"/>
  <c r="G12" i="2"/>
  <c r="L24" i="1"/>
  <c r="F15" i="2"/>
  <c r="V19" i="2"/>
  <c r="O23" i="2"/>
  <c r="H13" i="1"/>
  <c r="V18" i="2"/>
  <c r="AC24" i="2"/>
  <c r="AF6" i="2"/>
  <c r="F12" i="1"/>
  <c r="F25" i="2"/>
  <c r="P16" i="2"/>
  <c r="S13" i="1"/>
  <c r="V15" i="2"/>
  <c r="C19" i="2"/>
  <c r="X11" i="2"/>
  <c r="H6" i="1"/>
  <c r="F10" i="1"/>
  <c r="J4" i="2"/>
  <c r="L12" i="2"/>
  <c r="G2" i="2"/>
  <c r="O24" i="2"/>
  <c r="D20" i="1"/>
  <c r="C9" i="2"/>
  <c r="AC2" i="2"/>
  <c r="AF17" i="2"/>
  <c r="M3" i="1"/>
  <c r="C9" i="1"/>
  <c r="K4" i="2"/>
  <c r="L6" i="2"/>
  <c r="M9" i="1"/>
  <c r="M9" i="2"/>
  <c r="J2" i="2"/>
  <c r="N19" i="2"/>
  <c r="I6" i="2"/>
  <c r="S25" i="1"/>
  <c r="Y6" i="2"/>
  <c r="E21" i="2"/>
  <c r="S4" i="1"/>
  <c r="F4" i="2"/>
  <c r="AE27" i="2"/>
  <c r="G6" i="1"/>
  <c r="N5" i="2"/>
  <c r="U15" i="2"/>
  <c r="S6" i="2"/>
  <c r="F22" i="1"/>
  <c r="G8" i="2"/>
  <c r="C20" i="2"/>
  <c r="P7" i="2"/>
  <c r="L25" i="2"/>
  <c r="Y19" i="2"/>
  <c r="I16" i="2"/>
  <c r="Y21" i="2"/>
  <c r="N14" i="2"/>
  <c r="B19" i="1"/>
  <c r="F5" i="2"/>
  <c r="C3" i="1"/>
  <c r="O16" i="2"/>
  <c r="O5" i="2"/>
  <c r="D21" i="2"/>
  <c r="G18" i="2"/>
  <c r="T26" i="2"/>
  <c r="I21" i="1"/>
  <c r="X19" i="2"/>
  <c r="F10" i="2"/>
  <c r="T7" i="2"/>
  <c r="I23" i="2"/>
  <c r="G24" i="1"/>
  <c r="AF26" i="2"/>
  <c r="U8" i="2"/>
  <c r="U2" i="2"/>
  <c r="G16" i="2"/>
  <c r="E17" i="1"/>
  <c r="AE18" i="2"/>
  <c r="G8" i="1"/>
  <c r="L16" i="1"/>
  <c r="S23" i="1"/>
  <c r="M24" i="2"/>
  <c r="C7" i="1"/>
  <c r="G14" i="1"/>
  <c r="R12" i="2"/>
  <c r="AC28" i="2"/>
  <c r="W11" i="2"/>
  <c r="S8" i="1"/>
  <c r="O20" i="2"/>
  <c r="Q8" i="2"/>
  <c r="J22" i="2"/>
  <c r="T18" i="2"/>
  <c r="S7" i="2"/>
  <c r="Y23" i="2"/>
  <c r="S4" i="2"/>
  <c r="I20" i="2"/>
  <c r="F25" i="1"/>
  <c r="N25" i="2"/>
  <c r="AB15" i="2"/>
  <c r="N6" i="2"/>
  <c r="G4" i="1"/>
  <c r="AC23" i="2"/>
  <c r="V26" i="2"/>
  <c r="C26" i="2"/>
  <c r="D11" i="1"/>
  <c r="AA25" i="2"/>
  <c r="AC5" i="2"/>
  <c r="R11" i="2"/>
  <c r="W16" i="2"/>
  <c r="K25" i="2"/>
  <c r="U6" i="2"/>
  <c r="E22" i="2"/>
  <c r="Y10" i="2"/>
  <c r="AC27" i="2"/>
  <c r="F22" i="2"/>
  <c r="X28" i="2"/>
  <c r="J23" i="2"/>
  <c r="J17" i="2"/>
  <c r="V24" i="2"/>
  <c r="G19" i="2"/>
  <c r="X27" i="2"/>
  <c r="W23" i="2"/>
  <c r="D17" i="1"/>
  <c r="I15" i="1"/>
  <c r="S22" i="2"/>
  <c r="E11" i="1"/>
  <c r="R7" i="2"/>
  <c r="I12" i="1"/>
  <c r="R4" i="2"/>
  <c r="M18" i="1"/>
  <c r="B17" i="1"/>
  <c r="R6" i="2"/>
  <c r="P20" i="2"/>
  <c r="S11" i="1"/>
  <c r="M23" i="2"/>
  <c r="M23" i="1"/>
  <c r="S14" i="2"/>
  <c r="G7" i="1"/>
  <c r="V17" i="2"/>
  <c r="E6" i="2"/>
  <c r="J24" i="2"/>
  <c r="W8" i="2"/>
  <c r="P27" i="2"/>
  <c r="F9" i="2"/>
  <c r="S3" i="1"/>
  <c r="L14" i="1"/>
  <c r="Z25" i="2"/>
  <c r="H9" i="1"/>
  <c r="AD14" i="2"/>
  <c r="P9" i="2"/>
  <c r="E5" i="2"/>
  <c r="M15" i="2"/>
  <c r="AD5" i="2"/>
  <c r="AC12" i="2"/>
  <c r="C25" i="1"/>
  <c r="V13" i="2"/>
  <c r="M20" i="2"/>
  <c r="H11" i="2"/>
  <c r="Z21" i="2"/>
  <c r="AC20" i="2"/>
  <c r="AD17" i="2"/>
  <c r="T12" i="2"/>
  <c r="Y5" i="2"/>
  <c r="E4" i="1"/>
  <c r="T9" i="2"/>
  <c r="AD10" i="2"/>
  <c r="T25" i="2"/>
  <c r="H10" i="1"/>
  <c r="N26" i="2"/>
  <c r="J28" i="2"/>
  <c r="I8" i="1"/>
  <c r="AB5" i="2"/>
  <c r="L22" i="2"/>
  <c r="M8" i="2"/>
  <c r="D15" i="2"/>
  <c r="AF21" i="2"/>
  <c r="I17" i="1"/>
  <c r="F19" i="2"/>
  <c r="L16" i="2"/>
  <c r="AF28" i="2"/>
  <c r="I21" i="2"/>
  <c r="Z27" i="2"/>
  <c r="G11" i="1"/>
  <c r="B26" i="1"/>
  <c r="D8" i="1"/>
  <c r="M12" i="1"/>
  <c r="D5" i="1"/>
  <c r="I19" i="1"/>
  <c r="B18" i="1"/>
  <c r="L4" i="2"/>
  <c r="H14" i="1"/>
  <c r="L3" i="2"/>
  <c r="M10" i="1"/>
  <c r="Q27" i="2"/>
  <c r="AD25" i="2"/>
  <c r="U5" i="2"/>
  <c r="AB21" i="2"/>
  <c r="M15" i="1"/>
  <c r="D22" i="1"/>
  <c r="M3" i="2"/>
  <c r="F16" i="1"/>
  <c r="AA10" i="2"/>
  <c r="N10" i="2"/>
  <c r="O10" i="2"/>
  <c r="AB11" i="2"/>
  <c r="I5" i="2"/>
  <c r="Q5" i="2"/>
  <c r="H25" i="2"/>
  <c r="AB28" i="2"/>
  <c r="I7" i="2"/>
  <c r="S2" i="1"/>
  <c r="C19" i="1"/>
  <c r="T21" i="2"/>
  <c r="F4" i="1"/>
  <c r="D19" i="1"/>
  <c r="U3" i="2"/>
  <c r="R23" i="2"/>
  <c r="Z14" i="2"/>
  <c r="Q17" i="2"/>
  <c r="D2" i="2"/>
  <c r="Q26" i="2"/>
  <c r="U18" i="2"/>
  <c r="L4" i="1"/>
  <c r="AD15" i="2"/>
  <c r="F7" i="1"/>
  <c r="C23" i="2"/>
  <c r="D18" i="2"/>
  <c r="G9" i="1"/>
  <c r="F2" i="1"/>
  <c r="X8" i="2"/>
  <c r="G10" i="2"/>
  <c r="M14" i="2"/>
  <c r="P11" i="2"/>
  <c r="K27" i="2"/>
  <c r="AE3" i="2"/>
  <c r="X7" i="2"/>
  <c r="AF8" i="2"/>
  <c r="C14" i="2"/>
  <c r="AD7" i="2"/>
  <c r="S10" i="2"/>
  <c r="AF19" i="2"/>
  <c r="V4" i="2"/>
  <c r="AA11" i="2"/>
  <c r="J9" i="1" l="1"/>
  <c r="T9" i="1" s="1"/>
  <c r="J10" i="1"/>
  <c r="T10" i="1" s="1"/>
  <c r="J14" i="1"/>
  <c r="T14" i="1" s="1"/>
  <c r="J20" i="1"/>
  <c r="T20" i="1" s="1"/>
  <c r="P17" i="1"/>
  <c r="P2" i="1"/>
  <c r="P22" i="1"/>
  <c r="P18" i="1"/>
  <c r="Q5" i="1"/>
  <c r="Q22" i="1"/>
  <c r="J4" i="1"/>
  <c r="T4" i="1" s="1"/>
  <c r="P15" i="1"/>
  <c r="Q4" i="1"/>
  <c r="Q11" i="1"/>
  <c r="Q19" i="1"/>
  <c r="J12" i="1"/>
  <c r="R12" i="1" s="1"/>
  <c r="B13" i="2"/>
  <c r="J26" i="1"/>
  <c r="R26" i="1" s="1"/>
  <c r="J3" i="1"/>
  <c r="T3" i="1" s="1"/>
  <c r="Q24" i="1"/>
  <c r="P24" i="1"/>
  <c r="Q15" i="1"/>
  <c r="P10" i="1"/>
  <c r="P9" i="1"/>
  <c r="P5" i="1"/>
  <c r="J5" i="1"/>
  <c r="T5" i="1" s="1"/>
  <c r="Q9" i="1"/>
  <c r="J19" i="1"/>
  <c r="R19" i="1" s="1"/>
  <c r="P23" i="1"/>
  <c r="Q18" i="1"/>
  <c r="O21" i="1"/>
  <c r="N21" i="1"/>
  <c r="W15" i="1"/>
  <c r="U15" i="1"/>
  <c r="V15" i="1"/>
  <c r="N17" i="1"/>
  <c r="O17" i="1"/>
  <c r="O20" i="1"/>
  <c r="N20" i="1"/>
  <c r="B11" i="2"/>
  <c r="V26" i="1"/>
  <c r="W26" i="1"/>
  <c r="U26" i="1"/>
  <c r="B9" i="2"/>
  <c r="B25" i="2"/>
  <c r="B28" i="2"/>
  <c r="O23" i="1"/>
  <c r="N23" i="1"/>
  <c r="Q26" i="1"/>
  <c r="U23" i="1"/>
  <c r="V23" i="1"/>
  <c r="W23" i="1"/>
  <c r="Q17" i="1"/>
  <c r="P6" i="1"/>
  <c r="Q23" i="1"/>
  <c r="B17" i="2"/>
  <c r="O12" i="1"/>
  <c r="N12" i="1"/>
  <c r="W27" i="1"/>
  <c r="V27" i="1"/>
  <c r="U27" i="1"/>
  <c r="T27" i="1"/>
  <c r="N14" i="1"/>
  <c r="O14" i="1"/>
  <c r="Q14" i="1"/>
  <c r="V2" i="1"/>
  <c r="U2" i="1"/>
  <c r="O25" i="1"/>
  <c r="N25" i="1"/>
  <c r="V17" i="1"/>
  <c r="W17" i="1"/>
  <c r="U17" i="1"/>
  <c r="Q25" i="1"/>
  <c r="W2" i="1"/>
  <c r="B3" i="2"/>
  <c r="P13" i="1"/>
  <c r="B14" i="2"/>
  <c r="W11" i="1"/>
  <c r="V11" i="1"/>
  <c r="U11" i="1"/>
  <c r="O4" i="1"/>
  <c r="N4" i="1"/>
  <c r="U5" i="1"/>
  <c r="V5" i="1"/>
  <c r="W5" i="1"/>
  <c r="B2" i="2"/>
  <c r="B24" i="2"/>
  <c r="V22" i="1"/>
  <c r="W22" i="1"/>
  <c r="U22" i="1"/>
  <c r="N11" i="1"/>
  <c r="O11" i="1"/>
  <c r="O19" i="1"/>
  <c r="N19" i="1"/>
  <c r="P4" i="1"/>
  <c r="B26" i="2"/>
  <c r="O9" i="1"/>
  <c r="N9" i="1"/>
  <c r="O10" i="1"/>
  <c r="N10" i="1"/>
  <c r="W10" i="1"/>
  <c r="U10" i="1"/>
  <c r="V10" i="1"/>
  <c r="J21" i="1"/>
  <c r="B7" i="2"/>
  <c r="P3" i="1"/>
  <c r="W6" i="1"/>
  <c r="V6" i="1"/>
  <c r="U6" i="1"/>
  <c r="Q2" i="1"/>
  <c r="Q16" i="1"/>
  <c r="U12" i="1"/>
  <c r="W12" i="1"/>
  <c r="V12" i="1"/>
  <c r="B21" i="2"/>
  <c r="B20" i="2"/>
  <c r="B18" i="2"/>
  <c r="W25" i="1"/>
  <c r="V25" i="1"/>
  <c r="U25" i="1"/>
  <c r="B6" i="2"/>
  <c r="P8" i="1"/>
  <c r="B8" i="2"/>
  <c r="O2" i="1"/>
  <c r="N2" i="1"/>
  <c r="J24" i="1"/>
  <c r="J25" i="1"/>
  <c r="O6" i="1"/>
  <c r="N6" i="1"/>
  <c r="B5" i="2"/>
  <c r="B27" i="2"/>
  <c r="W14" i="1"/>
  <c r="V14" i="1"/>
  <c r="U14" i="1"/>
  <c r="N3" i="1"/>
  <c r="O3" i="1"/>
  <c r="U3" i="1"/>
  <c r="W3" i="1"/>
  <c r="V3" i="1"/>
  <c r="J7" i="1"/>
  <c r="O8" i="1"/>
  <c r="N8" i="1"/>
  <c r="J2" i="1"/>
  <c r="B12" i="2"/>
  <c r="O7" i="1"/>
  <c r="N7" i="1"/>
  <c r="V19" i="1"/>
  <c r="W19" i="1"/>
  <c r="U19" i="1"/>
  <c r="W13" i="1"/>
  <c r="V13" i="1"/>
  <c r="U13" i="1"/>
  <c r="J18" i="1"/>
  <c r="B4" i="2"/>
  <c r="N24" i="1"/>
  <c r="O24" i="1"/>
  <c r="B23" i="2"/>
  <c r="Q6" i="1"/>
  <c r="J13" i="1"/>
  <c r="B16" i="2"/>
  <c r="W20" i="1"/>
  <c r="U20" i="1"/>
  <c r="V20" i="1"/>
  <c r="W24" i="1"/>
  <c r="U24" i="1"/>
  <c r="V24" i="1"/>
  <c r="W7" i="1"/>
  <c r="U7" i="1"/>
  <c r="V7" i="1"/>
  <c r="Q13" i="1"/>
  <c r="W18" i="1"/>
  <c r="V18" i="1"/>
  <c r="U18" i="1"/>
  <c r="J6" i="1"/>
  <c r="W9" i="1"/>
  <c r="U9" i="1"/>
  <c r="V9" i="1"/>
  <c r="B10" i="2"/>
  <c r="P19" i="1"/>
  <c r="Q8" i="1"/>
  <c r="B19" i="2"/>
  <c r="B15" i="2"/>
  <c r="P26" i="1"/>
  <c r="Q21" i="1"/>
  <c r="P14" i="1"/>
  <c r="W16" i="1"/>
  <c r="U16" i="1"/>
  <c r="V16" i="1"/>
  <c r="P20" i="1"/>
  <c r="J22" i="1"/>
  <c r="P16" i="1"/>
  <c r="B22" i="2"/>
  <c r="Q20" i="1"/>
  <c r="O18" i="1"/>
  <c r="N18" i="1"/>
  <c r="Q3" i="1"/>
  <c r="T23" i="1"/>
  <c r="R23" i="1"/>
  <c r="W8" i="1"/>
  <c r="U8" i="1"/>
  <c r="V8" i="1"/>
  <c r="J16" i="1"/>
  <c r="P25" i="1"/>
  <c r="Q12" i="1"/>
  <c r="P7" i="1"/>
  <c r="J15" i="1"/>
  <c r="Q7" i="1"/>
  <c r="P11" i="1"/>
  <c r="O13" i="1"/>
  <c r="N13" i="1"/>
  <c r="P21" i="1"/>
  <c r="Q10" i="1"/>
  <c r="J17" i="1"/>
  <c r="J11" i="1"/>
  <c r="O26" i="1"/>
  <c r="N26" i="1"/>
  <c r="O15" i="1"/>
  <c r="N15" i="1"/>
  <c r="N16" i="1"/>
  <c r="O16" i="1"/>
  <c r="W21" i="1"/>
  <c r="V21" i="1"/>
  <c r="U21" i="1"/>
  <c r="O22" i="1"/>
  <c r="N22" i="1"/>
  <c r="P12" i="1"/>
  <c r="J8" i="1"/>
  <c r="U4" i="1"/>
  <c r="V4" i="1"/>
  <c r="W4" i="1"/>
  <c r="N5" i="1"/>
  <c r="O5" i="1"/>
  <c r="R9" i="1" l="1"/>
  <c r="R20" i="1"/>
  <c r="R10" i="1"/>
  <c r="R14" i="1"/>
  <c r="R4" i="1"/>
  <c r="T12" i="1"/>
  <c r="R3" i="1"/>
  <c r="T26" i="1"/>
  <c r="T19" i="1"/>
  <c r="R5" i="1"/>
  <c r="R21" i="1"/>
  <c r="T21" i="1"/>
  <c r="T17" i="1"/>
  <c r="R17" i="1"/>
  <c r="T16" i="1"/>
  <c r="R16" i="1"/>
  <c r="R18" i="1"/>
  <c r="T18" i="1"/>
  <c r="T2" i="1"/>
  <c r="R2" i="1"/>
  <c r="T6" i="1"/>
  <c r="R6" i="1"/>
  <c r="T15" i="1"/>
  <c r="R15" i="1"/>
  <c r="R7" i="1"/>
  <c r="T7" i="1"/>
  <c r="R11" i="1"/>
  <c r="T11" i="1"/>
  <c r="T22" i="1"/>
  <c r="R22" i="1"/>
  <c r="T13" i="1"/>
  <c r="R13" i="1"/>
  <c r="T25" i="1"/>
  <c r="R25" i="1"/>
  <c r="T24" i="1"/>
  <c r="R24" i="1"/>
  <c r="T8" i="1"/>
  <c r="R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<sst xmlns="http://schemas.openxmlformats.org/spreadsheetml/2006/main" count="3148" uniqueCount="76">
  <si>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</si>
  <si>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</si>
  <si>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</si>
  <si>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</si>
  <si>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</si>
  <si>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</si>
  <si>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</si>
  <si>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</si>
  <si>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</si>
  <si>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</si>
  <si>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</si>
  <si>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</si>
  <si>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</si>
  <si>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</si>
  <si>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</si>
  <si>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</si>
  <si>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</si>
  <si>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</si>
  <si>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MVPs</t>
  </si>
  <si>
    <t>Min/GyA</t>
  </si>
  <si>
    <t>%Minutos/jugados</t>
  </si>
  <si>
    <t>% Minutos totales</t>
  </si>
  <si>
    <t>Min/Goles en contra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</si>
  <si>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</si>
  <si>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</si>
  <si>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</si>
  <si>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</si>
  <si>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</si>
  <si>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</si>
  <si>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</si>
  <si>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</si>
  <si>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</si>
  <si>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</si>
  <si>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</si>
  <si>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</si>
  <si>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</si>
  <si>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</si>
  <si>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</si>
  <si>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</si>
  <si>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</si>
  <si>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</si>
  <si>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</si>
  <si>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</si>
  <si>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</si>
  <si>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</si>
  <si>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</si>
  <si>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</si>
  <si>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>Berned</t>
  </si>
  <si>
    <t>Herrera</t>
  </si>
  <si>
    <t>Partidos</t>
  </si>
  <si>
    <t>total</t>
  </si>
  <si>
    <t>Moreno</t>
  </si>
  <si>
    <t>JORNADAS</t>
  </si>
  <si>
    <t>Estadísticas</t>
  </si>
  <si>
    <t>Puntos</t>
  </si>
  <si>
    <t>Titular</t>
  </si>
  <si>
    <t>YES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</si>
  <si>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</si>
  <si>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</si>
  <si>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</si>
  <si>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</si>
  <si>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</si>
  <si>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</si>
  <si>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</si>
  <si>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</si>
  <si>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</si>
  <si>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</si>
  <si>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</si>
  <si>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</si>
  <si>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Estadísticas Totales</t>
  </si>
  <si>
    <t xml:space="preserve">Victorias </t>
  </si>
  <si>
    <t>Derrotas</t>
  </si>
  <si>
    <t>Goles</t>
  </si>
  <si>
    <t xml:space="preserve">Goles en contra </t>
  </si>
  <si>
    <t>NOT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</si>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</sst>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CF4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 sz="1600" b="1">
                <a:solidFill>
                  <a:schemeClr val="tx1"/>
                </a:solidFill>
              </a:rPr>
              <a:t>MINUTOS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65434288126667"/>
          <c:y val="8.5138997963899662E-2"/>
          <c:w val="0.86241694917009182"/>
          <c:h val="0.861793702277486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Estadisticas!$A$3:$A$27</c:f>
              <c:strCache>
                <c:ptCount val="25"/>
                <c:pt idx="0">
                  <c:v>Die</c:v>
                </c:pt>
                <c:pt idx="1">
                  <c:v>Reina</c:v>
                </c:pt>
                <c:pt idx="2">
                  <c:v>Richter</c:v>
                </c:pt>
                <c:pt idx="3">
                  <c:v>Torres</c:v>
                </c:pt>
                <c:pt idx="4">
                  <c:v>Arteta</c:v>
                </c:pt>
                <c:pt idx="5">
                  <c:v>Juan</c:v>
                </c:pt>
                <c:pt idx="6">
                  <c:v>Hernan</c:v>
                </c:pt>
                <c:pt idx="7">
                  <c:v>Montero</c:v>
                </c:pt>
                <c:pt idx="8">
                  <c:v>Roma</c:v>
                </c:pt>
                <c:pt idx="9">
                  <c:v>Capape</c:v>
                </c:pt>
                <c:pt idx="10">
                  <c:v>Rome</c:v>
                </c:pt>
                <c:pt idx="11">
                  <c:v>Jalons</c:v>
                </c:pt>
                <c:pt idx="12">
                  <c:v>Eslava</c:v>
                </c:pt>
                <c:pt idx="13">
                  <c:v>Chete</c:v>
                </c:pt>
                <c:pt idx="14">
                  <c:v>Tomas</c:v>
                </c:pt>
                <c:pt idx="15">
                  <c:v>Ignacio Die</c:v>
                </c:pt>
                <c:pt idx="16">
                  <c:v>Siegrist</c:v>
                </c:pt>
                <c:pt idx="17">
                  <c:v>Rubira</c:v>
                </c:pt>
                <c:pt idx="18">
                  <c:v>Jose Luis</c:v>
                </c:pt>
                <c:pt idx="19">
                  <c:v>Asier</c:v>
                </c:pt>
                <c:pt idx="20">
                  <c:v>Alfonso</c:v>
                </c:pt>
                <c:pt idx="21">
                  <c:v>Hugo</c:v>
                </c:pt>
                <c:pt idx="22">
                  <c:v>Montis</c:v>
                </c:pt>
                <c:pt idx="23">
                  <c:v>Berned</c:v>
                </c:pt>
                <c:pt idx="24">
                  <c:v>Herrera</c:v>
                </c:pt>
              </c:strCache>
            </c:strRef>
          </c:cat>
          <c:val>
            <c:numRef>
              <c:f>Estadisticas!$B$3:$B$27</c:f>
              <c:numCache>
                <c:formatCode>General</c:formatCode>
                <c:ptCount val="25"/>
                <c:pt idx="0">
                  <c:v>1165</c:v>
                </c:pt>
                <c:pt idx="1">
                  <c:v>1139</c:v>
                </c:pt>
                <c:pt idx="2">
                  <c:v>551</c:v>
                </c:pt>
                <c:pt idx="3">
                  <c:v>909</c:v>
                </c:pt>
                <c:pt idx="4">
                  <c:v>346</c:v>
                </c:pt>
                <c:pt idx="5">
                  <c:v>647</c:v>
                </c:pt>
                <c:pt idx="6">
                  <c:v>1697</c:v>
                </c:pt>
                <c:pt idx="7">
                  <c:v>3</c:v>
                </c:pt>
                <c:pt idx="8">
                  <c:v>1398</c:v>
                </c:pt>
                <c:pt idx="9">
                  <c:v>345</c:v>
                </c:pt>
                <c:pt idx="10">
                  <c:v>1630</c:v>
                </c:pt>
                <c:pt idx="11">
                  <c:v>1241</c:v>
                </c:pt>
                <c:pt idx="12">
                  <c:v>864</c:v>
                </c:pt>
                <c:pt idx="13">
                  <c:v>234</c:v>
                </c:pt>
                <c:pt idx="14">
                  <c:v>965</c:v>
                </c:pt>
                <c:pt idx="15">
                  <c:v>987</c:v>
                </c:pt>
                <c:pt idx="16">
                  <c:v>764</c:v>
                </c:pt>
                <c:pt idx="17">
                  <c:v>121</c:v>
                </c:pt>
                <c:pt idx="18">
                  <c:v>881</c:v>
                </c:pt>
                <c:pt idx="19">
                  <c:v>462</c:v>
                </c:pt>
                <c:pt idx="20">
                  <c:v>211</c:v>
                </c:pt>
                <c:pt idx="21">
                  <c:v>833</c:v>
                </c:pt>
                <c:pt idx="22">
                  <c:v>209</c:v>
                </c:pt>
                <c:pt idx="23">
                  <c:v>620</c:v>
                </c:pt>
                <c:pt idx="24">
                  <c:v>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7-48A9-B533-009E57A19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0547360"/>
        <c:axId val="420542080"/>
      </c:barChart>
      <c:catAx>
        <c:axId val="420547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2080"/>
        <c:crosses val="autoZero"/>
        <c:auto val="1"/>
        <c:lblAlgn val="ctr"/>
        <c:lblOffset val="100"/>
        <c:noMultiLvlLbl val="0"/>
      </c:catAx>
      <c:valAx>
        <c:axId val="42054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7360"/>
        <c:crosses val="autoZero"/>
        <c:crossBetween val="between"/>
      </c:valAx>
      <c:spPr>
        <a:solidFill>
          <a:schemeClr val="bg1"/>
        </a:solidFill>
        <a:ln cmpd="sng">
          <a:solidFill>
            <a:schemeClr val="tx1"/>
          </a:solidFill>
        </a:ln>
        <a:effectLst>
          <a:glow>
            <a:schemeClr val="tx1"/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Titularidades/suplencias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Estadisticas!$C$2:$C$27</c:f>
              <c:numCache>
                <c:formatCode>General</c:formatCode>
                <c:ptCount val="26"/>
                <c:pt idx="0">
                  <c:v>11</c:v>
                </c:pt>
                <c:pt idx="1">
                  <c:v>14</c:v>
                </c:pt>
                <c:pt idx="2">
                  <c:v>14</c:v>
                </c:pt>
                <c:pt idx="3">
                  <c:v>4</c:v>
                </c:pt>
                <c:pt idx="4">
                  <c:v>12</c:v>
                </c:pt>
                <c:pt idx="5">
                  <c:v>4</c:v>
                </c:pt>
                <c:pt idx="6">
                  <c:v>8</c:v>
                </c:pt>
                <c:pt idx="7">
                  <c:v>19</c:v>
                </c:pt>
                <c:pt idx="8">
                  <c:v>0</c:v>
                </c:pt>
                <c:pt idx="9">
                  <c:v>16</c:v>
                </c:pt>
                <c:pt idx="10">
                  <c:v>3</c:v>
                </c:pt>
                <c:pt idx="11">
                  <c:v>19</c:v>
                </c:pt>
                <c:pt idx="12">
                  <c:v>15</c:v>
                </c:pt>
                <c:pt idx="13">
                  <c:v>8</c:v>
                </c:pt>
                <c:pt idx="14">
                  <c:v>1</c:v>
                </c:pt>
                <c:pt idx="15">
                  <c:v>11</c:v>
                </c:pt>
                <c:pt idx="16">
                  <c:v>10</c:v>
                </c:pt>
                <c:pt idx="17">
                  <c:v>8</c:v>
                </c:pt>
                <c:pt idx="18">
                  <c:v>2</c:v>
                </c:pt>
                <c:pt idx="19">
                  <c:v>10</c:v>
                </c:pt>
                <c:pt idx="20">
                  <c:v>6</c:v>
                </c:pt>
                <c:pt idx="21">
                  <c:v>1</c:v>
                </c:pt>
                <c:pt idx="22">
                  <c:v>10</c:v>
                </c:pt>
                <c:pt idx="23">
                  <c:v>2</c:v>
                </c:pt>
                <c:pt idx="24">
                  <c:v>6</c:v>
                </c:pt>
                <c:pt idx="2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0-4CDE-B10B-4F45FC916BA7}"/>
            </c:ext>
          </c:extLst>
        </c:ser>
        <c:ser>
          <c:idx val="1"/>
          <c:order val="1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Estadisticas!$D$2:$D$27</c:f>
              <c:numCache>
                <c:formatCode>General</c:formatCode>
                <c:ptCount val="26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9</c:v>
                </c:pt>
                <c:pt idx="4">
                  <c:v>1</c:v>
                </c:pt>
                <c:pt idx="5">
                  <c:v>8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9</c:v>
                </c:pt>
                <c:pt idx="11">
                  <c:v>0</c:v>
                </c:pt>
                <c:pt idx="12">
                  <c:v>2</c:v>
                </c:pt>
                <c:pt idx="13">
                  <c:v>7</c:v>
                </c:pt>
                <c:pt idx="14">
                  <c:v>6</c:v>
                </c:pt>
                <c:pt idx="15">
                  <c:v>3</c:v>
                </c:pt>
                <c:pt idx="16">
                  <c:v>6</c:v>
                </c:pt>
                <c:pt idx="17">
                  <c:v>5</c:v>
                </c:pt>
                <c:pt idx="18">
                  <c:v>0</c:v>
                </c:pt>
                <c:pt idx="19">
                  <c:v>2</c:v>
                </c:pt>
                <c:pt idx="20">
                  <c:v>3</c:v>
                </c:pt>
                <c:pt idx="21">
                  <c:v>8</c:v>
                </c:pt>
                <c:pt idx="22">
                  <c:v>6</c:v>
                </c:pt>
                <c:pt idx="23">
                  <c:v>6</c:v>
                </c:pt>
                <c:pt idx="24">
                  <c:v>5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0-4CDE-B10B-4F45FC916B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2352"/>
        <c:axId val="470710512"/>
      </c:barChart>
      <c:catAx>
        <c:axId val="47070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10512"/>
        <c:crosses val="autoZero"/>
        <c:auto val="1"/>
        <c:lblAlgn val="ctr"/>
        <c:lblOffset val="100"/>
        <c:noMultiLvlLbl val="0"/>
      </c:catAx>
      <c:valAx>
        <c:axId val="470710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070235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VICTORIAS/EMPATES/DERROTAS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rgbClr val="0CF417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0CF417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Estadisticas!$E$2:$E$27</c:f>
              <c:numCache>
                <c:formatCode>General</c:formatCode>
                <c:ptCount val="26"/>
                <c:pt idx="0">
                  <c:v>7</c:v>
                </c:pt>
                <c:pt idx="1">
                  <c:v>11</c:v>
                </c:pt>
                <c:pt idx="2">
                  <c:v>10</c:v>
                </c:pt>
                <c:pt idx="3">
                  <c:v>8</c:v>
                </c:pt>
                <c:pt idx="4">
                  <c:v>10</c:v>
                </c:pt>
                <c:pt idx="5">
                  <c:v>8</c:v>
                </c:pt>
                <c:pt idx="6">
                  <c:v>4</c:v>
                </c:pt>
                <c:pt idx="7">
                  <c:v>13</c:v>
                </c:pt>
                <c:pt idx="8">
                  <c:v>0</c:v>
                </c:pt>
                <c:pt idx="9">
                  <c:v>11</c:v>
                </c:pt>
                <c:pt idx="10">
                  <c:v>7</c:v>
                </c:pt>
                <c:pt idx="11">
                  <c:v>13</c:v>
                </c:pt>
                <c:pt idx="12">
                  <c:v>12</c:v>
                </c:pt>
                <c:pt idx="13">
                  <c:v>11</c:v>
                </c:pt>
                <c:pt idx="14">
                  <c:v>5</c:v>
                </c:pt>
                <c:pt idx="15">
                  <c:v>12</c:v>
                </c:pt>
                <c:pt idx="16">
                  <c:v>10</c:v>
                </c:pt>
                <c:pt idx="17">
                  <c:v>9</c:v>
                </c:pt>
                <c:pt idx="18">
                  <c:v>1</c:v>
                </c:pt>
                <c:pt idx="19">
                  <c:v>8</c:v>
                </c:pt>
                <c:pt idx="20">
                  <c:v>6</c:v>
                </c:pt>
                <c:pt idx="21">
                  <c:v>4</c:v>
                </c:pt>
                <c:pt idx="22">
                  <c:v>10</c:v>
                </c:pt>
                <c:pt idx="23">
                  <c:v>5</c:v>
                </c:pt>
                <c:pt idx="24">
                  <c:v>7</c:v>
                </c:pt>
                <c:pt idx="2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8-4144-9903-34361B614736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Estadisticas!$F$2:$F$27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F8-4144-9903-34361B614736}"/>
            </c:ext>
          </c:extLst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Estadisticas!$G$2:$G$27</c:f>
              <c:numCache>
                <c:formatCode>General</c:formatCode>
                <c:ptCount val="26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6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6</c:v>
                </c:pt>
                <c:pt idx="17">
                  <c:v>4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5</c:v>
                </c:pt>
                <c:pt idx="22">
                  <c:v>6</c:v>
                </c:pt>
                <c:pt idx="23">
                  <c:v>3</c:v>
                </c:pt>
                <c:pt idx="24">
                  <c:v>4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F8-4144-9903-34361B6147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1392"/>
        <c:axId val="470701872"/>
      </c:barChart>
      <c:catAx>
        <c:axId val="4707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01872"/>
        <c:crosses val="autoZero"/>
        <c:auto val="1"/>
        <c:lblAlgn val="ctr"/>
        <c:lblOffset val="100"/>
        <c:noMultiLvlLbl val="0"/>
      </c:catAx>
      <c:valAx>
        <c:axId val="47070187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47070139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ESTADÍSTICAS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057731651562829"/>
          <c:y val="3.2189892172749487E-3"/>
          <c:w val="0.84383688806544732"/>
          <c:h val="0.89970308698498214"/>
        </c:manualLayout>
      </c:layout>
      <c:barChart>
        <c:barDir val="bar"/>
        <c:grouping val="clustered"/>
        <c:varyColors val="0"/>
        <c:ser>
          <c:idx val="0"/>
          <c:order val="0"/>
          <c:tx>
            <c:v>Goles</c:v>
          </c:tx>
          <c:spPr>
            <a:solidFill>
              <a:srgbClr val="00B0F0">
                <a:alpha val="85000"/>
              </a:srgb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rgbClr val="00B0F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Estadisticas!$H$2:$H$26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8</c:v>
                </c:pt>
                <c:pt idx="12">
                  <c:v>3</c:v>
                </c:pt>
                <c:pt idx="13">
                  <c:v>3</c:v>
                </c:pt>
                <c:pt idx="14">
                  <c:v>0</c:v>
                </c:pt>
                <c:pt idx="15">
                  <c:v>4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5-479D-80F0-A8D2778D7536}"/>
            </c:ext>
          </c:extLst>
        </c:ser>
        <c:ser>
          <c:idx val="1"/>
          <c:order val="1"/>
          <c:tx>
            <c:v>Asistencias</c:v>
          </c:tx>
          <c:spPr>
            <a:solidFill>
              <a:srgbClr val="92D050">
                <a:alpha val="85000"/>
              </a:srgbClr>
            </a:solidFill>
            <a:ln w="19050" cap="flat" cmpd="sng" algn="ctr">
              <a:solidFill>
                <a:schemeClr val="bg1"/>
              </a:solidFill>
              <a:round/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Estadisticas!$I$2:$I$26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5-479D-80F0-A8D2778D7536}"/>
            </c:ext>
          </c:extLst>
        </c:ser>
        <c:ser>
          <c:idx val="3"/>
          <c:order val="2"/>
          <c:tx>
            <c:v>MVPs</c:v>
          </c:tx>
          <c:spPr>
            <a:solidFill>
              <a:schemeClr val="tx1">
                <a:alpha val="85000"/>
              </a:scheme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Estadisticas!$S$2:$S$26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5-479D-80F0-A8D2778D75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56274128"/>
        <c:axId val="956274608"/>
      </c:barChart>
      <c:catAx>
        <c:axId val="956274128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608"/>
        <c:crosses val="autoZero"/>
        <c:auto val="1"/>
        <c:lblAlgn val="ctr"/>
        <c:lblOffset val="100"/>
        <c:noMultiLvlLbl val="0"/>
      </c:catAx>
      <c:valAx>
        <c:axId val="95627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128"/>
        <c:crosses val="autoZero"/>
        <c:crossBetween val="between"/>
        <c:majorUnit val="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59934</xdr:colOff>
      <xdr:row>31</xdr:row>
      <xdr:rowOff>92466</xdr:rowOff>
    </xdr:from>
    <xdr:to>
      <xdr:col>9</xdr:col>
      <xdr:colOff>102743</xdr:colOff>
      <xdr:row>62</xdr:row>
      <xdr:rowOff>51370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B9FB59-40AE-F49A-2372-B5C1A46FD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175516</xdr:colOff>
      <xdr:row>31</xdr:row>
      <xdr:rowOff>101029</xdr:rowOff>
    </xdr:from>
    <xdr:to>
      <xdr:col>18</xdr:col>
      <xdr:colOff>351034</xdr:colOff>
      <xdr:row>62</xdr:row>
      <xdr:rowOff>59932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41804E-55DD-2A58-DBAB-B7C440B46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59267</xdr:colOff>
      <xdr:row>63</xdr:row>
      <xdr:rowOff>16932</xdr:rowOff>
    </xdr:from>
    <xdr:to>
      <xdr:col>9</xdr:col>
      <xdr:colOff>118533</xdr:colOff>
      <xdr:row>92</xdr:row>
      <xdr:rowOff>186266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2073C9A-F6C5-1A6C-D81D-30EE0BDF9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451185</xdr:colOff>
      <xdr:row>31</xdr:row>
      <xdr:rowOff>102268</xdr:rowOff>
    </xdr:from>
    <xdr:to>
      <xdr:col>27</xdr:col>
      <xdr:colOff>60158</xdr:colOff>
      <xdr:row>92</xdr:row>
      <xdr:rowOff>140368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EB2E340-2EDC-9B46-7EB8-1A7DBED4E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Y30"/>
  <sheetViews>
    <sheetView tabSelected="1" topLeftCell="A32" zoomScale="63" zoomScaleNormal="108" zoomScaleSheetLayoutView="100" workbookViewId="0">
      <selection activeCell="B31" sqref="B31"/>
    </sheetView>
  </sheetViews>
  <sheetFormatPr defaultColWidth="8.85546875" defaultRowHeight="14.45"/>
  <cols>
    <col min="1" max="1" width="13.7109375" customWidth="1"/>
    <col min="2" max="2" width="9.28515625" bestFit="1" customWidth="1"/>
    <col min="3" max="3" width="8.7109375" bestFit="1" customWidth="1"/>
    <col min="4" max="4" width="10.7109375" bestFit="1" customWidth="1"/>
    <col min="5" max="5" width="9.7109375" customWidth="1"/>
    <col min="6" max="7" width="10.140625" customWidth="1"/>
    <col min="8" max="8" width="7.7109375" bestFit="1" customWidth="1"/>
    <col min="9" max="9" width="12.85546875" customWidth="1"/>
    <col min="10" max="10" width="5.7109375" bestFit="1" customWidth="1"/>
    <col min="11" max="11" width="17.28515625" customWidth="1"/>
    <col min="12" max="12" width="10.7109375" bestFit="1" customWidth="1"/>
    <col min="13" max="13" width="7" bestFit="1" customWidth="1"/>
    <col min="14" max="14" width="10.7109375" bestFit="1" customWidth="1"/>
    <col min="15" max="15" width="7" bestFit="1" customWidth="1"/>
    <col min="16" max="16" width="12.5703125" bestFit="1" customWidth="1"/>
    <col min="17" max="17" width="12.140625" bestFit="1" customWidth="1"/>
    <col min="18" max="18" width="7.7109375" bestFit="1" customWidth="1"/>
    <col min="19" max="19" width="7.140625" bestFit="1" customWidth="1"/>
    <col min="20" max="20" width="10.140625" bestFit="1" customWidth="1"/>
    <col min="21" max="21" width="19.7109375" bestFit="1" customWidth="1"/>
    <col min="22" max="22" width="19.140625" bestFit="1" customWidth="1"/>
    <col min="23" max="23" width="21.5703125" customWidth="1"/>
    <col min="24" max="24" width="12.28515625" customWidth="1"/>
    <col min="25" max="25" width="14.28515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/>
      <c r="Y1" s="8"/>
    </row>
    <row r="2" spans="1:25">
      <c r="A2" s="2" t="s">
        <v>23</v>
      </c>
      <c r="B2" s="2" cm="1">
        <f t="array" aca="1" ref="B2" ca="1">INDIRECT("'" &amp; $A2 &amp; "'!C24")</f>
        <v>990</v>
      </c>
      <c r="C2" s="2" cm="1">
        <f t="array" aca="1" ref="C2" ca="1">INDIRECT("'" &amp; $A2 &amp; "'!C35")</f>
        <v>11</v>
      </c>
      <c r="D2" s="2" cm="1">
        <f t="array" aca="1" ref="D2" ca="1">INDIRECT("'" &amp; $A2 &amp; "'!C36")</f>
        <v>0</v>
      </c>
      <c r="E2" s="2" cm="1">
        <f t="array" aca="1" ref="E2" ca="1">INDIRECT("'" &amp; $A2 &amp; "'!C25")</f>
        <v>7</v>
      </c>
      <c r="F2" s="2" cm="1">
        <f t="array" aca="1" ref="F2" ca="1">INDIRECT("'" &amp; $A2 &amp; "'!C26")</f>
        <v>0</v>
      </c>
      <c r="G2" s="2" cm="1">
        <f t="array" aca="1" ref="G2" ca="1">INDIRECT("'" &amp; $A2 &amp; "'!C27")</f>
        <v>4</v>
      </c>
      <c r="H2" s="2" cm="1">
        <f t="array" aca="1" ref="H2" ca="1">INDIRECT("'" &amp; $A2 &amp; "'!C28")</f>
        <v>0</v>
      </c>
      <c r="I2" s="2" cm="1">
        <f t="array" aca="1" ref="I2" ca="1">INDIRECT("'" &amp; $A2 &amp; "'!C29")</f>
        <v>0</v>
      </c>
      <c r="J2" s="2">
        <f ca="1">H2+I2</f>
        <v>0</v>
      </c>
      <c r="K2" s="2" cm="1">
        <f t="array" aca="1" ref="K2" ca="1">INDIRECT("'" &amp; $A2 &amp; "'!C30")</f>
        <v>17</v>
      </c>
      <c r="L2" s="2" cm="1">
        <f t="array" aca="1" ref="L2" ca="1">INDIRECT("'" &amp; $A2 &amp; "'!C32")</f>
        <v>0</v>
      </c>
      <c r="M2" s="2" cm="1">
        <f t="array" aca="1" ref="M2" ca="1">INDIRECT("'" &amp; $A2 &amp; "'!C33")</f>
        <v>0</v>
      </c>
      <c r="N2" s="10">
        <f ca="1">C2/(C2+D2)*100</f>
        <v>100</v>
      </c>
      <c r="O2" s="10">
        <f t="shared" ref="O2:O27" ca="1" si="0">($B$30-C2-D2)/$B$30*100</f>
        <v>45</v>
      </c>
      <c r="P2" s="10">
        <f ca="1">E2/(D2+C2)*100</f>
        <v>63.636363636363633</v>
      </c>
      <c r="Q2" s="10">
        <f ca="1">G2/(D2+C2)*100</f>
        <v>36.363636363636367</v>
      </c>
      <c r="R2" s="11">
        <f ca="1">J2/(C2+D2)</f>
        <v>0</v>
      </c>
      <c r="S2" s="10" cm="1">
        <f t="array" aca="1" ref="S2" ca="1">INDIRECT("'" &amp; $A2 &amp; "'!C37")</f>
        <v>0</v>
      </c>
      <c r="T2" s="9" t="str">
        <f ca="1">IF(J2=0,"No GyA",B2/J2)</f>
        <v>No GyA</v>
      </c>
      <c r="U2" s="10">
        <f ca="1">B2/((C2+D2)*90)*100</f>
        <v>100</v>
      </c>
      <c r="V2" s="9">
        <f ca="1">B2/($B$30*90)*100</f>
        <v>55.000000000000007</v>
      </c>
      <c r="W2" s="10">
        <f ca="1">IF(K2=0,B2,B2/K2)</f>
        <v>58.235294117647058</v>
      </c>
    </row>
    <row r="3" spans="1:25">
      <c r="A3" s="2" t="s">
        <v>24</v>
      </c>
      <c r="B3" s="2" cm="1">
        <f t="array" aca="1" ref="B3" ca="1">INDIRECT("'" &amp; $A3 &amp; "'!C24")</f>
        <v>1165</v>
      </c>
      <c r="C3" s="2" cm="1">
        <f t="array" aca="1" ref="C3" ca="1">INDIRECT("'" &amp; $A3 &amp; "'!C35")</f>
        <v>14</v>
      </c>
      <c r="D3" s="2" cm="1">
        <f t="array" aca="1" ref="D3" ca="1">INDIRECT("'" &amp; $A3 &amp; "'!C36")</f>
        <v>2</v>
      </c>
      <c r="E3" s="2" cm="1">
        <f t="array" aca="1" ref="E3" ca="1">INDIRECT("'" &amp; $A3 &amp; "'!C25")</f>
        <v>11</v>
      </c>
      <c r="F3" s="2" cm="1">
        <f t="array" aca="1" ref="F3" ca="1">INDIRECT("'" &amp; $A3 &amp; "'!C26")</f>
        <v>0</v>
      </c>
      <c r="G3" s="2" cm="1">
        <f t="array" aca="1" ref="G3" ca="1">INDIRECT("'" &amp; $A3 &amp; "'!C27")</f>
        <v>5</v>
      </c>
      <c r="H3" s="2" cm="1">
        <f t="array" aca="1" ref="H3" ca="1">INDIRECT("'" &amp; $A3 &amp; "'!C28")</f>
        <v>5</v>
      </c>
      <c r="I3" s="2" cm="1">
        <f t="array" aca="1" ref="I3" ca="1">INDIRECT("'" &amp; $A3 &amp; "'!C29")</f>
        <v>0</v>
      </c>
      <c r="J3" s="2">
        <f t="shared" ref="J3:J27" ca="1" si="1">H3+I3</f>
        <v>5</v>
      </c>
      <c r="K3" s="2" cm="1">
        <f t="array" aca="1" ref="K3" ca="1">INDIRECT("'" &amp; $A3 &amp; "'!C30")</f>
        <v>15</v>
      </c>
      <c r="L3" s="2" cm="1">
        <f t="array" aca="1" ref="L3" ca="1">INDIRECT("'" &amp; $A3 &amp; "'!C32")</f>
        <v>2</v>
      </c>
      <c r="M3" s="2" cm="1">
        <f t="array" aca="1" ref="M3" ca="1">INDIRECT("'" &amp; $A3 &amp; "'!C33")</f>
        <v>1</v>
      </c>
      <c r="N3" s="10">
        <f t="shared" ref="N3:N27" ca="1" si="2">C3/(C3+D3)*100</f>
        <v>87.5</v>
      </c>
      <c r="O3" s="10">
        <f t="shared" ca="1" si="0"/>
        <v>20</v>
      </c>
      <c r="P3" s="10">
        <f t="shared" ref="P3:P27" ca="1" si="3">E3/(D3+C3)*100</f>
        <v>68.75</v>
      </c>
      <c r="Q3" s="10">
        <f t="shared" ref="Q3:Q27" ca="1" si="4">G3/(D3+C3)*100</f>
        <v>31.25</v>
      </c>
      <c r="R3" s="11">
        <f t="shared" ref="R3:R27" ca="1" si="5">J3/(C3+D3)</f>
        <v>0.3125</v>
      </c>
      <c r="S3" s="10" cm="1">
        <f t="array" aca="1" ref="S3" ca="1">INDIRECT("'" &amp; $A3 &amp; "'!C37")</f>
        <v>1</v>
      </c>
      <c r="T3" s="9">
        <f t="shared" ref="T3:T26" ca="1" si="6">IF(J3=0,"No GyA",B3/J3)</f>
        <v>233</v>
      </c>
      <c r="U3" s="10">
        <f t="shared" ref="U3:U27" ca="1" si="7">B3/((C3+D3)*90)*100</f>
        <v>80.902777777777786</v>
      </c>
      <c r="V3" s="9">
        <f t="shared" ref="V3:V27" ca="1" si="8">B3/($B$30*90)*100</f>
        <v>64.722222222222229</v>
      </c>
      <c r="W3" s="10">
        <f t="shared" ref="W3:W27" ca="1" si="9">IF(K3=0,B3,B3/K3)</f>
        <v>77.666666666666671</v>
      </c>
    </row>
    <row r="4" spans="1:25">
      <c r="A4" s="2" t="s">
        <v>25</v>
      </c>
      <c r="B4" s="2" cm="1">
        <f t="array" aca="1" ref="B4" ca="1">INDIRECT("'" &amp; $A4 &amp; "'!C24")</f>
        <v>1139</v>
      </c>
      <c r="C4" s="2" cm="1">
        <f t="array" aca="1" ref="C4" ca="1">INDIRECT("'" &amp; $A4 &amp; "'!C35")</f>
        <v>14</v>
      </c>
      <c r="D4" s="2" cm="1">
        <f t="array" aca="1" ref="D4" ca="1">INDIRECT("'" &amp; $A4 &amp; "'!C36")</f>
        <v>1</v>
      </c>
      <c r="E4" s="2" cm="1">
        <f t="array" aca="1" ref="E4" ca="1">INDIRECT("'" &amp; $A4 &amp; "'!C25")</f>
        <v>10</v>
      </c>
      <c r="F4" s="2" cm="1">
        <f t="array" aca="1" ref="F4" ca="1">INDIRECT("'" &amp; $A4 &amp; "'!C26")</f>
        <v>0</v>
      </c>
      <c r="G4" s="2" cm="1">
        <f t="array" aca="1" ref="G4" ca="1">INDIRECT("'" &amp; $A4 &amp; "'!C27")</f>
        <v>5</v>
      </c>
      <c r="H4" s="2" cm="1">
        <f t="array" aca="1" ref="H4" ca="1">INDIRECT("'" &amp; $A4 &amp; "'!C28")</f>
        <v>1</v>
      </c>
      <c r="I4" s="2" cm="1">
        <f t="array" aca="1" ref="I4" ca="1">INDIRECT("'" &amp; $A4 &amp; "'!C29")</f>
        <v>0</v>
      </c>
      <c r="J4" s="2">
        <f ca="1">H4+I4</f>
        <v>1</v>
      </c>
      <c r="K4" s="2" cm="1">
        <f t="array" aca="1" ref="K4" ca="1">INDIRECT("'" &amp; $A4 &amp; "'!C30")</f>
        <v>15</v>
      </c>
      <c r="L4" s="2" cm="1">
        <f t="array" aca="1" ref="L4" ca="1">INDIRECT("'" &amp; $A4 &amp; "'!C32")</f>
        <v>3</v>
      </c>
      <c r="M4" s="2" cm="1">
        <f t="array" aca="1" ref="M4" ca="1">INDIRECT("'" &amp; $A4 &amp; "'!C33")</f>
        <v>0</v>
      </c>
      <c r="N4" s="10">
        <f t="shared" ca="1" si="2"/>
        <v>93.333333333333329</v>
      </c>
      <c r="O4" s="10">
        <f t="shared" ca="1" si="0"/>
        <v>25</v>
      </c>
      <c r="P4" s="10">
        <f t="shared" ca="1" si="3"/>
        <v>66.666666666666657</v>
      </c>
      <c r="Q4" s="10">
        <f t="shared" ca="1" si="4"/>
        <v>33.333333333333329</v>
      </c>
      <c r="R4" s="11">
        <f t="shared" ca="1" si="5"/>
        <v>6.6666666666666666E-2</v>
      </c>
      <c r="S4" s="10" cm="1">
        <f t="array" aca="1" ref="S4" ca="1">INDIRECT("'" &amp; $A4 &amp; "'!C37")</f>
        <v>0</v>
      </c>
      <c r="T4" s="9">
        <f t="shared" ca="1" si="6"/>
        <v>1139</v>
      </c>
      <c r="U4" s="10">
        <f t="shared" ca="1" si="7"/>
        <v>84.370370370370367</v>
      </c>
      <c r="V4" s="9">
        <f t="shared" ca="1" si="8"/>
        <v>63.277777777777779</v>
      </c>
      <c r="W4" s="10">
        <f t="shared" ca="1" si="9"/>
        <v>75.933333333333337</v>
      </c>
    </row>
    <row r="5" spans="1:25">
      <c r="A5" s="2" t="s">
        <v>26</v>
      </c>
      <c r="B5" s="2" cm="1">
        <f t="array" aca="1" ref="B5" ca="1">INDIRECT("'" &amp; $A5 &amp; "'!C24")</f>
        <v>551</v>
      </c>
      <c r="C5" s="2" cm="1">
        <f t="array" aca="1" ref="C5" ca="1">INDIRECT("'" &amp; $A5 &amp; "'!C35")</f>
        <v>4</v>
      </c>
      <c r="D5" s="2" cm="1">
        <f t="array" aca="1" ref="D5" ca="1">INDIRECT("'" &amp; $A5 &amp; "'!C36")</f>
        <v>9</v>
      </c>
      <c r="E5" s="2" cm="1">
        <f t="array" aca="1" ref="E5" ca="1">INDIRECT("'" &amp; $A5 &amp; "'!C25")</f>
        <v>8</v>
      </c>
      <c r="F5" s="2" cm="1">
        <f t="array" aca="1" ref="F5" ca="1">INDIRECT("'" &amp; $A5 &amp; "'!C26")</f>
        <v>0</v>
      </c>
      <c r="G5" s="2" cm="1">
        <f t="array" aca="1" ref="G5" ca="1">INDIRECT("'" &amp; $A5 &amp; "'!C27")</f>
        <v>5</v>
      </c>
      <c r="H5" s="2" cm="1">
        <f t="array" aca="1" ref="H5" ca="1">INDIRECT("'" &amp; $A5 &amp; "'!C28")</f>
        <v>1</v>
      </c>
      <c r="I5" s="2" cm="1">
        <f t="array" aca="1" ref="I5" ca="1">INDIRECT("'" &amp; $A5 &amp; "'!C29")</f>
        <v>2</v>
      </c>
      <c r="J5" s="2">
        <f t="shared" ca="1" si="1"/>
        <v>3</v>
      </c>
      <c r="K5" s="2" cm="1">
        <f t="array" aca="1" ref="K5" ca="1">INDIRECT("'" &amp; $A5 &amp; "'!C30")</f>
        <v>11</v>
      </c>
      <c r="L5" s="2" cm="1">
        <f t="array" aca="1" ref="L5" ca="1">INDIRECT("'" &amp; $A5 &amp; "'!C32")</f>
        <v>1</v>
      </c>
      <c r="M5" s="2" cm="1">
        <f t="array" aca="1" ref="M5" ca="1">INDIRECT("'" &amp; $A5 &amp; "'!C33")</f>
        <v>1</v>
      </c>
      <c r="N5" s="10">
        <f t="shared" ca="1" si="2"/>
        <v>30.76923076923077</v>
      </c>
      <c r="O5" s="10">
        <f t="shared" ca="1" si="0"/>
        <v>35</v>
      </c>
      <c r="P5" s="10">
        <f t="shared" ca="1" si="3"/>
        <v>61.53846153846154</v>
      </c>
      <c r="Q5" s="10">
        <f t="shared" ca="1" si="4"/>
        <v>38.461538461538467</v>
      </c>
      <c r="R5" s="11">
        <f t="shared" ca="1" si="5"/>
        <v>0.23076923076923078</v>
      </c>
      <c r="S5" s="10" cm="1">
        <f t="array" aca="1" ref="S5" ca="1">INDIRECT("'" &amp; $A5 &amp; "'!C37")</f>
        <v>0</v>
      </c>
      <c r="T5" s="9">
        <f t="shared" ca="1" si="6"/>
        <v>183.66666666666666</v>
      </c>
      <c r="U5" s="10">
        <f t="shared" ca="1" si="7"/>
        <v>47.09401709401709</v>
      </c>
      <c r="V5" s="9">
        <f t="shared" ca="1" si="8"/>
        <v>30.611111111111111</v>
      </c>
      <c r="W5" s="10">
        <f t="shared" ca="1" si="9"/>
        <v>50.090909090909093</v>
      </c>
    </row>
    <row r="6" spans="1:25">
      <c r="A6" s="2" t="s">
        <v>27</v>
      </c>
      <c r="B6" s="2" cm="1">
        <f t="array" aca="1" ref="B6" ca="1">INDIRECT("'" &amp; $A6 &amp; "'!C24")</f>
        <v>909</v>
      </c>
      <c r="C6" s="2" cm="1">
        <f t="array" aca="1" ref="C6" ca="1">INDIRECT("'" &amp; $A6 &amp; "'!C35")</f>
        <v>12</v>
      </c>
      <c r="D6" s="2" cm="1">
        <f t="array" aca="1" ref="D6" ca="1">INDIRECT("'" &amp; $A6 &amp; "'!C36")</f>
        <v>1</v>
      </c>
      <c r="E6" s="2" cm="1">
        <f t="array" aca="1" ref="E6" ca="1">INDIRECT("'" &amp; $A6 &amp; "'!C25")</f>
        <v>10</v>
      </c>
      <c r="F6" s="2" cm="1">
        <f t="array" aca="1" ref="F6" ca="1">INDIRECT("'" &amp; $A6 &amp; "'!C26")</f>
        <v>0</v>
      </c>
      <c r="G6" s="2" cm="1">
        <f t="array" aca="1" ref="G6" ca="1">INDIRECT("'" &amp; $A6 &amp; "'!C27")</f>
        <v>3</v>
      </c>
      <c r="H6" s="2" cm="1">
        <f t="array" aca="1" ref="H6" ca="1">INDIRECT("'" &amp; $A6 &amp; "'!C28")</f>
        <v>1</v>
      </c>
      <c r="I6" s="2" cm="1">
        <f t="array" aca="1" ref="I6" ca="1">INDIRECT("'" &amp; $A6 &amp; "'!C29")</f>
        <v>4</v>
      </c>
      <c r="J6" s="2">
        <f t="shared" ca="1" si="1"/>
        <v>5</v>
      </c>
      <c r="K6" s="2" cm="1">
        <f t="array" aca="1" ref="K6" ca="1">INDIRECT("'" &amp; $A6 &amp; "'!C30")</f>
        <v>11</v>
      </c>
      <c r="L6" s="2" cm="1">
        <f t="array" aca="1" ref="L6" ca="1">INDIRECT("'" &amp; $A6 &amp; "'!C32")</f>
        <v>3</v>
      </c>
      <c r="M6" s="2" cm="1">
        <f t="array" aca="1" ref="M6" ca="1">INDIRECT("'" &amp; $A6 &amp; "'!C33")</f>
        <v>0</v>
      </c>
      <c r="N6" s="10">
        <f t="shared" ca="1" si="2"/>
        <v>92.307692307692307</v>
      </c>
      <c r="O6" s="10">
        <f t="shared" ca="1" si="0"/>
        <v>35</v>
      </c>
      <c r="P6" s="10">
        <f t="shared" ca="1" si="3"/>
        <v>76.923076923076934</v>
      </c>
      <c r="Q6" s="10">
        <f t="shared" ca="1" si="4"/>
        <v>23.076923076923077</v>
      </c>
      <c r="R6" s="11">
        <f t="shared" ca="1" si="5"/>
        <v>0.38461538461538464</v>
      </c>
      <c r="S6" s="10" cm="1">
        <f t="array" aca="1" ref="S6" ca="1">INDIRECT("'" &amp; $A6 &amp; "'!C37")</f>
        <v>1</v>
      </c>
      <c r="T6" s="9">
        <f t="shared" ca="1" si="6"/>
        <v>181.8</v>
      </c>
      <c r="U6" s="10">
        <f t="shared" ca="1" si="7"/>
        <v>77.692307692307693</v>
      </c>
      <c r="V6" s="9">
        <f t="shared" ca="1" si="8"/>
        <v>50.5</v>
      </c>
      <c r="W6" s="10">
        <f t="shared" ca="1" si="9"/>
        <v>82.63636363636364</v>
      </c>
    </row>
    <row r="7" spans="1:25">
      <c r="A7" s="2" t="s">
        <v>28</v>
      </c>
      <c r="B7" s="2" cm="1">
        <f t="array" aca="1" ref="B7" ca="1">INDIRECT("'" &amp; $A7 &amp; "'!C24")</f>
        <v>346</v>
      </c>
      <c r="C7" s="2" cm="1">
        <f t="array" aca="1" ref="C7" ca="1">INDIRECT("'" &amp; $A7 &amp; "'!C35")</f>
        <v>4</v>
      </c>
      <c r="D7" s="2" cm="1">
        <f t="array" aca="1" ref="D7" ca="1">INDIRECT("'" &amp; $A7 &amp; "'!C36")</f>
        <v>8</v>
      </c>
      <c r="E7" s="2" cm="1">
        <f t="array" aca="1" ref="E7" ca="1">INDIRECT("'" &amp; $A7 &amp; "'!C25")</f>
        <v>8</v>
      </c>
      <c r="F7" s="2" cm="1">
        <f t="array" aca="1" ref="F7" ca="1">INDIRECT("'" &amp; $A7 &amp; "'!C26")</f>
        <v>0</v>
      </c>
      <c r="G7" s="2" cm="1">
        <f t="array" aca="1" ref="G7" ca="1">INDIRECT("'" &amp; $A7 &amp; "'!C27")</f>
        <v>4</v>
      </c>
      <c r="H7" s="2" cm="1">
        <f t="array" aca="1" ref="H7" ca="1">INDIRECT("'" &amp; $A7 &amp; "'!C28")</f>
        <v>0</v>
      </c>
      <c r="I7" s="2" cm="1">
        <f t="array" aca="1" ref="I7" ca="1">INDIRECT("'" &amp; $A7 &amp; "'!C29")</f>
        <v>0</v>
      </c>
      <c r="J7" s="2">
        <f t="shared" ca="1" si="1"/>
        <v>0</v>
      </c>
      <c r="K7" s="2" cm="1">
        <f t="array" aca="1" ref="K7" ca="1">INDIRECT("'" &amp; $A7 &amp; "'!C30")</f>
        <v>5</v>
      </c>
      <c r="L7" s="2" cm="1">
        <f t="array" aca="1" ref="L7" ca="1">INDIRECT("'" &amp; $A7 &amp; "'!C32")</f>
        <v>2</v>
      </c>
      <c r="M7" s="2" cm="1">
        <f t="array" aca="1" ref="M7" ca="1">INDIRECT("'" &amp; $A7 &amp; "'!C33")</f>
        <v>0</v>
      </c>
      <c r="N7" s="10">
        <f t="shared" ca="1" si="2"/>
        <v>33.333333333333329</v>
      </c>
      <c r="O7" s="10">
        <f t="shared" ca="1" si="0"/>
        <v>40</v>
      </c>
      <c r="P7" s="10">
        <f t="shared" ca="1" si="3"/>
        <v>66.666666666666657</v>
      </c>
      <c r="Q7" s="10">
        <f t="shared" ca="1" si="4"/>
        <v>33.333333333333329</v>
      </c>
      <c r="R7" s="11">
        <f t="shared" ca="1" si="5"/>
        <v>0</v>
      </c>
      <c r="S7" s="10" cm="1">
        <f t="array" aca="1" ref="S7" ca="1">INDIRECT("'" &amp; $A7 &amp; "'!C37")</f>
        <v>0</v>
      </c>
      <c r="T7" s="9" t="str">
        <f t="shared" ca="1" si="6"/>
        <v>No GyA</v>
      </c>
      <c r="U7" s="10">
        <f t="shared" ca="1" si="7"/>
        <v>32.037037037037038</v>
      </c>
      <c r="V7" s="9">
        <f t="shared" ca="1" si="8"/>
        <v>19.222222222222221</v>
      </c>
      <c r="W7" s="10">
        <f t="shared" ca="1" si="9"/>
        <v>69.2</v>
      </c>
    </row>
    <row r="8" spans="1:25">
      <c r="A8" s="2" t="s">
        <v>29</v>
      </c>
      <c r="B8" s="2" cm="1">
        <f t="array" aca="1" ref="B8" ca="1">INDIRECT("'" &amp; $A8 &amp; "'!C24")</f>
        <v>647</v>
      </c>
      <c r="C8" s="2" cm="1">
        <f t="array" aca="1" ref="C8" ca="1">INDIRECT("'" &amp; $A8 &amp; "'!C35")</f>
        <v>8</v>
      </c>
      <c r="D8" s="2" cm="1">
        <f t="array" aca="1" ref="D8" ca="1">INDIRECT("'" &amp; $A8 &amp; "'!C36")</f>
        <v>1</v>
      </c>
      <c r="E8" s="2" cm="1">
        <f t="array" aca="1" ref="E8" ca="1">INDIRECT("'" &amp; $A8 &amp; "'!C25")</f>
        <v>4</v>
      </c>
      <c r="F8" s="2" cm="1">
        <f t="array" aca="1" ref="F8" ca="1">INDIRECT("'" &amp; $A8 &amp; "'!C26")</f>
        <v>0</v>
      </c>
      <c r="G8" s="2" cm="1">
        <f t="array" aca="1" ref="G8" ca="1">INDIRECT("'" &amp; $A8 &amp; "'!C27")</f>
        <v>5</v>
      </c>
      <c r="H8" s="2" cm="1">
        <f t="array" aca="1" ref="H8" ca="1">INDIRECT("'" &amp; $A8 &amp; "'!C28")</f>
        <v>3</v>
      </c>
      <c r="I8" s="2" cm="1">
        <f t="array" aca="1" ref="I8" ca="1">INDIRECT("'" &amp; $A8 &amp; "'!C29")</f>
        <v>1</v>
      </c>
      <c r="J8" s="2">
        <f t="shared" ca="1" si="1"/>
        <v>4</v>
      </c>
      <c r="K8" s="2" cm="1">
        <f t="array" aca="1" ref="K8" ca="1">INDIRECT("'" &amp; $A8 &amp; "'!C30")</f>
        <v>9</v>
      </c>
      <c r="L8" s="2" cm="1">
        <f t="array" aca="1" ref="L8" ca="1">INDIRECT("'" &amp; $A8 &amp; "'!C32")</f>
        <v>0</v>
      </c>
      <c r="M8" s="2" cm="1">
        <f t="array" aca="1" ref="M8" ca="1">INDIRECT("'" &amp; $A8 &amp; "'!C33")</f>
        <v>0</v>
      </c>
      <c r="N8" s="10">
        <f t="shared" ca="1" si="2"/>
        <v>88.888888888888886</v>
      </c>
      <c r="O8" s="10">
        <f t="shared" ca="1" si="0"/>
        <v>55.000000000000007</v>
      </c>
      <c r="P8" s="10">
        <f t="shared" ca="1" si="3"/>
        <v>44.444444444444443</v>
      </c>
      <c r="Q8" s="10">
        <f t="shared" ca="1" si="4"/>
        <v>55.555555555555557</v>
      </c>
      <c r="R8" s="11">
        <f t="shared" ca="1" si="5"/>
        <v>0.44444444444444442</v>
      </c>
      <c r="S8" s="10" cm="1">
        <f t="array" aca="1" ref="S8" ca="1">INDIRECT("'" &amp; $A8 &amp; "'!C37")</f>
        <v>0</v>
      </c>
      <c r="T8" s="9">
        <f t="shared" ca="1" si="6"/>
        <v>161.75</v>
      </c>
      <c r="U8" s="10">
        <f t="shared" ca="1" si="7"/>
        <v>79.876543209876544</v>
      </c>
      <c r="V8" s="9">
        <f t="shared" ca="1" si="8"/>
        <v>35.944444444444443</v>
      </c>
      <c r="W8" s="10">
        <f t="shared" ca="1" si="9"/>
        <v>71.888888888888886</v>
      </c>
    </row>
    <row r="9" spans="1:25">
      <c r="A9" s="2" t="s">
        <v>30</v>
      </c>
      <c r="B9" s="2" cm="1">
        <f t="array" aca="1" ref="B9" ca="1">INDIRECT("'" &amp; $A9 &amp; "'!C24")</f>
        <v>1697</v>
      </c>
      <c r="C9" s="2" cm="1">
        <f t="array" aca="1" ref="C9" ca="1">INDIRECT("'" &amp; $A9 &amp; "'!C35")</f>
        <v>19</v>
      </c>
      <c r="D9" s="2" cm="1">
        <f t="array" aca="1" ref="D9" ca="1">INDIRECT("'" &amp; $A9 &amp; "'!C36")</f>
        <v>1</v>
      </c>
      <c r="E9" s="2" cm="1">
        <f t="array" aca="1" ref="E9" ca="1">INDIRECT("'" &amp; $A9 &amp; "'!C25")</f>
        <v>13</v>
      </c>
      <c r="F9" s="2" cm="1">
        <f t="array" aca="1" ref="F9" ca="1">INDIRECT("'" &amp; $A9 &amp; "'!C26")</f>
        <v>0</v>
      </c>
      <c r="G9" s="2" cm="1">
        <f t="array" aca="1" ref="G9" ca="1">INDIRECT("'" &amp; $A9 &amp; "'!C27")</f>
        <v>7</v>
      </c>
      <c r="H9" s="2" cm="1">
        <f t="array" aca="1" ref="H9" ca="1">INDIRECT("'" &amp; $A9 &amp; "'!C28")</f>
        <v>3</v>
      </c>
      <c r="I9" s="2" cm="1">
        <f t="array" aca="1" ref="I9" ca="1">INDIRECT("'" &amp; $A9 &amp; "'!C29")</f>
        <v>2</v>
      </c>
      <c r="J9" s="2">
        <f t="shared" ca="1" si="1"/>
        <v>5</v>
      </c>
      <c r="K9" s="2" cm="1">
        <f t="array" aca="1" ref="K9" ca="1">INDIRECT("'" &amp; $A9 &amp; "'!C30")</f>
        <v>26</v>
      </c>
      <c r="L9" s="2" cm="1">
        <f t="array" aca="1" ref="L9" ca="1">INDIRECT("'" &amp; $A9 &amp; "'!C32")</f>
        <v>4</v>
      </c>
      <c r="M9" s="2" cm="1">
        <f t="array" aca="1" ref="M9" ca="1">INDIRECT("'" &amp; $A9 &amp; "'!C33")</f>
        <v>0</v>
      </c>
      <c r="N9" s="10">
        <f t="shared" ca="1" si="2"/>
        <v>95</v>
      </c>
      <c r="O9" s="10">
        <f t="shared" ca="1" si="0"/>
        <v>0</v>
      </c>
      <c r="P9" s="10">
        <f t="shared" ca="1" si="3"/>
        <v>65</v>
      </c>
      <c r="Q9" s="10">
        <f t="shared" ca="1" si="4"/>
        <v>35</v>
      </c>
      <c r="R9" s="11">
        <f t="shared" ca="1" si="5"/>
        <v>0.25</v>
      </c>
      <c r="S9" s="10" cm="1">
        <f t="array" aca="1" ref="S9" ca="1">INDIRECT("'" &amp; $A9 &amp; "'!C37")</f>
        <v>0</v>
      </c>
      <c r="T9" s="9">
        <f t="shared" ca="1" si="6"/>
        <v>339.4</v>
      </c>
      <c r="U9" s="10">
        <f t="shared" ca="1" si="7"/>
        <v>94.277777777777786</v>
      </c>
      <c r="V9" s="9">
        <f t="shared" ca="1" si="8"/>
        <v>94.277777777777786</v>
      </c>
      <c r="W9" s="10">
        <f t="shared" ca="1" si="9"/>
        <v>65.269230769230774</v>
      </c>
    </row>
    <row r="10" spans="1:25">
      <c r="A10" s="2" t="s">
        <v>31</v>
      </c>
      <c r="B10" s="2" cm="1">
        <f t="array" aca="1" ref="B10" ca="1">INDIRECT("'" &amp; $A10 &amp; "'!C24")</f>
        <v>3</v>
      </c>
      <c r="C10" s="2" cm="1">
        <f t="array" aca="1" ref="C10" ca="1">INDIRECT("'" &amp; $A10 &amp; "'!C35")</f>
        <v>0</v>
      </c>
      <c r="D10" s="2" cm="1">
        <f t="array" aca="1" ref="D10" ca="1">INDIRECT("'" &amp; $A10 &amp; "'!C36")</f>
        <v>1</v>
      </c>
      <c r="E10" s="2" cm="1">
        <f t="array" aca="1" ref="E10" ca="1">INDIRECT("'" &amp; $A10 &amp; "'!C25")</f>
        <v>0</v>
      </c>
      <c r="F10" s="2" cm="1">
        <f t="array" aca="1" ref="F10" ca="1">INDIRECT("'" &amp; $A10 &amp; "'!C26")</f>
        <v>0</v>
      </c>
      <c r="G10" s="2" cm="1">
        <f t="array" aca="1" ref="G10" ca="1">INDIRECT("'" &amp; $A10 &amp; "'!C27")</f>
        <v>1</v>
      </c>
      <c r="H10" s="2" cm="1">
        <f t="array" aca="1" ref="H10" ca="1">INDIRECT("'" &amp; $A10 &amp; "'!C28")</f>
        <v>0</v>
      </c>
      <c r="I10" s="2" cm="1">
        <f t="array" aca="1" ref="I10" ca="1">INDIRECT("'" &amp; $A10 &amp; "'!C29")</f>
        <v>0</v>
      </c>
      <c r="J10" s="2">
        <f t="shared" ca="1" si="1"/>
        <v>0</v>
      </c>
      <c r="K10" s="2" cm="1">
        <f t="array" aca="1" ref="K10" ca="1">INDIRECT("'" &amp; $A10 &amp; "'!C30")</f>
        <v>1</v>
      </c>
      <c r="L10" s="2" cm="1">
        <f t="array" aca="1" ref="L10" ca="1">INDIRECT("'" &amp; $A10 &amp; "'!C32")</f>
        <v>0</v>
      </c>
      <c r="M10" s="2" cm="1">
        <f t="array" aca="1" ref="M10" ca="1">INDIRECT("'" &amp; $A10 &amp; "'!C33")</f>
        <v>0</v>
      </c>
      <c r="N10" s="10">
        <f t="shared" ca="1" si="2"/>
        <v>0</v>
      </c>
      <c r="O10" s="10">
        <f t="shared" ca="1" si="0"/>
        <v>95</v>
      </c>
      <c r="P10" s="10">
        <f t="shared" ca="1" si="3"/>
        <v>0</v>
      </c>
      <c r="Q10" s="10">
        <f t="shared" ca="1" si="4"/>
        <v>100</v>
      </c>
      <c r="R10" s="11">
        <f t="shared" ca="1" si="5"/>
        <v>0</v>
      </c>
      <c r="S10" s="10" cm="1">
        <f t="array" aca="1" ref="S10" ca="1">INDIRECT("'" &amp; $A10 &amp; "'!C37")</f>
        <v>0</v>
      </c>
      <c r="T10" s="9" t="str">
        <f t="shared" ca="1" si="6"/>
        <v>No GyA</v>
      </c>
      <c r="U10" s="10">
        <f t="shared" ca="1" si="7"/>
        <v>3.3333333333333335</v>
      </c>
      <c r="V10" s="9">
        <f t="shared" ca="1" si="8"/>
        <v>0.16666666666666669</v>
      </c>
      <c r="W10" s="10">
        <f t="shared" ca="1" si="9"/>
        <v>3</v>
      </c>
    </row>
    <row r="11" spans="1:25">
      <c r="A11" s="2" t="s">
        <v>32</v>
      </c>
      <c r="B11" s="2" cm="1">
        <f t="array" aca="1" ref="B11" ca="1">INDIRECT("'" &amp; $A11 &amp; "'!C24")</f>
        <v>1398</v>
      </c>
      <c r="C11" s="2" cm="1">
        <f t="array" aca="1" ref="C11" ca="1">INDIRECT("'" &amp; $A11 &amp; "'!C35")</f>
        <v>16</v>
      </c>
      <c r="D11" s="2" cm="1">
        <f t="array" aca="1" ref="D11" ca="1">INDIRECT("'" &amp; $A11 &amp; "'!C36")</f>
        <v>1</v>
      </c>
      <c r="E11" s="2" cm="1">
        <f t="array" aca="1" ref="E11" ca="1">INDIRECT("'" &amp; $A11 &amp; "'!C25")</f>
        <v>11</v>
      </c>
      <c r="F11" s="2" cm="1">
        <f t="array" aca="1" ref="F11" ca="1">INDIRECT("'" &amp; $A11 &amp; "'!C26")</f>
        <v>0</v>
      </c>
      <c r="G11" s="2" cm="1">
        <f t="array" aca="1" ref="G11" ca="1">INDIRECT("'" &amp; $A11 &amp; "'!C27")</f>
        <v>6</v>
      </c>
      <c r="H11" s="2" cm="1">
        <f t="array" aca="1" ref="H11" ca="1">INDIRECT("'" &amp; $A11 &amp; "'!C28")</f>
        <v>3</v>
      </c>
      <c r="I11" s="2" cm="1">
        <f t="array" aca="1" ref="I11" ca="1">INDIRECT("'" &amp; $A11 &amp; "'!C29")</f>
        <v>1</v>
      </c>
      <c r="J11" s="2">
        <f t="shared" ca="1" si="1"/>
        <v>4</v>
      </c>
      <c r="K11" s="2" cm="1">
        <f t="array" aca="1" ref="K11" ca="1">INDIRECT("'" &amp; $A11 &amp; "'!C30")</f>
        <v>18</v>
      </c>
      <c r="L11" s="2" cm="1">
        <f t="array" aca="1" ref="L11" ca="1">INDIRECT("'" &amp; $A11 &amp; "'!C32")</f>
        <v>4</v>
      </c>
      <c r="M11" s="2" cm="1">
        <f t="array" aca="1" ref="M11" ca="1">INDIRECT("'" &amp; $A11 &amp; "'!C33")</f>
        <v>0</v>
      </c>
      <c r="N11" s="10">
        <f t="shared" ca="1" si="2"/>
        <v>94.117647058823522</v>
      </c>
      <c r="O11" s="10">
        <f t="shared" ca="1" si="0"/>
        <v>15</v>
      </c>
      <c r="P11" s="10">
        <f t="shared" ca="1" si="3"/>
        <v>64.705882352941174</v>
      </c>
      <c r="Q11" s="10">
        <f t="shared" ca="1" si="4"/>
        <v>35.294117647058826</v>
      </c>
      <c r="R11" s="11">
        <f t="shared" ca="1" si="5"/>
        <v>0.23529411764705882</v>
      </c>
      <c r="S11" s="10" cm="1">
        <f t="array" aca="1" ref="S11" ca="1">INDIRECT("'" &amp; $A11 &amp; "'!C37")</f>
        <v>2</v>
      </c>
      <c r="T11" s="9">
        <f t="shared" ca="1" si="6"/>
        <v>349.5</v>
      </c>
      <c r="U11" s="10">
        <f t="shared" ca="1" si="7"/>
        <v>91.372549019607845</v>
      </c>
      <c r="V11" s="9">
        <f t="shared" ca="1" si="8"/>
        <v>77.666666666666657</v>
      </c>
      <c r="W11" s="10">
        <f t="shared" ca="1" si="9"/>
        <v>77.666666666666671</v>
      </c>
    </row>
    <row r="12" spans="1:25">
      <c r="A12" s="2" t="s">
        <v>33</v>
      </c>
      <c r="B12" s="2" cm="1">
        <f t="array" aca="1" ref="B12" ca="1">INDIRECT("'" &amp; $A12 &amp; "'!C24")</f>
        <v>345</v>
      </c>
      <c r="C12" s="2" cm="1">
        <f t="array" aca="1" ref="C12" ca="1">INDIRECT("'" &amp; $A12 &amp; "'!C35")</f>
        <v>3</v>
      </c>
      <c r="D12" s="2" cm="1">
        <f t="array" aca="1" ref="D12" ca="1">INDIRECT("'" &amp; $A12 &amp; "'!C36")</f>
        <v>9</v>
      </c>
      <c r="E12" s="2" cm="1">
        <f t="array" aca="1" ref="E12" ca="1">INDIRECT("'" &amp; $A12 &amp; "'!C25")</f>
        <v>7</v>
      </c>
      <c r="F12" s="2" cm="1">
        <f t="array" aca="1" ref="F12" ca="1">INDIRECT("'" &amp; $A12 &amp; "'!C26")</f>
        <v>0</v>
      </c>
      <c r="G12" s="2" cm="1">
        <f t="array" aca="1" ref="G12" ca="1">INDIRECT("'" &amp; $A12 &amp; "'!C27")</f>
        <v>5</v>
      </c>
      <c r="H12" s="2" cm="1">
        <f t="array" aca="1" ref="H12" ca="1">INDIRECT("'" &amp; $A12 &amp; "'!C28")</f>
        <v>0</v>
      </c>
      <c r="I12" s="2" cm="1">
        <f t="array" aca="1" ref="I12" ca="1">INDIRECT("'" &amp; $A12 &amp; "'!C29")</f>
        <v>1</v>
      </c>
      <c r="J12" s="2">
        <f t="shared" ca="1" si="1"/>
        <v>1</v>
      </c>
      <c r="K12" s="2" cm="1">
        <f t="array" aca="1" ref="K12" ca="1">INDIRECT("'" &amp; $A12 &amp; "'!C30")</f>
        <v>7</v>
      </c>
      <c r="L12" s="2" cm="1">
        <f t="array" aca="1" ref="L12" ca="1">INDIRECT("'" &amp; $A12 &amp; "'!C32")</f>
        <v>1</v>
      </c>
      <c r="M12" s="2" cm="1">
        <f t="array" aca="1" ref="M12" ca="1">INDIRECT("'" &amp; $A12 &amp; "'!C33")</f>
        <v>0</v>
      </c>
      <c r="N12" s="10">
        <f t="shared" ca="1" si="2"/>
        <v>25</v>
      </c>
      <c r="O12" s="10">
        <f t="shared" ca="1" si="0"/>
        <v>40</v>
      </c>
      <c r="P12" s="10">
        <f t="shared" ca="1" si="3"/>
        <v>58.333333333333336</v>
      </c>
      <c r="Q12" s="10">
        <f t="shared" ca="1" si="4"/>
        <v>41.666666666666671</v>
      </c>
      <c r="R12" s="11">
        <f t="shared" ca="1" si="5"/>
        <v>8.3333333333333329E-2</v>
      </c>
      <c r="S12" s="10" cm="1">
        <f t="array" aca="1" ref="S12" ca="1">INDIRECT("'" &amp; $A12 &amp; "'!C37")</f>
        <v>0</v>
      </c>
      <c r="T12" s="9">
        <f t="shared" ca="1" si="6"/>
        <v>345</v>
      </c>
      <c r="U12" s="10">
        <f t="shared" ca="1" si="7"/>
        <v>31.944444444444443</v>
      </c>
      <c r="V12" s="9">
        <f t="shared" ca="1" si="8"/>
        <v>19.166666666666668</v>
      </c>
      <c r="W12" s="10">
        <f t="shared" ca="1" si="9"/>
        <v>49.285714285714285</v>
      </c>
    </row>
    <row r="13" spans="1:25">
      <c r="A13" s="2" t="s">
        <v>34</v>
      </c>
      <c r="B13" s="2" cm="1">
        <f t="array" aca="1" ref="B13" ca="1">INDIRECT("'" &amp; $A13 &amp; "'!C24")</f>
        <v>1630</v>
      </c>
      <c r="C13" s="2" cm="1">
        <f t="array" aca="1" ref="C13" ca="1">INDIRECT("'" &amp; $A13 &amp; "'!C35")</f>
        <v>19</v>
      </c>
      <c r="D13" s="2" cm="1">
        <f t="array" aca="1" ref="D13" ca="1">INDIRECT("'" &amp; $A13 &amp; "'!C36")</f>
        <v>0</v>
      </c>
      <c r="E13" s="2" cm="1">
        <f t="array" aca="1" ref="E13" ca="1">INDIRECT("'" &amp; $A13 &amp; "'!C25")</f>
        <v>13</v>
      </c>
      <c r="F13" s="2" cm="1">
        <f t="array" aca="1" ref="F13" ca="1">INDIRECT("'" &amp; $A13 &amp; "'!C26")</f>
        <v>0</v>
      </c>
      <c r="G13" s="2" cm="1">
        <f t="array" aca="1" ref="G13" ca="1">INDIRECT("'" &amp; $A13 &amp; "'!C27")</f>
        <v>6</v>
      </c>
      <c r="H13" s="2" cm="1">
        <f t="array" aca="1" ref="H13" ca="1">INDIRECT("'" &amp; $A13 &amp; "'!C28")</f>
        <v>8</v>
      </c>
      <c r="I13" s="2" cm="1">
        <f t="array" aca="1" ref="I13" ca="1">INDIRECT("'" &amp; $A13 &amp; "'!C29")</f>
        <v>4</v>
      </c>
      <c r="J13" s="2">
        <f t="shared" ca="1" si="1"/>
        <v>12</v>
      </c>
      <c r="K13" s="2" cm="1">
        <f t="array" aca="1" ref="K13" ca="1">INDIRECT("'" &amp; $A13 &amp; "'!C30")</f>
        <v>21</v>
      </c>
      <c r="L13" s="2" cm="1">
        <f t="array" aca="1" ref="L13" ca="1">INDIRECT("'" &amp; $A13 &amp; "'!C32")</f>
        <v>1</v>
      </c>
      <c r="M13" s="2" cm="1">
        <f t="array" aca="1" ref="M13" ca="1">INDIRECT("'" &amp; $A13 &amp; "'!C33")</f>
        <v>0</v>
      </c>
      <c r="N13" s="10">
        <f t="shared" ca="1" si="2"/>
        <v>100</v>
      </c>
      <c r="O13" s="10">
        <f t="shared" ca="1" si="0"/>
        <v>5</v>
      </c>
      <c r="P13" s="10">
        <f t="shared" ca="1" si="3"/>
        <v>68.421052631578945</v>
      </c>
      <c r="Q13" s="10">
        <f t="shared" ca="1" si="4"/>
        <v>31.578947368421051</v>
      </c>
      <c r="R13" s="11">
        <f t="shared" ca="1" si="5"/>
        <v>0.63157894736842102</v>
      </c>
      <c r="S13" s="10" cm="1">
        <f t="array" aca="1" ref="S13" ca="1">INDIRECT("'" &amp; $A13 &amp; "'!C37")</f>
        <v>1</v>
      </c>
      <c r="T13" s="9">
        <f t="shared" ca="1" si="6"/>
        <v>135.83333333333334</v>
      </c>
      <c r="U13" s="10">
        <f t="shared" ca="1" si="7"/>
        <v>95.32163742690058</v>
      </c>
      <c r="V13" s="9">
        <f t="shared" ca="1" si="8"/>
        <v>90.555555555555557</v>
      </c>
      <c r="W13" s="10">
        <f t="shared" ca="1" si="9"/>
        <v>77.61904761904762</v>
      </c>
    </row>
    <row r="14" spans="1:25">
      <c r="A14" s="2" t="s">
        <v>35</v>
      </c>
      <c r="B14" s="2" cm="1">
        <f t="array" aca="1" ref="B14" ca="1">INDIRECT("'" &amp; $A14 &amp; "'!C24")</f>
        <v>1241</v>
      </c>
      <c r="C14" s="2" cm="1">
        <f t="array" aca="1" ref="C14" ca="1">INDIRECT("'" &amp; $A14 &amp; "'!C35")</f>
        <v>15</v>
      </c>
      <c r="D14" s="2" cm="1">
        <f t="array" aca="1" ref="D14" ca="1">INDIRECT("'" &amp; $A14 &amp; "'!C36")</f>
        <v>2</v>
      </c>
      <c r="E14" s="2" cm="1">
        <f t="array" aca="1" ref="E14" ca="1">INDIRECT("'" &amp; $A14 &amp; "'!C25")</f>
        <v>12</v>
      </c>
      <c r="F14" s="2" cm="1">
        <f t="array" aca="1" ref="F14" ca="1">INDIRECT("'" &amp; $A14 &amp; "'!C26")</f>
        <v>0</v>
      </c>
      <c r="G14" s="2" cm="1">
        <f t="array" aca="1" ref="G14" ca="1">INDIRECT("'" &amp; $A14 &amp; "'!C27")</f>
        <v>5</v>
      </c>
      <c r="H14" s="2" cm="1">
        <f t="array" aca="1" ref="H14" ca="1">INDIRECT("'" &amp; $A14 &amp; "'!C28")</f>
        <v>3</v>
      </c>
      <c r="I14" s="2" cm="1">
        <f t="array" aca="1" ref="I14" ca="1">INDIRECT("'" &amp; $A14 &amp; "'!C29")</f>
        <v>4</v>
      </c>
      <c r="J14" s="2">
        <f t="shared" ca="1" si="1"/>
        <v>7</v>
      </c>
      <c r="K14" s="2" cm="1">
        <f t="array" aca="1" ref="K14" ca="1">INDIRECT("'" &amp; $A14 &amp; "'!C30")</f>
        <v>17</v>
      </c>
      <c r="L14" s="2" cm="1">
        <f t="array" aca="1" ref="L14" ca="1">INDIRECT("'" &amp; $A14 &amp; "'!C32")</f>
        <v>1</v>
      </c>
      <c r="M14" s="2" cm="1">
        <f t="array" aca="1" ref="M14" ca="1">INDIRECT("'" &amp; $A14 &amp; "'!C33")</f>
        <v>0</v>
      </c>
      <c r="N14" s="10">
        <f t="shared" ca="1" si="2"/>
        <v>88.235294117647058</v>
      </c>
      <c r="O14" s="10">
        <f t="shared" ca="1" si="0"/>
        <v>15</v>
      </c>
      <c r="P14" s="10">
        <f t="shared" ca="1" si="3"/>
        <v>70.588235294117652</v>
      </c>
      <c r="Q14" s="10">
        <f t="shared" ca="1" si="4"/>
        <v>29.411764705882355</v>
      </c>
      <c r="R14" s="11">
        <f t="shared" ca="1" si="5"/>
        <v>0.41176470588235292</v>
      </c>
      <c r="S14" s="10" cm="1">
        <f t="array" aca="1" ref="S14" ca="1">INDIRECT("'" &amp; $A14 &amp; "'!C37")</f>
        <v>1</v>
      </c>
      <c r="T14" s="9">
        <f t="shared" ca="1" si="6"/>
        <v>177.28571428571428</v>
      </c>
      <c r="U14" s="10">
        <f t="shared" ca="1" si="7"/>
        <v>81.111111111111114</v>
      </c>
      <c r="V14" s="9">
        <f t="shared" ca="1" si="8"/>
        <v>68.944444444444443</v>
      </c>
      <c r="W14" s="10">
        <f t="shared" ca="1" si="9"/>
        <v>73</v>
      </c>
    </row>
    <row r="15" spans="1:25">
      <c r="A15" s="2" t="s">
        <v>36</v>
      </c>
      <c r="B15" s="2" cm="1">
        <f t="array" aca="1" ref="B15" ca="1">INDIRECT("'" &amp; $A15 &amp; "'!C24")</f>
        <v>864</v>
      </c>
      <c r="C15" s="2" cm="1">
        <f t="array" aca="1" ref="C15" ca="1">INDIRECT("'" &amp; $A15 &amp; "'!C35")</f>
        <v>8</v>
      </c>
      <c r="D15" s="2" cm="1">
        <f t="array" aca="1" ref="D15" ca="1">INDIRECT("'" &amp; $A15 &amp; "'!C36")</f>
        <v>7</v>
      </c>
      <c r="E15" s="2" cm="1">
        <f t="array" aca="1" ref="E15" ca="1">INDIRECT("'" &amp; $A15 &amp; "'!C25")</f>
        <v>11</v>
      </c>
      <c r="F15" s="2" cm="1">
        <f t="array" aca="1" ref="F15" ca="1">INDIRECT("'" &amp; $A15 &amp; "'!C26")</f>
        <v>0</v>
      </c>
      <c r="G15" s="2" cm="1">
        <f t="array" aca="1" ref="G15" ca="1">INDIRECT("'" &amp; $A15 &amp; "'!C27")</f>
        <v>4</v>
      </c>
      <c r="H15" s="2" cm="1">
        <f t="array" aca="1" ref="H15" ca="1">INDIRECT("'" &amp; $A15 &amp; "'!C28")</f>
        <v>3</v>
      </c>
      <c r="I15" s="2" cm="1">
        <f t="array" aca="1" ref="I15" ca="1">INDIRECT("'" &amp; $A15 &amp; "'!C29")</f>
        <v>1</v>
      </c>
      <c r="J15" s="2">
        <f t="shared" ca="1" si="1"/>
        <v>4</v>
      </c>
      <c r="K15" s="2" cm="1">
        <f t="array" aca="1" ref="K15" ca="1">INDIRECT("'" &amp; $A15 &amp; "'!C30")</f>
        <v>14</v>
      </c>
      <c r="L15" s="2" cm="1">
        <f t="array" aca="1" ref="L15" ca="1">INDIRECT("'" &amp; $A15 &amp; "'!C32")</f>
        <v>3</v>
      </c>
      <c r="M15" s="2" cm="1">
        <f t="array" aca="1" ref="M15" ca="1">INDIRECT("'" &amp; $A15 &amp; "'!C33")</f>
        <v>0</v>
      </c>
      <c r="N15" s="10">
        <f t="shared" ca="1" si="2"/>
        <v>53.333333333333336</v>
      </c>
      <c r="O15" s="10">
        <f t="shared" ca="1" si="0"/>
        <v>25</v>
      </c>
      <c r="P15" s="10">
        <f t="shared" ca="1" si="3"/>
        <v>73.333333333333329</v>
      </c>
      <c r="Q15" s="10">
        <f t="shared" ca="1" si="4"/>
        <v>26.666666666666668</v>
      </c>
      <c r="R15" s="11">
        <f t="shared" ca="1" si="5"/>
        <v>0.26666666666666666</v>
      </c>
      <c r="S15" s="10" cm="1">
        <f t="array" aca="1" ref="S15" ca="1">INDIRECT("'" &amp; $A15 &amp; "'!C37")</f>
        <v>1</v>
      </c>
      <c r="T15" s="9">
        <f t="shared" ca="1" si="6"/>
        <v>216</v>
      </c>
      <c r="U15" s="10">
        <f t="shared" ca="1" si="7"/>
        <v>64</v>
      </c>
      <c r="V15" s="9">
        <f t="shared" ca="1" si="8"/>
        <v>48</v>
      </c>
      <c r="W15" s="10">
        <f t="shared" ca="1" si="9"/>
        <v>61.714285714285715</v>
      </c>
    </row>
    <row r="16" spans="1:25">
      <c r="A16" s="2" t="s">
        <v>37</v>
      </c>
      <c r="B16" s="2" cm="1">
        <f t="array" aca="1" ref="B16" ca="1">INDIRECT("'" &amp; $A16 &amp; "'!C24")</f>
        <v>234</v>
      </c>
      <c r="C16" s="2" cm="1">
        <f t="array" aca="1" ref="C16" ca="1">INDIRECT("'" &amp; $A16 &amp; "'!C35")</f>
        <v>1</v>
      </c>
      <c r="D16" s="2" cm="1">
        <f t="array" aca="1" ref="D16" ca="1">INDIRECT("'" &amp; $A16 &amp; "'!C36")</f>
        <v>6</v>
      </c>
      <c r="E16" s="2" cm="1">
        <f t="array" aca="1" ref="E16" ca="1">INDIRECT("'" &amp; $A16 &amp; "'!C25")</f>
        <v>5</v>
      </c>
      <c r="F16" s="2" cm="1">
        <f t="array" aca="1" ref="F16" ca="1">INDIRECT("'" &amp; $A16 &amp; "'!C26")</f>
        <v>0</v>
      </c>
      <c r="G16" s="2" cm="1">
        <f t="array" aca="1" ref="G16" ca="1">INDIRECT("'" &amp; $A16 &amp; "'!C27")</f>
        <v>2</v>
      </c>
      <c r="H16" s="2" cm="1">
        <f t="array" aca="1" ref="H16" ca="1">INDIRECT("'" &amp; $A16 &amp; "'!C28")</f>
        <v>0</v>
      </c>
      <c r="I16" s="2" cm="1">
        <f t="array" aca="1" ref="I16" ca="1">INDIRECT("'" &amp; $A16 &amp; "'!C29")</f>
        <v>0</v>
      </c>
      <c r="J16" s="2">
        <f t="shared" ca="1" si="1"/>
        <v>0</v>
      </c>
      <c r="K16" s="2" cm="1">
        <f t="array" aca="1" ref="K16" ca="1">INDIRECT("'" &amp; $A16 &amp; "'!C30")</f>
        <v>3</v>
      </c>
      <c r="L16" s="2" cm="1">
        <f t="array" aca="1" ref="L16" ca="1">INDIRECT("'" &amp; $A16 &amp; "'!C32")</f>
        <v>3</v>
      </c>
      <c r="M16" s="2" cm="1">
        <f t="array" aca="1" ref="M16" ca="1">INDIRECT("'" &amp; $A16 &amp; "'!C33")</f>
        <v>0</v>
      </c>
      <c r="N16" s="10">
        <f t="shared" ca="1" si="2"/>
        <v>14.285714285714285</v>
      </c>
      <c r="O16" s="10">
        <f t="shared" ca="1" si="0"/>
        <v>65</v>
      </c>
      <c r="P16" s="10">
        <f t="shared" ca="1" si="3"/>
        <v>71.428571428571431</v>
      </c>
      <c r="Q16" s="10">
        <f t="shared" ca="1" si="4"/>
        <v>28.571428571428569</v>
      </c>
      <c r="R16" s="11">
        <f t="shared" ca="1" si="5"/>
        <v>0</v>
      </c>
      <c r="S16" s="10" cm="1">
        <f t="array" aca="1" ref="S16" ca="1">INDIRECT("'" &amp; $A16 &amp; "'!C37")</f>
        <v>0</v>
      </c>
      <c r="T16" s="9" t="str">
        <f t="shared" ca="1" si="6"/>
        <v>No GyA</v>
      </c>
      <c r="U16" s="10">
        <f t="shared" ca="1" si="7"/>
        <v>37.142857142857146</v>
      </c>
      <c r="V16" s="9">
        <f t="shared" ca="1" si="8"/>
        <v>13</v>
      </c>
      <c r="W16" s="10">
        <f t="shared" ca="1" si="9"/>
        <v>78</v>
      </c>
    </row>
    <row r="17" spans="1:23">
      <c r="A17" s="2" t="s">
        <v>38</v>
      </c>
      <c r="B17" s="2" cm="1">
        <f t="array" aca="1" ref="B17" ca="1">INDIRECT("'" &amp; $A17 &amp; "'!C24")</f>
        <v>965</v>
      </c>
      <c r="C17" s="2" cm="1">
        <f t="array" aca="1" ref="C17" ca="1">INDIRECT("'" &amp; $A17 &amp; "'!C35")</f>
        <v>11</v>
      </c>
      <c r="D17" s="2" cm="1">
        <f t="array" aca="1" ref="D17" ca="1">INDIRECT("'" &amp; $A17 &amp; "'!C36")</f>
        <v>3</v>
      </c>
      <c r="E17" s="2" cm="1">
        <f t="array" aca="1" ref="E17" ca="1">INDIRECT("'" &amp; $A17 &amp; "'!C25")</f>
        <v>12</v>
      </c>
      <c r="F17" s="2" cm="1">
        <f t="array" aca="1" ref="F17" ca="1">INDIRECT("'" &amp; $A17 &amp; "'!C26")</f>
        <v>0</v>
      </c>
      <c r="G17" s="2" cm="1">
        <f t="array" aca="1" ref="G17" ca="1">INDIRECT("'" &amp; $A17 &amp; "'!C27")</f>
        <v>2</v>
      </c>
      <c r="H17" s="2" cm="1">
        <f t="array" aca="1" ref="H17" ca="1">INDIRECT("'" &amp; $A17 &amp; "'!C28")</f>
        <v>4</v>
      </c>
      <c r="I17" s="2" cm="1">
        <f t="array" aca="1" ref="I17" ca="1">INDIRECT("'" &amp; $A17 &amp; "'!C29")</f>
        <v>3</v>
      </c>
      <c r="J17" s="2">
        <f t="shared" ca="1" si="1"/>
        <v>7</v>
      </c>
      <c r="K17" s="2" cm="1">
        <f t="array" aca="1" ref="K17" ca="1">INDIRECT("'" &amp; $A17 &amp; "'!C30")</f>
        <v>11</v>
      </c>
      <c r="L17" s="2" cm="1">
        <f t="array" aca="1" ref="L17" ca="1">INDIRECT("'" &amp; $A17 &amp; "'!C32")</f>
        <v>0</v>
      </c>
      <c r="M17" s="2" cm="1">
        <f t="array" aca="1" ref="M17" ca="1">INDIRECT("'" &amp; $A17 &amp; "'!C33")</f>
        <v>0</v>
      </c>
      <c r="N17" s="10">
        <f t="shared" ca="1" si="2"/>
        <v>78.571428571428569</v>
      </c>
      <c r="O17" s="10">
        <f t="shared" ca="1" si="0"/>
        <v>30</v>
      </c>
      <c r="P17" s="10">
        <f t="shared" ca="1" si="3"/>
        <v>85.714285714285708</v>
      </c>
      <c r="Q17" s="10">
        <f t="shared" ca="1" si="4"/>
        <v>14.285714285714285</v>
      </c>
      <c r="R17" s="11">
        <f t="shared" ca="1" si="5"/>
        <v>0.5</v>
      </c>
      <c r="S17" s="10" cm="1">
        <f t="array" aca="1" ref="S17" ca="1">INDIRECT("'" &amp; $A17 &amp; "'!C37")</f>
        <v>2</v>
      </c>
      <c r="T17" s="9">
        <f t="shared" ca="1" si="6"/>
        <v>137.85714285714286</v>
      </c>
      <c r="U17" s="10">
        <f t="shared" ca="1" si="7"/>
        <v>76.587301587301596</v>
      </c>
      <c r="V17" s="9">
        <f t="shared" ca="1" si="8"/>
        <v>53.611111111111107</v>
      </c>
      <c r="W17" s="10">
        <f t="shared" ca="1" si="9"/>
        <v>87.727272727272734</v>
      </c>
    </row>
    <row r="18" spans="1:23">
      <c r="A18" s="2" t="s">
        <v>39</v>
      </c>
      <c r="B18" s="2" cm="1">
        <f t="array" aca="1" ref="B18" ca="1">INDIRECT("'" &amp; $A18 &amp; "'!C24")</f>
        <v>987</v>
      </c>
      <c r="C18" s="2" cm="1">
        <f t="array" aca="1" ref="C18" ca="1">INDIRECT("'" &amp; $A18 &amp; "'!C35")</f>
        <v>10</v>
      </c>
      <c r="D18" s="2" cm="1">
        <f t="array" aca="1" ref="D18" ca="1">INDIRECT("'" &amp; $A18 &amp; "'!C36")</f>
        <v>6</v>
      </c>
      <c r="E18" s="2" cm="1">
        <f t="array" aca="1" ref="E18" ca="1">INDIRECT("'" &amp; $A18 &amp; "'!C25")</f>
        <v>10</v>
      </c>
      <c r="F18" s="2" cm="1">
        <f t="array" aca="1" ref="F18" ca="1">INDIRECT("'" &amp; $A18 &amp; "'!C26")</f>
        <v>0</v>
      </c>
      <c r="G18" s="2" cm="1">
        <f t="array" aca="1" ref="G18" ca="1">INDIRECT("'" &amp; $A18 &amp; "'!C27")</f>
        <v>6</v>
      </c>
      <c r="H18" s="2" cm="1">
        <f t="array" aca="1" ref="H18" ca="1">INDIRECT("'" &amp; $A18 &amp; "'!C28")</f>
        <v>1</v>
      </c>
      <c r="I18" s="2" cm="1">
        <f t="array" aca="1" ref="I18" ca="1">INDIRECT("'" &amp; $A18 &amp; "'!C29")</f>
        <v>2</v>
      </c>
      <c r="J18" s="2">
        <f t="shared" ca="1" si="1"/>
        <v>3</v>
      </c>
      <c r="K18" s="2" cm="1">
        <f t="array" aca="1" ref="K18" ca="1">INDIRECT("'" &amp; $A18 &amp; "'!C30")</f>
        <v>15</v>
      </c>
      <c r="L18" s="2" cm="1">
        <f t="array" aca="1" ref="L18" ca="1">INDIRECT("'" &amp; $A18 &amp; "'!C32")</f>
        <v>0</v>
      </c>
      <c r="M18" s="2" cm="1">
        <f t="array" aca="1" ref="M18" ca="1">INDIRECT("'" &amp; $A18 &amp; "'!C33")</f>
        <v>0</v>
      </c>
      <c r="N18" s="10">
        <f t="shared" ca="1" si="2"/>
        <v>62.5</v>
      </c>
      <c r="O18" s="10">
        <f t="shared" ca="1" si="0"/>
        <v>20</v>
      </c>
      <c r="P18" s="10">
        <f t="shared" ca="1" si="3"/>
        <v>62.5</v>
      </c>
      <c r="Q18" s="10">
        <f t="shared" ca="1" si="4"/>
        <v>37.5</v>
      </c>
      <c r="R18" s="11">
        <f t="shared" ca="1" si="5"/>
        <v>0.1875</v>
      </c>
      <c r="S18" s="10" cm="1">
        <f t="array" aca="1" ref="S18" ca="1">INDIRECT("'" &amp; $A18 &amp; "'!C37")</f>
        <v>1</v>
      </c>
      <c r="T18" s="9">
        <f t="shared" ca="1" si="6"/>
        <v>329</v>
      </c>
      <c r="U18" s="10">
        <f t="shared" ca="1" si="7"/>
        <v>68.541666666666671</v>
      </c>
      <c r="V18" s="9">
        <f t="shared" ca="1" si="8"/>
        <v>54.833333333333336</v>
      </c>
      <c r="W18" s="10">
        <f t="shared" ca="1" si="9"/>
        <v>65.8</v>
      </c>
    </row>
    <row r="19" spans="1:23">
      <c r="A19" s="2" t="s">
        <v>40</v>
      </c>
      <c r="B19" s="2" cm="1">
        <f t="array" aca="1" ref="B19" ca="1">INDIRECT("'" &amp; $A19 &amp; "'!C24")</f>
        <v>764</v>
      </c>
      <c r="C19" s="2" cm="1">
        <f t="array" aca="1" ref="C19" ca="1">INDIRECT("'" &amp; $A19 &amp; "'!C35")</f>
        <v>8</v>
      </c>
      <c r="D19" s="2" cm="1">
        <f t="array" aca="1" ref="D19" ca="1">INDIRECT("'" &amp; $A19 &amp; "'!C36")</f>
        <v>5</v>
      </c>
      <c r="E19" s="2" cm="1">
        <f t="array" aca="1" ref="E19" ca="1">INDIRECT("'" &amp; $A19 &amp; "'!C25")</f>
        <v>9</v>
      </c>
      <c r="F19" s="2" cm="1">
        <f t="array" aca="1" ref="F19" ca="1">INDIRECT("'" &amp; $A19 &amp; "'!C26")</f>
        <v>0</v>
      </c>
      <c r="G19" s="2" cm="1">
        <f t="array" aca="1" ref="G19" ca="1">INDIRECT("'" &amp; $A19 &amp; "'!C27")</f>
        <v>4</v>
      </c>
      <c r="H19" s="2" cm="1">
        <f t="array" aca="1" ref="H19" ca="1">INDIRECT("'" &amp; $A19 &amp; "'!C28")</f>
        <v>0</v>
      </c>
      <c r="I19" s="2" cm="1">
        <f t="array" aca="1" ref="I19" ca="1">INDIRECT("'" &amp; $A19 &amp; "'!C29")</f>
        <v>0</v>
      </c>
      <c r="J19" s="2">
        <f t="shared" ca="1" si="1"/>
        <v>0</v>
      </c>
      <c r="K19" s="2" cm="1">
        <f t="array" aca="1" ref="K19" ca="1">INDIRECT("'" &amp; $A19 &amp; "'!C30")</f>
        <v>10</v>
      </c>
      <c r="L19" s="2" cm="1">
        <f t="array" aca="1" ref="L19" ca="1">INDIRECT("'" &amp; $A19 &amp; "'!C32")</f>
        <v>2</v>
      </c>
      <c r="M19" s="2" cm="1">
        <f t="array" aca="1" ref="M19" ca="1">INDIRECT("'" &amp; $A19 &amp; "'!C33")</f>
        <v>0</v>
      </c>
      <c r="N19" s="10">
        <f t="shared" ca="1" si="2"/>
        <v>61.53846153846154</v>
      </c>
      <c r="O19" s="10">
        <f t="shared" ca="1" si="0"/>
        <v>35</v>
      </c>
      <c r="P19" s="10">
        <f t="shared" ca="1" si="3"/>
        <v>69.230769230769226</v>
      </c>
      <c r="Q19" s="10">
        <f t="shared" ca="1" si="4"/>
        <v>30.76923076923077</v>
      </c>
      <c r="R19" s="11">
        <f t="shared" ca="1" si="5"/>
        <v>0</v>
      </c>
      <c r="S19" s="10" cm="1">
        <f t="array" aca="1" ref="S19" ca="1">INDIRECT("'" &amp; $A19 &amp; "'!C37")</f>
        <v>0</v>
      </c>
      <c r="T19" s="9" t="str">
        <f t="shared" ca="1" si="6"/>
        <v>No GyA</v>
      </c>
      <c r="U19" s="10">
        <f t="shared" ca="1" si="7"/>
        <v>65.299145299145295</v>
      </c>
      <c r="V19" s="9">
        <f t="shared" ca="1" si="8"/>
        <v>42.444444444444443</v>
      </c>
      <c r="W19" s="10">
        <f t="shared" ca="1" si="9"/>
        <v>76.400000000000006</v>
      </c>
    </row>
    <row r="20" spans="1:23">
      <c r="A20" s="2" t="s">
        <v>41</v>
      </c>
      <c r="B20" s="2" cm="1">
        <f t="array" aca="1" ref="B20" ca="1">INDIRECT("'" &amp; $A20 &amp; "'!C24")</f>
        <v>121</v>
      </c>
      <c r="C20" s="2" cm="1">
        <f t="array" aca="1" ref="C20" ca="1">INDIRECT("'" &amp; $A20 &amp; "'!C35")</f>
        <v>2</v>
      </c>
      <c r="D20" s="2" cm="1">
        <f t="array" aca="1" ref="D20" ca="1">INDIRECT("'" &amp; $A20 &amp; "'!C36")</f>
        <v>0</v>
      </c>
      <c r="E20" s="2" cm="1">
        <f t="array" aca="1" ref="E20" ca="1">INDIRECT("'" &amp; $A20 &amp; "'!C25")</f>
        <v>1</v>
      </c>
      <c r="F20" s="2" cm="1">
        <f t="array" aca="1" ref="F20" ca="1">INDIRECT("'" &amp; $A20 &amp; "'!C26")</f>
        <v>0</v>
      </c>
      <c r="G20" s="2" cm="1">
        <f t="array" aca="1" ref="G20" ca="1">INDIRECT("'" &amp; $A20 &amp; "'!C27")</f>
        <v>1</v>
      </c>
      <c r="H20" s="2" cm="1">
        <f t="array" aca="1" ref="H20" ca="1">INDIRECT("'" &amp; $A20 &amp; "'!C28")</f>
        <v>0</v>
      </c>
      <c r="I20" s="2" cm="1">
        <f t="array" aca="1" ref="I20" ca="1">INDIRECT("'" &amp; $A20 &amp; "'!C29")</f>
        <v>0</v>
      </c>
      <c r="J20" s="2">
        <f t="shared" ca="1" si="1"/>
        <v>0</v>
      </c>
      <c r="K20" s="2" cm="1">
        <f t="array" aca="1" ref="K20" ca="1">INDIRECT("'" &amp; $A20 &amp; "'!C30")</f>
        <v>2</v>
      </c>
      <c r="L20" s="2" cm="1">
        <f t="array" aca="1" ref="L20" ca="1">INDIRECT("'" &amp; $A20 &amp; "'!C32")</f>
        <v>0</v>
      </c>
      <c r="M20" s="2" cm="1">
        <f t="array" aca="1" ref="M20" ca="1">INDIRECT("'" &amp; $A20 &amp; "'!C33")</f>
        <v>0</v>
      </c>
      <c r="N20" s="10">
        <f t="shared" ca="1" si="2"/>
        <v>100</v>
      </c>
      <c r="O20" s="10">
        <f t="shared" ca="1" si="0"/>
        <v>90</v>
      </c>
      <c r="P20" s="10">
        <f t="shared" ca="1" si="3"/>
        <v>50</v>
      </c>
      <c r="Q20" s="10">
        <f t="shared" ca="1" si="4"/>
        <v>50</v>
      </c>
      <c r="R20" s="11">
        <f t="shared" ca="1" si="5"/>
        <v>0</v>
      </c>
      <c r="S20" s="10" cm="1">
        <f t="array" aca="1" ref="S20" ca="1">INDIRECT("'" &amp; $A20 &amp; "'!C37")</f>
        <v>0</v>
      </c>
      <c r="T20" s="9" t="str">
        <f t="shared" ca="1" si="6"/>
        <v>No GyA</v>
      </c>
      <c r="U20" s="10">
        <f t="shared" ca="1" si="7"/>
        <v>67.222222222222229</v>
      </c>
      <c r="V20" s="9">
        <f t="shared" ca="1" si="8"/>
        <v>6.7222222222222223</v>
      </c>
      <c r="W20" s="10">
        <f t="shared" ca="1" si="9"/>
        <v>60.5</v>
      </c>
    </row>
    <row r="21" spans="1:23">
      <c r="A21" s="2" t="s">
        <v>42</v>
      </c>
      <c r="B21" s="2" cm="1">
        <f t="array" aca="1" ref="B21" ca="1">INDIRECT("'" &amp; $A21 &amp; "'!C24")</f>
        <v>881</v>
      </c>
      <c r="C21" s="2" cm="1">
        <f t="array" aca="1" ref="C21" ca="1">INDIRECT("'" &amp; $A21 &amp; "'!C35")</f>
        <v>10</v>
      </c>
      <c r="D21" s="2" cm="1">
        <f t="array" aca="1" ref="D21" ca="1">INDIRECT("'" &amp; $A21 &amp; "'!C36")</f>
        <v>2</v>
      </c>
      <c r="E21" s="2" cm="1">
        <f t="array" aca="1" ref="E21" ca="1">INDIRECT("'" &amp; $A21 &amp; "'!C25")</f>
        <v>8</v>
      </c>
      <c r="F21" s="2" cm="1">
        <f t="array" aca="1" ref="F21" ca="1">INDIRECT("'" &amp; $A21 &amp; "'!C26")</f>
        <v>0</v>
      </c>
      <c r="G21" s="2" cm="1">
        <f t="array" aca="1" ref="G21" ca="1">INDIRECT("'" &amp; $A21 &amp; "'!C27")</f>
        <v>4</v>
      </c>
      <c r="H21" s="2" cm="1">
        <f t="array" aca="1" ref="H21" ca="1">INDIRECT("'" &amp; $A21 &amp; "'!C28")</f>
        <v>4</v>
      </c>
      <c r="I21" s="2" cm="1">
        <f t="array" aca="1" ref="I21" ca="1">INDIRECT("'" &amp; $A21 &amp; "'!C29")</f>
        <v>0</v>
      </c>
      <c r="J21" s="2">
        <f t="shared" ca="1" si="1"/>
        <v>4</v>
      </c>
      <c r="K21" s="2" cm="1">
        <f t="array" aca="1" ref="K21" ca="1">INDIRECT("'" &amp; $A21 &amp; "'!C30")</f>
        <v>10</v>
      </c>
      <c r="L21" s="2" cm="1">
        <f t="array" aca="1" ref="L21" ca="1">INDIRECT("'" &amp; $A21 &amp; "'!C32")</f>
        <v>6</v>
      </c>
      <c r="M21" s="2" cm="1">
        <f t="array" aca="1" ref="M21" ca="1">INDIRECT("'" &amp; $A21 &amp; "'!C33")</f>
        <v>0</v>
      </c>
      <c r="N21" s="10">
        <f t="shared" ca="1" si="2"/>
        <v>83.333333333333343</v>
      </c>
      <c r="O21" s="10">
        <f t="shared" ca="1" si="0"/>
        <v>40</v>
      </c>
      <c r="P21" s="10">
        <f t="shared" ca="1" si="3"/>
        <v>66.666666666666657</v>
      </c>
      <c r="Q21" s="10">
        <f t="shared" ca="1" si="4"/>
        <v>33.333333333333329</v>
      </c>
      <c r="R21" s="11">
        <f t="shared" ca="1" si="5"/>
        <v>0.33333333333333331</v>
      </c>
      <c r="S21" s="10" cm="1">
        <f t="array" aca="1" ref="S21" ca="1">INDIRECT("'" &amp; $A21 &amp; "'!C37")</f>
        <v>2</v>
      </c>
      <c r="T21" s="9">
        <f t="shared" ca="1" si="6"/>
        <v>220.25</v>
      </c>
      <c r="U21" s="10">
        <f t="shared" ca="1" si="7"/>
        <v>81.574074074074076</v>
      </c>
      <c r="V21" s="9">
        <f t="shared" ca="1" si="8"/>
        <v>48.944444444444443</v>
      </c>
      <c r="W21" s="10">
        <f t="shared" ca="1" si="9"/>
        <v>88.1</v>
      </c>
    </row>
    <row r="22" spans="1:23">
      <c r="A22" s="2" t="s">
        <v>43</v>
      </c>
      <c r="B22" s="2" cm="1">
        <f t="array" aca="1" ref="B22" ca="1">INDIRECT("'" &amp; $A22 &amp; "'!C24")</f>
        <v>462</v>
      </c>
      <c r="C22" s="2" cm="1">
        <f t="array" aca="1" ref="C22" ca="1">INDIRECT("'" &amp; $A22 &amp; "'!C35")</f>
        <v>6</v>
      </c>
      <c r="D22" s="2" cm="1">
        <f t="array" aca="1" ref="D22" ca="1">INDIRECT("'" &amp; $A22 &amp; "'!C36")</f>
        <v>3</v>
      </c>
      <c r="E22" s="2" cm="1">
        <f t="array" aca="1" ref="E22" ca="1">INDIRECT("'" &amp; $A22 &amp; "'!C25")</f>
        <v>6</v>
      </c>
      <c r="F22" s="2" cm="1">
        <f t="array" aca="1" ref="F22" ca="1">INDIRECT("'" &amp; $A22 &amp; "'!C26")</f>
        <v>0</v>
      </c>
      <c r="G22" s="2" cm="1">
        <f t="array" aca="1" ref="G22" ca="1">INDIRECT("'" &amp; $A22 &amp; "'!C27")</f>
        <v>3</v>
      </c>
      <c r="H22" s="2" cm="1">
        <f t="array" aca="1" ref="H22" ca="1">INDIRECT("'" &amp; $A22 &amp; "'!C28")</f>
        <v>3</v>
      </c>
      <c r="I22" s="2" cm="1">
        <f t="array" aca="1" ref="I22" ca="1">INDIRECT("'" &amp; $A22 &amp; "'!C29")</f>
        <v>1</v>
      </c>
      <c r="J22" s="2">
        <f t="shared" ca="1" si="1"/>
        <v>4</v>
      </c>
      <c r="K22" s="2" cm="1">
        <f t="array" aca="1" ref="K22" ca="1">INDIRECT("'" &amp; $A22 &amp; "'!C30")</f>
        <v>6</v>
      </c>
      <c r="L22" s="2" cm="1">
        <f t="array" aca="1" ref="L22" ca="1">INDIRECT("'" &amp; $A22 &amp; "'!C32")</f>
        <v>0</v>
      </c>
      <c r="M22" s="2" cm="1">
        <f t="array" aca="1" ref="M22" ca="1">INDIRECT("'" &amp; $A22 &amp; "'!C33")</f>
        <v>0</v>
      </c>
      <c r="N22" s="10">
        <f t="shared" ca="1" si="2"/>
        <v>66.666666666666657</v>
      </c>
      <c r="O22" s="10">
        <f t="shared" ca="1" si="0"/>
        <v>55.000000000000007</v>
      </c>
      <c r="P22" s="10">
        <f t="shared" ca="1" si="3"/>
        <v>66.666666666666657</v>
      </c>
      <c r="Q22" s="10">
        <f t="shared" ca="1" si="4"/>
        <v>33.333333333333329</v>
      </c>
      <c r="R22" s="11">
        <f t="shared" ca="1" si="5"/>
        <v>0.44444444444444442</v>
      </c>
      <c r="S22" s="10" cm="1">
        <f t="array" aca="1" ref="S22" ca="1">INDIRECT("'" &amp; $A22 &amp; "'!C37")</f>
        <v>0</v>
      </c>
      <c r="T22" s="9">
        <f t="shared" ca="1" si="6"/>
        <v>115.5</v>
      </c>
      <c r="U22" s="10">
        <f t="shared" ca="1" si="7"/>
        <v>57.037037037037038</v>
      </c>
      <c r="V22" s="9">
        <f t="shared" ca="1" si="8"/>
        <v>25.666666666666664</v>
      </c>
      <c r="W22" s="10">
        <f t="shared" ca="1" si="9"/>
        <v>77</v>
      </c>
    </row>
    <row r="23" spans="1:23">
      <c r="A23" s="2" t="s">
        <v>44</v>
      </c>
      <c r="B23" s="2" cm="1">
        <f t="array" aca="1" ref="B23" ca="1">INDIRECT("'" &amp; $A23 &amp; "'!C24")</f>
        <v>211</v>
      </c>
      <c r="C23" s="2" cm="1">
        <f t="array" aca="1" ref="C23" ca="1">INDIRECT("'" &amp; $A23 &amp; "'!C35")</f>
        <v>1</v>
      </c>
      <c r="D23" s="2" cm="1">
        <f t="array" aca="1" ref="D23" ca="1">INDIRECT("'" &amp; $A23 &amp; "'!C36")</f>
        <v>8</v>
      </c>
      <c r="E23" s="2" cm="1">
        <f t="array" aca="1" ref="E23" ca="1">INDIRECT("'" &amp; $A23 &amp; "'!C25")</f>
        <v>4</v>
      </c>
      <c r="F23" s="2" cm="1">
        <f t="array" aca="1" ref="F23" ca="1">INDIRECT("'" &amp; $A23 &amp; "'!C26")</f>
        <v>0</v>
      </c>
      <c r="G23" s="2" cm="1">
        <f t="array" aca="1" ref="G23" ca="1">INDIRECT("'" &amp; $A23 &amp; "'!C27")</f>
        <v>5</v>
      </c>
      <c r="H23" s="2" cm="1">
        <f t="array" aca="1" ref="H23" ca="1">INDIRECT("'" &amp; $A23 &amp; "'!C28")</f>
        <v>1</v>
      </c>
      <c r="I23" s="2" cm="1">
        <f t="array" aca="1" ref="I23" ca="1">INDIRECT("'" &amp; $A23 &amp; "'!C29")</f>
        <v>0</v>
      </c>
      <c r="J23" s="2">
        <f t="shared" ca="1" si="1"/>
        <v>1</v>
      </c>
      <c r="K23" s="2" cm="1">
        <f t="array" aca="1" ref="K23" ca="1">INDIRECT("'" &amp; $A23 &amp; "'!C30")</f>
        <v>5</v>
      </c>
      <c r="L23" s="2" cm="1">
        <f t="array" aca="1" ref="L23" ca="1">INDIRECT("'" &amp; $A23 &amp; "'!C32")</f>
        <v>1</v>
      </c>
      <c r="M23" s="2" cm="1">
        <f t="array" aca="1" ref="M23" ca="1">INDIRECT("'" &amp; $A23 &amp; "'!C33")</f>
        <v>0</v>
      </c>
      <c r="N23" s="10">
        <f t="shared" ca="1" si="2"/>
        <v>11.111111111111111</v>
      </c>
      <c r="O23" s="10">
        <f t="shared" ca="1" si="0"/>
        <v>55.000000000000007</v>
      </c>
      <c r="P23" s="10">
        <f t="shared" ca="1" si="3"/>
        <v>44.444444444444443</v>
      </c>
      <c r="Q23" s="10">
        <f t="shared" ca="1" si="4"/>
        <v>55.555555555555557</v>
      </c>
      <c r="R23" s="11">
        <f t="shared" ca="1" si="5"/>
        <v>0.1111111111111111</v>
      </c>
      <c r="S23" s="10" cm="1">
        <f t="array" aca="1" ref="S23" ca="1">INDIRECT("'" &amp; $A23 &amp; "'!C37")</f>
        <v>0</v>
      </c>
      <c r="T23" s="9">
        <f t="shared" ca="1" si="6"/>
        <v>211</v>
      </c>
      <c r="U23" s="10">
        <f t="shared" ca="1" si="7"/>
        <v>26.049382716049386</v>
      </c>
      <c r="V23" s="9">
        <f t="shared" ca="1" si="8"/>
        <v>11.722222222222223</v>
      </c>
      <c r="W23" s="10">
        <f t="shared" ca="1" si="9"/>
        <v>42.2</v>
      </c>
    </row>
    <row r="24" spans="1:23">
      <c r="A24" s="2" t="s">
        <v>45</v>
      </c>
      <c r="B24" s="2" cm="1">
        <f t="array" aca="1" ref="B24" ca="1">INDIRECT("'" &amp; $A24 &amp; "'!C24")</f>
        <v>833</v>
      </c>
      <c r="C24" s="2" cm="1">
        <f t="array" aca="1" ref="C24" ca="1">INDIRECT("'" &amp; $A24 &amp; "'!C35")</f>
        <v>10</v>
      </c>
      <c r="D24" s="2" cm="1">
        <f t="array" aca="1" ref="D24" ca="1">INDIRECT("'" &amp; $A24 &amp; "'!C36")</f>
        <v>6</v>
      </c>
      <c r="E24" s="2" cm="1">
        <f t="array" aca="1" ref="E24" ca="1">INDIRECT("'" &amp; $A24 &amp; "'!C25")</f>
        <v>10</v>
      </c>
      <c r="F24" s="2" cm="1">
        <f t="array" aca="1" ref="F24" ca="1">INDIRECT("'" &amp; $A24 &amp; "'!C26")</f>
        <v>0</v>
      </c>
      <c r="G24" s="2" cm="1">
        <f t="array" aca="1" ref="G24" ca="1">INDIRECT("'" &amp; $A24 &amp; "'!C27")</f>
        <v>6</v>
      </c>
      <c r="H24" s="2" cm="1">
        <f t="array" aca="1" ref="H24" ca="1">INDIRECT("'" &amp; $A24 &amp; "'!C28")</f>
        <v>3</v>
      </c>
      <c r="I24" s="2" cm="1">
        <f t="array" aca="1" ref="I24" ca="1">INDIRECT("'" &amp; $A24 &amp; "'!C29")</f>
        <v>2</v>
      </c>
      <c r="J24" s="2">
        <f t="shared" ca="1" si="1"/>
        <v>5</v>
      </c>
      <c r="K24" s="2" cm="1">
        <f t="array" aca="1" ref="K24" ca="1">INDIRECT("'" &amp; $A24 &amp; "'!C30")</f>
        <v>17</v>
      </c>
      <c r="L24" s="2" cm="1">
        <f t="array" aca="1" ref="L24" ca="1">INDIRECT("'" &amp; $A24 &amp; "'!C32")</f>
        <v>1</v>
      </c>
      <c r="M24" s="2" cm="1">
        <f t="array" aca="1" ref="M24" ca="1">INDIRECT("'" &amp; $A24 &amp; "'!C33")</f>
        <v>0</v>
      </c>
      <c r="N24" s="10">
        <f t="shared" ca="1" si="2"/>
        <v>62.5</v>
      </c>
      <c r="O24" s="10">
        <f t="shared" ca="1" si="0"/>
        <v>20</v>
      </c>
      <c r="P24" s="10">
        <f t="shared" ca="1" si="3"/>
        <v>62.5</v>
      </c>
      <c r="Q24" s="10">
        <f t="shared" ca="1" si="4"/>
        <v>37.5</v>
      </c>
      <c r="R24" s="11">
        <f t="shared" ca="1" si="5"/>
        <v>0.3125</v>
      </c>
      <c r="S24" s="10" cm="1">
        <f t="array" aca="1" ref="S24" ca="1">INDIRECT("'" &amp; $A24 &amp; "'!C37")</f>
        <v>0</v>
      </c>
      <c r="T24" s="9">
        <f t="shared" ca="1" si="6"/>
        <v>166.6</v>
      </c>
      <c r="U24" s="10">
        <f t="shared" ca="1" si="7"/>
        <v>57.847222222222229</v>
      </c>
      <c r="V24" s="9">
        <f t="shared" ca="1" si="8"/>
        <v>46.277777777777779</v>
      </c>
      <c r="W24" s="10">
        <f t="shared" ca="1" si="9"/>
        <v>49</v>
      </c>
    </row>
    <row r="25" spans="1:23">
      <c r="A25" s="2" t="s">
        <v>46</v>
      </c>
      <c r="B25" s="2" cm="1">
        <f t="array" aca="1" ref="B25" ca="1">INDIRECT("'" &amp; $A25 &amp; "'!C24")</f>
        <v>209</v>
      </c>
      <c r="C25" s="2" cm="1">
        <f t="array" aca="1" ref="C25" ca="1">INDIRECT("'" &amp; $A25 &amp; "'!C35")</f>
        <v>2</v>
      </c>
      <c r="D25" s="2" cm="1">
        <f t="array" aca="1" ref="D25" ca="1">INDIRECT("'" &amp; $A25 &amp; "'!C36")</f>
        <v>6</v>
      </c>
      <c r="E25" s="2" cm="1">
        <f t="array" aca="1" ref="E25" ca="1">INDIRECT("'" &amp; $A25 &amp; "'!C25")</f>
        <v>5</v>
      </c>
      <c r="F25" s="2" cm="1">
        <f t="array" aca="1" ref="F25" ca="1">INDIRECT("'" &amp; $A25 &amp; "'!C26")</f>
        <v>0</v>
      </c>
      <c r="G25" s="2" cm="1">
        <f t="array" aca="1" ref="G25" ca="1">INDIRECT("'" &amp; $A25 &amp; "'!C27")</f>
        <v>3</v>
      </c>
      <c r="H25" s="2" cm="1">
        <f t="array" aca="1" ref="H25" ca="1">INDIRECT("'" &amp; $A25 &amp; "'!C28")</f>
        <v>1</v>
      </c>
      <c r="I25" s="2" cm="1">
        <f t="array" aca="1" ref="I25" ca="1">INDIRECT("'" &amp; $A25 &amp; "'!C29")</f>
        <v>0</v>
      </c>
      <c r="J25" s="2">
        <f t="shared" ca="1" si="1"/>
        <v>1</v>
      </c>
      <c r="K25" s="2" cm="1">
        <f t="array" aca="1" ref="K25" ca="1">INDIRECT("'" &amp; $A25 &amp; "'!C30")</f>
        <v>4</v>
      </c>
      <c r="L25" s="2" cm="1">
        <f t="array" aca="1" ref="L25" ca="1">INDIRECT("'" &amp; $A25 &amp; "'!C32")</f>
        <v>1</v>
      </c>
      <c r="M25" s="2" cm="1">
        <f t="array" aca="1" ref="M25" ca="1">INDIRECT("'" &amp; $A25 &amp; "'!C33")</f>
        <v>0</v>
      </c>
      <c r="N25" s="10">
        <f t="shared" ca="1" si="2"/>
        <v>25</v>
      </c>
      <c r="O25" s="10">
        <f t="shared" ca="1" si="0"/>
        <v>60</v>
      </c>
      <c r="P25" s="10">
        <f t="shared" ca="1" si="3"/>
        <v>62.5</v>
      </c>
      <c r="Q25" s="10">
        <f t="shared" ca="1" si="4"/>
        <v>37.5</v>
      </c>
      <c r="R25" s="11">
        <f t="shared" ca="1" si="5"/>
        <v>0.125</v>
      </c>
      <c r="S25" s="10" cm="1">
        <f t="array" aca="1" ref="S25" ca="1">INDIRECT("'" &amp; $A25 &amp; "'!C37")</f>
        <v>0</v>
      </c>
      <c r="T25" s="9">
        <f t="shared" ca="1" si="6"/>
        <v>209</v>
      </c>
      <c r="U25" s="10">
        <f t="shared" ca="1" si="7"/>
        <v>29.027777777777779</v>
      </c>
      <c r="V25" s="9">
        <f t="shared" ca="1" si="8"/>
        <v>11.611111111111111</v>
      </c>
      <c r="W25" s="10">
        <f t="shared" ca="1" si="9"/>
        <v>52.25</v>
      </c>
    </row>
    <row r="26" spans="1:23">
      <c r="A26" s="2" t="s">
        <v>47</v>
      </c>
      <c r="B26" s="2" cm="1">
        <f t="array" aca="1" ref="B26" ca="1">INDIRECT("'" &amp; $A26 &amp; "'!C24")</f>
        <v>620</v>
      </c>
      <c r="C26" s="2" cm="1">
        <f t="array" aca="1" ref="C26" ca="1">INDIRECT("'" &amp; $A26 &amp; "'!C35")</f>
        <v>6</v>
      </c>
      <c r="D26" s="2" cm="1">
        <f t="array" aca="1" ref="D26" ca="1">INDIRECT("'" &amp; $A26 &amp; "'!C36")</f>
        <v>5</v>
      </c>
      <c r="E26" s="2" cm="1">
        <f t="array" aca="1" ref="E26" ca="1">INDIRECT("'" &amp; $A26 &amp; "'!C25")</f>
        <v>7</v>
      </c>
      <c r="F26" s="2" cm="1">
        <f t="array" aca="1" ref="F26" ca="1">INDIRECT("'" &amp; $A26 &amp; "'!C26")</f>
        <v>0</v>
      </c>
      <c r="G26" s="2" cm="1">
        <f t="array" aca="1" ref="G26" ca="1">INDIRECT("'" &amp; $A26 &amp; "'!C27")</f>
        <v>4</v>
      </c>
      <c r="H26" s="2" cm="1">
        <f t="array" aca="1" ref="H26" ca="1">INDIRECT("'" &amp; $A26 &amp; "'!C28")</f>
        <v>1</v>
      </c>
      <c r="I26" s="2" cm="1">
        <f t="array" aca="1" ref="I26" ca="1">INDIRECT("'" &amp; $A26 &amp; "'!C29")</f>
        <v>0</v>
      </c>
      <c r="J26" s="2">
        <f t="shared" ca="1" si="1"/>
        <v>1</v>
      </c>
      <c r="K26" s="2" cm="1">
        <f t="array" aca="1" ref="K26" ca="1">INDIRECT("'" &amp; $A26 &amp; "'!C30")</f>
        <v>10</v>
      </c>
      <c r="L26" s="2" cm="1">
        <f t="array" aca="1" ref="L26" ca="1">INDIRECT("'" &amp; $A26 &amp; "'!C32")</f>
        <v>1</v>
      </c>
      <c r="M26" s="2" cm="1">
        <f t="array" aca="1" ref="M26" ca="1">INDIRECT("'" &amp; $A26 &amp; "'!C33")</f>
        <v>0</v>
      </c>
      <c r="N26" s="10">
        <f t="shared" ca="1" si="2"/>
        <v>54.54545454545454</v>
      </c>
      <c r="O26" s="10">
        <f t="shared" ca="1" si="0"/>
        <v>45</v>
      </c>
      <c r="P26" s="10">
        <f t="shared" ca="1" si="3"/>
        <v>63.636363636363633</v>
      </c>
      <c r="Q26" s="10">
        <f t="shared" ca="1" si="4"/>
        <v>36.363636363636367</v>
      </c>
      <c r="R26" s="11">
        <f t="shared" ca="1" si="5"/>
        <v>9.0909090909090912E-2</v>
      </c>
      <c r="S26" s="10" cm="1">
        <f t="array" aca="1" ref="S26" ca="1">INDIRECT("'" &amp; $A26 &amp; "'!C37")</f>
        <v>1</v>
      </c>
      <c r="T26" s="9">
        <f t="shared" ca="1" si="6"/>
        <v>620</v>
      </c>
      <c r="U26" s="10">
        <f t="shared" ca="1" si="7"/>
        <v>62.62626262626263</v>
      </c>
      <c r="V26" s="9">
        <f t="shared" ca="1" si="8"/>
        <v>34.444444444444443</v>
      </c>
      <c r="W26" s="10">
        <f t="shared" ca="1" si="9"/>
        <v>62</v>
      </c>
    </row>
    <row r="27" spans="1:23">
      <c r="A27" s="2" t="s">
        <v>48</v>
      </c>
      <c r="B27" s="2" cm="1">
        <f t="array" aca="1" ref="B27" ca="1">INDIRECT("'" &amp; $A27 &amp; "'!C24")</f>
        <v>520</v>
      </c>
      <c r="C27" s="2" cm="1">
        <f t="array" aca="1" ref="C27" ca="1">INDIRECT("'" &amp; $A27 &amp; "'!C35")</f>
        <v>6</v>
      </c>
      <c r="D27" s="2" cm="1">
        <f t="array" aca="1" ref="D27" ca="1">INDIRECT("'" &amp; $A27 &amp; "'!C36")</f>
        <v>0</v>
      </c>
      <c r="E27" s="2" cm="1">
        <f t="array" aca="1" ref="E27" ca="1">INDIRECT("'" &amp; $A27 &amp; "'!C25")</f>
        <v>5</v>
      </c>
      <c r="F27" s="2" cm="1">
        <f t="array" aca="1" ref="F27" ca="1">INDIRECT("'" &amp; $A27 &amp; "'!C26")</f>
        <v>0</v>
      </c>
      <c r="G27" s="2" cm="1">
        <f t="array" aca="1" ref="G27" ca="1">INDIRECT("'" &amp; $A27 &amp; "'!C27")</f>
        <v>1</v>
      </c>
      <c r="H27" s="2" cm="1">
        <f t="array" aca="1" ref="H27" ca="1">INDIRECT("'" &amp; $A27 &amp; "'!C28")</f>
        <v>0</v>
      </c>
      <c r="I27" s="2" cm="1">
        <f t="array" aca="1" ref="I27" ca="1">INDIRECT("'" &amp; $A27 &amp; "'!C29")</f>
        <v>2</v>
      </c>
      <c r="J27" s="2">
        <f t="shared" ca="1" si="1"/>
        <v>2</v>
      </c>
      <c r="K27" s="2" cm="1">
        <f t="array" aca="1" ref="K27" ca="1">INDIRECT("'" &amp; $A27 &amp; "'!C30")</f>
        <v>6</v>
      </c>
      <c r="L27" s="2" cm="1">
        <f t="array" aca="1" ref="L27" ca="1">INDIRECT("'" &amp; $A27 &amp; "'!C32")</f>
        <v>0</v>
      </c>
      <c r="M27" s="2" cm="1">
        <f t="array" aca="1" ref="M27" ca="1">INDIRECT("'" &amp; $A27 &amp; "'!C33")</f>
        <v>0</v>
      </c>
      <c r="N27" s="10">
        <f t="shared" ca="1" si="2"/>
        <v>100</v>
      </c>
      <c r="O27" s="10">
        <f t="shared" ca="1" si="0"/>
        <v>70</v>
      </c>
      <c r="P27" s="10">
        <f t="shared" ca="1" si="3"/>
        <v>83.333333333333343</v>
      </c>
      <c r="Q27" s="10">
        <f t="shared" ca="1" si="4"/>
        <v>16.666666666666664</v>
      </c>
      <c r="R27" s="11">
        <f t="shared" ca="1" si="5"/>
        <v>0.33333333333333331</v>
      </c>
      <c r="S27" s="10" cm="1">
        <f t="array" aca="1" ref="S27" ca="1">INDIRECT("'" &amp; $A27 &amp; "'!C37")</f>
        <v>0</v>
      </c>
      <c r="T27" s="9">
        <f ca="1">IF(J27=0,"No GyA",B27/J27)</f>
        <v>260</v>
      </c>
      <c r="U27" s="10">
        <f t="shared" ca="1" si="7"/>
        <v>96.296296296296291</v>
      </c>
      <c r="V27" s="9">
        <f t="shared" ca="1" si="8"/>
        <v>28.888888888888886</v>
      </c>
      <c r="W27" s="10">
        <f t="shared" ca="1" si="9"/>
        <v>86.666666666666671</v>
      </c>
    </row>
    <row r="28" spans="1:23">
      <c r="W28" s="10"/>
    </row>
    <row r="30" spans="1:23">
      <c r="A30" t="s">
        <v>49</v>
      </c>
      <c r="B30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>
      <selection activeCell="B28" sqref="B28"/>
    </sheetView>
  </sheetViews>
  <sheetFormatPr defaultColWidth="11.42578125" defaultRowHeight="14.45"/>
  <cols>
    <col min="1" max="1" width="16.7109375" customWidth="1"/>
  </cols>
  <sheetData>
    <row r="1" spans="1:32">
      <c r="A1" s="2" t="s">
        <v>0</v>
      </c>
      <c r="B1" s="7" t="s">
        <v>50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>
      <c r="A2" s="6" t="s">
        <v>23</v>
      </c>
      <c r="B2" s="2">
        <f ca="1">SUM($C2:$AF2)</f>
        <v>53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10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6</v>
      </c>
      <c r="K2" s="2" cm="1">
        <f t="array" aca="1" ref="K2" ca="1">INDIRECT("'" &amp; $A2 &amp; "'!T18")</f>
        <v>6</v>
      </c>
      <c r="L2" s="2" cm="1">
        <f t="array" aca="1" ref="L2" ca="1">INDIRECT("'" &amp; $A2 &amp; "'!V18")</f>
        <v>6</v>
      </c>
      <c r="M2" s="2" cm="1">
        <f t="array" aca="1" ref="M2" ca="1">INDIRECT("'" &amp; $A2 &amp; "'!X18")</f>
        <v>10</v>
      </c>
      <c r="N2" s="2" cm="1">
        <f t="array" aca="1" ref="N2" ca="1">INDIRECT("'" &amp; $A2 &amp; "'!Z18")</f>
        <v>1</v>
      </c>
      <c r="O2" s="2" cm="1">
        <f t="array" aca="1" ref="O2" ca="1">INDIRECT("'" &amp; $A2 &amp; "'!AB18")</f>
        <v>4</v>
      </c>
      <c r="P2" s="2" cm="1">
        <f t="array" aca="1" ref="P2" ca="1">INDIRECT("'" &amp; $A2 &amp; "'!AD18")</f>
        <v>-2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>
      <c r="A3" s="5" t="s">
        <v>24</v>
      </c>
      <c r="B3" s="2">
        <f t="shared" ref="B3:B28" ca="1" si="0">SUM($C3:$AF3)</f>
        <v>76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7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16</v>
      </c>
      <c r="K3" s="2" cm="1">
        <f t="array" aca="1" ref="K3" ca="1">INDIRECT("'" &amp; $A3 &amp; "'!T18")</f>
        <v>7</v>
      </c>
      <c r="L3" s="2" cm="1">
        <f t="array" aca="1" ref="L3" ca="1">INDIRECT("'" &amp; $A3 &amp; "'!V18")</f>
        <v>9</v>
      </c>
      <c r="M3" s="2" cm="1">
        <f t="array" aca="1" ref="M3" ca="1">INDIRECT("'" &amp; $A3 &amp; "'!X18")</f>
        <v>6</v>
      </c>
      <c r="N3" s="2" cm="1">
        <f t="array" aca="1" ref="N3" ca="1">INDIRECT("'" &amp; $A3 &amp; "'!Z18")</f>
        <v>1</v>
      </c>
      <c r="O3" s="2" cm="1">
        <f t="array" aca="1" ref="O3" ca="1">INDIRECT("'" &amp; $A3 &amp; "'!AB18")</f>
        <v>3</v>
      </c>
      <c r="P3" s="2" cm="1">
        <f t="array" aca="1" ref="P3" ca="1">INDIRECT("'" &amp; $A3 &amp; "'!AD18")</f>
        <v>4</v>
      </c>
      <c r="Q3" s="2" cm="1">
        <f t="array" aca="1" ref="Q3" ca="1">INDIRECT("'" &amp; $A3 &amp; "'!AF18")</f>
        <v>8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2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2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-1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>
      <c r="A4" s="6" t="s">
        <v>25</v>
      </c>
      <c r="B4" s="2">
        <f t="shared" ca="1" si="0"/>
        <v>65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10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5</v>
      </c>
      <c r="K4" s="2" cm="1">
        <f t="array" aca="1" ref="K4" ca="1">INDIRECT("'" &amp; $A4 &amp; "'!T18")</f>
        <v>3</v>
      </c>
      <c r="L4" s="2" cm="1">
        <f t="array" aca="1" ref="L4" ca="1">INDIRECT("'" &amp; $A4 &amp; "'!V18")</f>
        <v>4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3</v>
      </c>
      <c r="P4" s="2" cm="1">
        <f t="array" aca="1" ref="P4" ca="1">INDIRECT("'" &amp; $A4 &amp; "'!AD18")</f>
        <v>2</v>
      </c>
      <c r="Q4" s="2" cm="1">
        <f t="array" aca="1" ref="Q4" ca="1">INDIRECT("'" &amp; $A4 &amp; "'!AF18")</f>
        <v>9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2</v>
      </c>
      <c r="T4" s="2" cm="1">
        <f t="array" aca="1" ref="T4" ca="1">INDIRECT("'" &amp; $A4 &amp; "'!AL18")</f>
        <v>1</v>
      </c>
      <c r="U4" s="2" cm="1">
        <f t="array" aca="1" ref="U4" ca="1">INDIRECT("'" &amp; $A4 &amp; "'!AN18")</f>
        <v>4</v>
      </c>
      <c r="V4" s="2" cm="1">
        <f t="array" aca="1" ref="V4" ca="1">INDIRECT("'" &amp; $A4 &amp; "'!AP18")</f>
        <v>1</v>
      </c>
      <c r="W4" s="2" cm="1">
        <f t="array" aca="1" ref="W4" ca="1">INDIRECT("'" &amp; $A4 &amp; "'!AR18")</f>
        <v>8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>
      <c r="A5" s="5" t="s">
        <v>26</v>
      </c>
      <c r="B5" s="2">
        <f t="shared" ca="1" si="0"/>
        <v>37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11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2</v>
      </c>
      <c r="N5" s="2" cm="1">
        <f t="array" aca="1" ref="N5" ca="1">INDIRECT("'" &amp; $A5 &amp; "'!Z18")</f>
        <v>1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3</v>
      </c>
      <c r="Q5" s="2" cm="1">
        <f t="array" aca="1" ref="Q5" ca="1">INDIRECT("'" &amp; $A5 &amp; "'!AF18")</f>
        <v>2</v>
      </c>
      <c r="R5" s="2" cm="1">
        <f t="array" aca="1" ref="R5" ca="1">INDIRECT("'" &amp; $A5 &amp; "'!AH18")</f>
        <v>1</v>
      </c>
      <c r="S5" s="2" cm="1">
        <f t="array" aca="1" ref="S5" ca="1">INDIRECT("'" &amp; $A5 &amp; "'!AJ18")</f>
        <v>2</v>
      </c>
      <c r="T5" s="2" cm="1">
        <f t="array" aca="1" ref="T5" ca="1">INDIRECT("'" &amp; $A5 &amp; "'!AL18")</f>
        <v>1</v>
      </c>
      <c r="U5" s="2" cm="1">
        <f t="array" aca="1" ref="U5" ca="1">INDIRECT("'" &amp; $A5 &amp; "'!AN18")</f>
        <v>2</v>
      </c>
      <c r="V5" s="2" cm="1">
        <f t="array" aca="1" ref="V5" ca="1">INDIRECT("'" &amp; $A5 &amp; "'!AP18")</f>
        <v>4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>
      <c r="A6" s="6" t="s">
        <v>27</v>
      </c>
      <c r="B6" s="2">
        <f t="shared" ca="1" si="0"/>
        <v>75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4</v>
      </c>
      <c r="K6" s="2" cm="1">
        <f t="array" aca="1" ref="K6" ca="1">INDIRECT("'" &amp; $A6 &amp; "'!T18")</f>
        <v>13</v>
      </c>
      <c r="L6" s="2" cm="1">
        <f t="array" aca="1" ref="L6" ca="1">INDIRECT("'" &amp; $A6 &amp; "'!V18")</f>
        <v>8</v>
      </c>
      <c r="M6" s="2" cm="1">
        <f t="array" aca="1" ref="M6" ca="1">INDIRECT("'" &amp; $A6 &amp; "'!X18")</f>
        <v>8</v>
      </c>
      <c r="N6" s="2" cm="1">
        <f t="array" aca="1" ref="N6" ca="1">INDIRECT("'" &amp; $A6 &amp; "'!Z18")</f>
        <v>2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11</v>
      </c>
      <c r="R6" s="2" cm="1">
        <f t="array" aca="1" ref="R6" ca="1">INDIRECT("'" &amp; $A6 &amp; "'!AH18")</f>
        <v>6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1</v>
      </c>
      <c r="U6" s="2" cm="1">
        <f t="array" aca="1" ref="U6" ca="1">INDIRECT("'" &amp; $A6 &amp; "'!AN18")</f>
        <v>4</v>
      </c>
      <c r="V6" s="2" cm="1">
        <f t="array" aca="1" ref="V6" ca="1">INDIRECT("'" &amp; $A6 &amp; "'!AP18")</f>
        <v>4</v>
      </c>
      <c r="W6" s="2" cm="1">
        <f t="array" aca="1" ref="W6" ca="1">INDIRECT("'" &amp; $A6 &amp; "'!AR18")</f>
        <v>2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>
      <c r="A7" s="5" t="s">
        <v>28</v>
      </c>
      <c r="B7" s="2">
        <f t="shared" ca="1" si="0"/>
        <v>30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4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4</v>
      </c>
      <c r="M7" s="2" cm="1">
        <f t="array" aca="1" ref="M7" ca="1">INDIRECT("'" &amp; $A7 &amp; "'!X18")</f>
        <v>2</v>
      </c>
      <c r="N7" s="2" cm="1">
        <f t="array" aca="1" ref="N7" ca="1">INDIRECT("'" &amp; $A7 &amp; "'!Z18")</f>
        <v>2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1</v>
      </c>
      <c r="S7" s="2" cm="1">
        <f t="array" aca="1" ref="S7" ca="1">INDIRECT("'" &amp; $A7 &amp; "'!AJ18")</f>
        <v>1</v>
      </c>
      <c r="T7" s="2" cm="1">
        <f t="array" aca="1" ref="T7" ca="1">INDIRECT("'" &amp; $A7 &amp; "'!AL18")</f>
        <v>1</v>
      </c>
      <c r="U7" s="2" cm="1">
        <f t="array" aca="1" ref="U7" ca="1">INDIRECT("'" &amp; $A7 &amp; "'!AN18")</f>
        <v>2</v>
      </c>
      <c r="V7" s="2" cm="1">
        <f t="array" aca="1" ref="V7" ca="1">INDIRECT("'" &amp; $A7 &amp; "'!AP18")</f>
        <v>2</v>
      </c>
      <c r="W7" s="2" cm="1">
        <f t="array" aca="1" ref="W7" ca="1">INDIRECT("'" &amp; $A7 &amp; "'!AR18")</f>
        <v>2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>
      <c r="A8" s="6" t="s">
        <v>29</v>
      </c>
      <c r="B8" s="2">
        <f t="shared" ca="1" si="0"/>
        <v>51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5</v>
      </c>
      <c r="N8" s="2" cm="1">
        <f t="array" aca="1" ref="N8" ca="1">INDIRECT("'" &amp; $A8 &amp; "'!Z18")</f>
        <v>2</v>
      </c>
      <c r="O8" s="2" cm="1">
        <f t="array" aca="1" ref="O8" ca="1">INDIRECT("'" &amp; $A8 &amp; "'!AB18")</f>
        <v>3</v>
      </c>
      <c r="P8" s="2" cm="1">
        <f t="array" aca="1" ref="P8" ca="1">INDIRECT("'" &amp; $A8 &amp; "'!AD18")</f>
        <v>1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>
      <c r="A9" s="5" t="s">
        <v>30</v>
      </c>
      <c r="B9" s="2">
        <f t="shared" ca="1" si="0"/>
        <v>99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8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8</v>
      </c>
      <c r="K9" s="2" cm="1">
        <f t="array" aca="1" ref="K9" ca="1">INDIRECT("'" &amp; $A9 &amp; "'!T18")</f>
        <v>4</v>
      </c>
      <c r="L9" s="2" cm="1">
        <f t="array" aca="1" ref="L9" ca="1">INDIRECT("'" &amp; $A9 &amp; "'!V18")</f>
        <v>5</v>
      </c>
      <c r="M9" s="2" cm="1">
        <f t="array" aca="1" ref="M9" ca="1">INDIRECT("'" &amp; $A9 &amp; "'!X18")</f>
        <v>13</v>
      </c>
      <c r="N9" s="2" cm="1">
        <f t="array" aca="1" ref="N9" ca="1">INDIRECT("'" &amp; $A9 &amp; "'!Z18")</f>
        <v>1</v>
      </c>
      <c r="O9" s="2" cm="1">
        <f t="array" aca="1" ref="O9" ca="1">INDIRECT("'" &amp; $A9 &amp; "'!AB18")</f>
        <v>3</v>
      </c>
      <c r="P9" s="2" cm="1">
        <f t="array" aca="1" ref="P9" ca="1">INDIRECT("'" &amp; $A9 &amp; "'!AD18")</f>
        <v>1</v>
      </c>
      <c r="Q9" s="2" cm="1">
        <f t="array" aca="1" ref="Q9" ca="1">INDIRECT("'" &amp; $A9 &amp; "'!AF18")</f>
        <v>11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2</v>
      </c>
      <c r="T9" s="2" cm="1">
        <f t="array" aca="1" ref="T9" ca="1">INDIRECT("'" &amp; $A9 &amp; "'!AL18")</f>
        <v>1</v>
      </c>
      <c r="U9" s="2" cm="1">
        <f t="array" aca="1" ref="U9" ca="1">INDIRECT("'" &amp; $A9 &amp; "'!AN18")</f>
        <v>10</v>
      </c>
      <c r="V9" s="2" cm="1">
        <f t="array" aca="1" ref="V9" ca="1">INDIRECT("'" &amp; $A9 &amp; "'!AP18")</f>
        <v>5</v>
      </c>
      <c r="W9" s="2" cm="1">
        <f t="array" aca="1" ref="W9" ca="1">INDIRECT("'" &amp; $A9 &amp; "'!AR18")</f>
        <v>8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>
      <c r="A10" s="6" t="s">
        <v>31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>
      <c r="A11" s="5" t="s">
        <v>32</v>
      </c>
      <c r="B11" s="2">
        <f t="shared" ca="1" si="0"/>
        <v>93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7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3</v>
      </c>
      <c r="K11" s="2" cm="1">
        <f t="array" aca="1" ref="K11" ca="1">INDIRECT("'" &amp; $A11 &amp; "'!T18")</f>
        <v>4</v>
      </c>
      <c r="L11" s="2" cm="1">
        <f t="array" aca="1" ref="L11" ca="1">INDIRECT("'" &amp; $A11 &amp; "'!V18")</f>
        <v>12</v>
      </c>
      <c r="M11" s="2" cm="1">
        <f t="array" aca="1" ref="M11" ca="1">INDIRECT("'" &amp; $A11 &amp; "'!X18")</f>
        <v>4</v>
      </c>
      <c r="N11" s="2" cm="1">
        <f t="array" aca="1" ref="N11" ca="1">INDIRECT("'" &amp; $A11 &amp; "'!Z18")</f>
        <v>1</v>
      </c>
      <c r="O11" s="2" cm="1">
        <f t="array" aca="1" ref="O11" ca="1">INDIRECT("'" &amp; $A11 &amp; "'!AB18")</f>
        <v>3</v>
      </c>
      <c r="P11" s="2" cm="1">
        <f t="array" aca="1" ref="P11" ca="1">INDIRECT("'" &amp; $A11 &amp; "'!AD18")</f>
        <v>1</v>
      </c>
      <c r="Q11" s="2" cm="1">
        <f t="array" aca="1" ref="Q11" ca="1">INDIRECT("'" &amp; $A11 &amp; "'!AF18")</f>
        <v>7</v>
      </c>
      <c r="R11" s="2" cm="1">
        <f t="array" aca="1" ref="R11" ca="1">INDIRECT("'" &amp; $A11 &amp; "'!AH18")</f>
        <v>6</v>
      </c>
      <c r="S11" s="2" cm="1">
        <f t="array" aca="1" ref="S11" ca="1">INDIRECT("'" &amp; $A11 &amp; "'!AJ18")</f>
        <v>6</v>
      </c>
      <c r="T11" s="2" cm="1">
        <f t="array" aca="1" ref="T11" ca="1">INDIRECT("'" &amp; $A11 &amp; "'!AL18")</f>
        <v>1</v>
      </c>
      <c r="U11" s="2" cm="1">
        <f t="array" aca="1" ref="U11" ca="1">INDIRECT("'" &amp; $A11 &amp; "'!AN18")</f>
        <v>8</v>
      </c>
      <c r="V11" s="2" cm="1">
        <f t="array" aca="1" ref="V11" ca="1">INDIRECT("'" &amp; $A11 &amp; "'!AP18")</f>
        <v>13</v>
      </c>
      <c r="W11" s="2" cm="1">
        <f t="array" aca="1" ref="W11" ca="1">INDIRECT("'" &amp; $A11 &amp; "'!AR18")</f>
        <v>7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>
      <c r="A12" s="6" t="s">
        <v>33</v>
      </c>
      <c r="B12" s="2">
        <f t="shared" ca="1" si="0"/>
        <v>26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1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2</v>
      </c>
      <c r="O12" s="2" cm="1">
        <f t="array" aca="1" ref="O12" ca="1">INDIRECT("'" &amp; $A12 &amp; "'!AB18")</f>
        <v>2</v>
      </c>
      <c r="P12" s="2" cm="1">
        <f t="array" aca="1" ref="P12" ca="1">INDIRECT("'" &amp; $A12 &amp; "'!AD18")</f>
        <v>1</v>
      </c>
      <c r="Q12" s="2" cm="1">
        <f t="array" aca="1" ref="Q12" ca="1">INDIRECT("'" &amp; $A12 &amp; "'!AF18")</f>
        <v>4</v>
      </c>
      <c r="R12" s="2" cm="1">
        <f t="array" aca="1" ref="R12" ca="1">INDIRECT("'" &amp; $A12 &amp; "'!AH18")</f>
        <v>1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1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2</v>
      </c>
      <c r="W12" s="2" cm="1">
        <f t="array" aca="1" ref="W12" ca="1">INDIRECT("'" &amp; $A12 &amp; "'!AR18")</f>
        <v>8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>
      <c r="A13" s="5" t="s">
        <v>34</v>
      </c>
      <c r="B13" s="2">
        <f t="shared" ca="1" si="0"/>
        <v>135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7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4</v>
      </c>
      <c r="K13" s="2" cm="1">
        <f t="array" aca="1" ref="K13" ca="1">INDIRECT("'" &amp; $A13 &amp; "'!T18")</f>
        <v>3</v>
      </c>
      <c r="L13" s="2" cm="1">
        <f t="array" aca="1" ref="L13" ca="1">INDIRECT("'" &amp; $A13 &amp; "'!V18")</f>
        <v>4</v>
      </c>
      <c r="M13" s="2" cm="1">
        <f t="array" aca="1" ref="M13" ca="1">INDIRECT("'" &amp; $A13 &amp; "'!X18")</f>
        <v>16</v>
      </c>
      <c r="N13" s="2" cm="1">
        <f t="array" aca="1" ref="N13" ca="1">INDIRECT("'" &amp; $A13 &amp; "'!Z18")</f>
        <v>-1</v>
      </c>
      <c r="O13" s="2" cm="1">
        <f t="array" aca="1" ref="O13" ca="1">INDIRECT("'" &amp; $A13 &amp; "'!AB18")</f>
        <v>3</v>
      </c>
      <c r="P13" s="2" cm="1">
        <f t="array" aca="1" ref="P13" ca="1">INDIRECT("'" &amp; $A13 &amp; "'!AD18")</f>
        <v>4</v>
      </c>
      <c r="Q13" s="2" cm="1">
        <f t="array" aca="1" ref="Q13" ca="1">INDIRECT("'" &amp; $A13 &amp; "'!AF18")</f>
        <v>22</v>
      </c>
      <c r="R13" s="2" cm="1">
        <f t="array" aca="1" ref="R13" ca="1">INDIRECT("'" &amp; $A13 &amp; "'!AH18")</f>
        <v>6</v>
      </c>
      <c r="S13" s="2" cm="1">
        <f t="array" aca="1" ref="S13" ca="1">INDIRECT("'" &amp; $A13 &amp; "'!AJ18")</f>
        <v>2</v>
      </c>
      <c r="T13" s="2" cm="1">
        <f t="array" aca="1" ref="T13" ca="1">INDIRECT("'" &amp; $A13 &amp; "'!AL18")</f>
        <v>9</v>
      </c>
      <c r="U13" s="2" cm="1">
        <f t="array" aca="1" ref="U13" ca="1">INDIRECT("'" &amp; $A13 &amp; "'!AN18")</f>
        <v>10</v>
      </c>
      <c r="V13" s="2" cm="1">
        <f t="array" aca="1" ref="V13" ca="1">INDIRECT("'" &amp; $A13 &amp; "'!AP18")</f>
        <v>13</v>
      </c>
      <c r="W13" s="2" cm="1">
        <f t="array" aca="1" ref="W13" ca="1">INDIRECT("'" &amp; $A13 &amp; "'!AR18")</f>
        <v>6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>
      <c r="A14" s="6" t="s">
        <v>35</v>
      </c>
      <c r="B14" s="2">
        <f t="shared" ca="1" si="0"/>
        <v>91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7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3</v>
      </c>
      <c r="L14" s="2" cm="1">
        <f t="array" aca="1" ref="L14" ca="1">INDIRECT("'" &amp; $A14 &amp; "'!V18")</f>
        <v>4</v>
      </c>
      <c r="M14" s="2" cm="1">
        <f t="array" aca="1" ref="M14" ca="1">INDIRECT("'" &amp; $A14 &amp; "'!X18")</f>
        <v>9</v>
      </c>
      <c r="N14" s="2" cm="1">
        <f t="array" aca="1" ref="N14" ca="1">INDIRECT("'" &amp; $A14 &amp; "'!Z18")</f>
        <v>1</v>
      </c>
      <c r="O14" s="2" cm="1">
        <f t="array" aca="1" ref="O14" ca="1">INDIRECT("'" &amp; $A14 &amp; "'!AB18")</f>
        <v>3</v>
      </c>
      <c r="P14" s="2" cm="1">
        <f t="array" aca="1" ref="P14" ca="1">INDIRECT("'" &amp; $A14 &amp; "'!AD18")</f>
        <v>1</v>
      </c>
      <c r="Q14" s="2" cm="1">
        <f t="array" aca="1" ref="Q14" ca="1">INDIRECT("'" &amp; $A14 &amp; "'!AF18")</f>
        <v>4</v>
      </c>
      <c r="R14" s="2" cm="1">
        <f t="array" aca="1" ref="R14" ca="1">INDIRECT("'" &amp; $A14 &amp; "'!AH18")</f>
        <v>6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3</v>
      </c>
      <c r="V14" s="2" cm="1">
        <f t="array" aca="1" ref="V14" ca="1">INDIRECT("'" &amp; $A14 &amp; "'!AP18")</f>
        <v>5</v>
      </c>
      <c r="W14" s="2" cm="1">
        <f t="array" aca="1" ref="W14" ca="1">INDIRECT("'" &amp; $A14 &amp; "'!AR18")</f>
        <v>14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>
      <c r="A15" s="5" t="s">
        <v>36</v>
      </c>
      <c r="B15" s="2">
        <f t="shared" ca="1" si="0"/>
        <v>67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4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4</v>
      </c>
      <c r="K15" s="2" cm="1">
        <f t="array" aca="1" ref="K15" ca="1">INDIRECT("'" &amp; $A15 &amp; "'!T18")</f>
        <v>8</v>
      </c>
      <c r="L15" s="2" cm="1">
        <f t="array" aca="1" ref="L15" ca="1">INDIRECT("'" &amp; $A15 &amp; "'!V18")</f>
        <v>5</v>
      </c>
      <c r="M15" s="2" cm="1">
        <f t="array" aca="1" ref="M15" ca="1">INDIRECT("'" &amp; $A15 &amp; "'!X18")</f>
        <v>18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1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6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1</v>
      </c>
      <c r="U15" s="2" cm="1">
        <f t="array" aca="1" ref="U15" ca="1">INDIRECT("'" &amp; $A15 &amp; "'!AN18")</f>
        <v>3</v>
      </c>
      <c r="V15" s="2" cm="1">
        <f t="array" aca="1" ref="V15" ca="1">INDIRECT("'" &amp; $A15 &amp; "'!AP18")</f>
        <v>6</v>
      </c>
      <c r="W15" s="2" cm="1">
        <f t="array" aca="1" ref="W15" ca="1">INDIRECT("'" &amp; $A15 &amp; "'!AR18")</f>
        <v>6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>
      <c r="A16" s="6" t="s">
        <v>37</v>
      </c>
      <c r="B16" s="2">
        <f t="shared" ca="1" si="0"/>
        <v>19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5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7</v>
      </c>
      <c r="S16" s="2" cm="1">
        <f t="array" aca="1" ref="S16" ca="1">INDIRECT("'" &amp; $A16 &amp; "'!AJ18")</f>
        <v>2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2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>
      <c r="A17" s="5" t="s">
        <v>38</v>
      </c>
      <c r="B17" s="2">
        <f t="shared" ca="1" si="0"/>
        <v>87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7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5</v>
      </c>
      <c r="K17" s="2" cm="1">
        <f t="array" aca="1" ref="K17" ca="1">INDIRECT("'" &amp; $A17 &amp; "'!T18")</f>
        <v>3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8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14</v>
      </c>
      <c r="R17" s="2" cm="1">
        <f t="array" aca="1" ref="R17" ca="1">INDIRECT("'" &amp; $A17 &amp; "'!AH18")</f>
        <v>1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11</v>
      </c>
      <c r="V17" s="2" cm="1">
        <f t="array" aca="1" ref="V17" ca="1">INDIRECT("'" &amp; $A17 &amp; "'!AP18")</f>
        <v>4</v>
      </c>
      <c r="W17" s="2" cm="1">
        <f t="array" aca="1" ref="W17" ca="1">INDIRECT("'" &amp; $A17 &amp; "'!AR18")</f>
        <v>2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>
      <c r="A18" s="6" t="s">
        <v>39</v>
      </c>
      <c r="B18" s="2">
        <f t="shared" ca="1" si="0"/>
        <v>66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10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5</v>
      </c>
      <c r="K18" s="2" cm="1">
        <f t="array" aca="1" ref="K18" ca="1">INDIRECT("'" &amp; $A18 &amp; "'!T18")</f>
        <v>4</v>
      </c>
      <c r="L18" s="2" cm="1">
        <f t="array" aca="1" ref="L18" ca="1">INDIRECT("'" &amp; $A18 &amp; "'!V18")</f>
        <v>5</v>
      </c>
      <c r="M18" s="2" cm="1">
        <f t="array" aca="1" ref="M18" ca="1">INDIRECT("'" &amp; $A18 &amp; "'!X18")</f>
        <v>10</v>
      </c>
      <c r="N18" s="2" cm="1">
        <f t="array" aca="1" ref="N18" ca="1">INDIRECT("'" &amp; $A18 &amp; "'!Z18")</f>
        <v>1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1</v>
      </c>
      <c r="Q18" s="2" cm="1">
        <f t="array" aca="1" ref="Q18" ca="1">INDIRECT("'" &amp; $A18 &amp; "'!AF18")</f>
        <v>10</v>
      </c>
      <c r="R18" s="2" cm="1">
        <f t="array" aca="1" ref="R18" ca="1">INDIRECT("'" &amp; $A18 &amp; "'!AH18")</f>
        <v>6</v>
      </c>
      <c r="S18" s="2" cm="1">
        <f t="array" aca="1" ref="S18" ca="1">INDIRECT("'" &amp; $A18 &amp; "'!AJ18")</f>
        <v>-1</v>
      </c>
      <c r="T18" s="2" cm="1">
        <f t="array" aca="1" ref="T18" ca="1">INDIRECT("'" &amp; $A18 &amp; "'!AL18")</f>
        <v>1</v>
      </c>
      <c r="U18" s="2" cm="1">
        <f t="array" aca="1" ref="U18" ca="1">INDIRECT("'" &amp; $A18 &amp; "'!AN18")</f>
        <v>9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>
      <c r="A19" s="5" t="s">
        <v>40</v>
      </c>
      <c r="B19" s="2">
        <f t="shared" ca="1" si="0"/>
        <v>53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2</v>
      </c>
      <c r="K19" s="2" cm="1">
        <f t="array" aca="1" ref="K19" ca="1">INDIRECT("'" &amp; $A19 &amp; "'!T18")</f>
        <v>2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2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6</v>
      </c>
      <c r="S19" s="2" cm="1">
        <f t="array" aca="1" ref="S19" ca="1">INDIRECT("'" &amp; $A19 &amp; "'!AJ18")</f>
        <v>2</v>
      </c>
      <c r="T19" s="2" cm="1">
        <f t="array" aca="1" ref="T19" ca="1">INDIRECT("'" &amp; $A19 &amp; "'!AL18")</f>
        <v>1</v>
      </c>
      <c r="U19" s="2" cm="1">
        <f t="array" aca="1" ref="U19" ca="1">INDIRECT("'" &amp; $A19 &amp; "'!AN18")</f>
        <v>3</v>
      </c>
      <c r="V19" s="2" cm="1">
        <f t="array" aca="1" ref="V19" ca="1">INDIRECT("'" &amp; $A19 &amp; "'!AP18")</f>
        <v>7</v>
      </c>
      <c r="W19" s="2" cm="1">
        <f t="array" aca="1" ref="W19" ca="1">INDIRECT("'" &amp; $A19 &amp; "'!AR18")</f>
        <v>10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>
      <c r="A20" s="6" t="s">
        <v>41</v>
      </c>
      <c r="B20" s="2">
        <f t="shared" ca="1" si="0"/>
        <v>6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5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>
      <c r="A21" s="5" t="s">
        <v>42</v>
      </c>
      <c r="B21" s="2">
        <f t="shared" ca="1" si="0"/>
        <v>64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5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5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3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1</v>
      </c>
      <c r="S21" s="2" cm="1">
        <f t="array" aca="1" ref="S21" ca="1">INDIRECT("'" &amp; $A21 &amp; "'!AJ18")</f>
        <v>3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4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6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>
      <c r="A22" s="6" t="s">
        <v>43</v>
      </c>
      <c r="B22" s="2">
        <f t="shared" ca="1" si="0"/>
        <v>46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4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5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2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13</v>
      </c>
      <c r="R22" s="2" cm="1">
        <f t="array" aca="1" ref="R22" ca="1">INDIRECT("'" &amp; $A22 &amp; "'!AH18")</f>
        <v>6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1</v>
      </c>
      <c r="U22" s="2" cm="1">
        <f t="array" aca="1" ref="U22" ca="1">INDIRECT("'" &amp; $A22 &amp; "'!AN18")</f>
        <v>2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>
      <c r="A23" s="5" t="s">
        <v>44</v>
      </c>
      <c r="B23" s="2">
        <f t="shared" ca="1" si="0"/>
        <v>22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2</v>
      </c>
      <c r="M23" s="2" cm="1">
        <f t="array" aca="1" ref="M23" ca="1">INDIRECT("'" &amp; $A23 &amp; "'!X18")</f>
        <v>2</v>
      </c>
      <c r="N23" s="2" cm="1">
        <f t="array" aca="1" ref="N23" ca="1">INDIRECT("'" &amp; $A23 &amp; "'!Z18")</f>
        <v>4</v>
      </c>
      <c r="O23" s="2" cm="1">
        <f t="array" aca="1" ref="O23" ca="1">INDIRECT("'" &amp; $A23 &amp; "'!AB18")</f>
        <v>2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8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2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>
      <c r="A24" s="6" t="s">
        <v>45</v>
      </c>
      <c r="B24" s="2">
        <f t="shared" ca="1" si="0"/>
        <v>57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2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7</v>
      </c>
      <c r="K24" s="2" cm="1">
        <f t="array" aca="1" ref="K24" ca="1">INDIRECT("'" &amp; $A24 &amp; "'!T18")</f>
        <v>3</v>
      </c>
      <c r="L24" s="2" cm="1">
        <f t="array" aca="1" ref="L24" ca="1">INDIRECT("'" &amp; $A24 &amp; "'!V18")</f>
        <v>4</v>
      </c>
      <c r="M24" s="2" cm="1">
        <f t="array" aca="1" ref="M24" ca="1">INDIRECT("'" &amp; $A24 &amp; "'!X18")</f>
        <v>5</v>
      </c>
      <c r="N24" s="2" cm="1">
        <f t="array" aca="1" ref="N24" ca="1">INDIRECT("'" &amp; $A24 &amp; "'!Z18")</f>
        <v>2</v>
      </c>
      <c r="O24" s="2" cm="1">
        <f t="array" aca="1" ref="O24" ca="1">INDIRECT("'" &amp; $A24 &amp; "'!AB18")</f>
        <v>2</v>
      </c>
      <c r="P24" s="2" cm="1">
        <f t="array" aca="1" ref="P24" ca="1">INDIRECT("'" &amp; $A24 &amp; "'!AD18")</f>
        <v>4</v>
      </c>
      <c r="Q24" s="2" cm="1">
        <f t="array" aca="1" ref="Q24" ca="1">INDIRECT("'" &amp; $A24 &amp; "'!AF18")</f>
        <v>4</v>
      </c>
      <c r="R24" s="2" cm="1">
        <f t="array" aca="1" ref="R24" ca="1">INDIRECT("'" &amp; $A24 &amp; "'!AH18")</f>
        <v>14</v>
      </c>
      <c r="S24" s="2" cm="1">
        <f t="array" aca="1" ref="S24" ca="1">INDIRECT("'" &amp; $A24 &amp; "'!AJ18")</f>
        <v>1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>
      <c r="A25" s="5" t="s">
        <v>46</v>
      </c>
      <c r="B25" s="2">
        <f t="shared" ca="1" si="0"/>
        <v>23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2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1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4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>
      <c r="A26" s="6" t="s">
        <v>48</v>
      </c>
      <c r="B26" s="2">
        <f t="shared" ca="1" si="0"/>
        <v>37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13</v>
      </c>
      <c r="R26" s="2" cm="1">
        <f t="array" aca="1" ref="R26" ca="1">INDIRECT("'" &amp; $A26 &amp; "'!AH18")</f>
        <v>5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1</v>
      </c>
      <c r="U26" s="2" cm="1">
        <f t="array" aca="1" ref="U26" ca="1">INDIRECT("'" &amp; $A26 &amp; "'!AN18")</f>
        <v>5</v>
      </c>
      <c r="V26" s="2" cm="1">
        <f t="array" aca="1" ref="V26" ca="1">INDIRECT("'" &amp; $A26 &amp; "'!AP18")</f>
        <v>5</v>
      </c>
      <c r="W26" s="2" cm="1">
        <f t="array" aca="1" ref="W26" ca="1">INDIRECT("'" &amp; $A26 &amp; "'!AR18")</f>
        <v>8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>
      <c r="A27" s="5" t="s">
        <v>47</v>
      </c>
      <c r="B27" s="2">
        <f t="shared" ca="1" si="0"/>
        <v>38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2</v>
      </c>
      <c r="K27" s="2" cm="1">
        <f t="array" aca="1" ref="K27" ca="1">INDIRECT("'" &amp; $A27 &amp; "'!T18")</f>
        <v>2</v>
      </c>
      <c r="L27" s="2" cm="1">
        <f t="array" aca="1" ref="L27" ca="1">INDIRECT("'" &amp; $A27 &amp; "'!V18")</f>
        <v>2</v>
      </c>
      <c r="M27" s="2" cm="1">
        <f t="array" aca="1" ref="M27" ca="1">INDIRECT("'" &amp; $A27 &amp; "'!X18")</f>
        <v>7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1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13</v>
      </c>
      <c r="S27" s="2" cm="1">
        <f t="array" aca="1" ref="S27" ca="1">INDIRECT("'" &amp; $A27 &amp; "'!AJ18")</f>
        <v>2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4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>
      <c r="A28" s="6" t="s">
        <v>51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37"/>
  <sheetViews>
    <sheetView topLeftCell="O9" workbookViewId="0">
      <selection activeCell="C28" sqref="C28"/>
    </sheetView>
  </sheetViews>
  <sheetFormatPr defaultColWidth="11.42578125" defaultRowHeight="14.45"/>
  <cols>
    <col min="2" max="2" width="17.8554687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L5" cm="1">
        <f t="array" ref="BL5">SUMPRODUCT((MOD(COLUMN(C5:BI5)-COLUMN(C5),2)=0)*(ISNUMBER(C5:BI5))*(C5:BI5))</f>
        <v>990</v>
      </c>
    </row>
    <row r="6" spans="2:64">
      <c r="B6" s="2" t="s">
        <v>55</v>
      </c>
      <c r="C6" s="2" t="s">
        <v>56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 t="s">
        <v>59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60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>
        <v>2</v>
      </c>
      <c r="N8" s="2">
        <f>INT(M8/2)</f>
        <v>1</v>
      </c>
      <c r="O8" s="2"/>
      <c r="P8" s="2">
        <f>INT(O8/2)</f>
        <v>0</v>
      </c>
      <c r="Q8" s="2">
        <v>2</v>
      </c>
      <c r="R8" s="2">
        <f>INT(Q8/2)</f>
        <v>1</v>
      </c>
      <c r="S8" s="2">
        <v>4</v>
      </c>
      <c r="T8" s="2">
        <f>INT(S8/2)</f>
        <v>2</v>
      </c>
      <c r="U8" s="2">
        <v>2</v>
      </c>
      <c r="V8" s="2">
        <f>INT(U8/2)</f>
        <v>1</v>
      </c>
      <c r="W8" s="2">
        <v>2</v>
      </c>
      <c r="X8" s="2">
        <f>INT(W8/2)</f>
        <v>1</v>
      </c>
      <c r="Y8" s="2">
        <v>0</v>
      </c>
      <c r="Z8" s="2">
        <f>INT(Y8/2)</f>
        <v>0</v>
      </c>
      <c r="AA8" s="2">
        <v>2</v>
      </c>
      <c r="AB8" s="2">
        <f>INT(AA8/2)</f>
        <v>1</v>
      </c>
      <c r="AC8" s="2">
        <v>0</v>
      </c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  <c r="BL8" cm="1">
        <f t="array" ref="BL8">SUMPRODUCT((MOD(COLUMN(C8:BI8)-COLUMN(C8),2)=0)*(ISNUMBER(C8:BI8))*(C8:BI8))</f>
        <v>19</v>
      </c>
    </row>
    <row r="9" spans="2:64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L9" cm="1">
        <f t="array" ref="BL9">SUMPRODUCT((MOD(COLUMN(C9:BI9)-COLUMN(C9),2)=0)*(ISNUMBER(C9:BI9))*(C9:BI9))</f>
        <v>0</v>
      </c>
    </row>
    <row r="10" spans="2:64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>
        <v>0</v>
      </c>
      <c r="N10" s="2">
        <f>IF(ISNUMBER(M10),IF(M5&gt;=60,IF(M10=0,4,1-M10),1-M10),"")</f>
        <v>4</v>
      </c>
      <c r="O10" s="2"/>
      <c r="P10" s="2" t="str">
        <f>IF(ISNUMBER(O10),IF(O5&gt;=60,IF(O10=0,4,1-O10),1-O10),"")</f>
        <v/>
      </c>
      <c r="Q10" s="2">
        <v>1</v>
      </c>
      <c r="R10" s="2">
        <f>IF(ISNUMBER(Q10),IF(Q5&gt;=60,IF(Q10=0,4,1-Q10),1-Q10),"")</f>
        <v>0</v>
      </c>
      <c r="S10" s="2">
        <v>2</v>
      </c>
      <c r="T10" s="2">
        <f>IF(ISNUMBER(S10),IF(S5&gt;=60,IF(S10=0,4,1-S10),1-S10),"")</f>
        <v>-1</v>
      </c>
      <c r="U10" s="2">
        <v>1</v>
      </c>
      <c r="V10" s="2">
        <f>IF(ISNUMBER(U10),IF(U5&gt;=60,IF(U10=0,4,1-U10),1-U10),"")</f>
        <v>0</v>
      </c>
      <c r="W10" s="2">
        <v>0</v>
      </c>
      <c r="X10" s="2">
        <f>IF(ISNUMBER(W10),IF(W5&gt;=60,IF(W10=0,4,1-W10),1-W10),"")</f>
        <v>4</v>
      </c>
      <c r="Y10" s="2">
        <v>3</v>
      </c>
      <c r="Z10" s="2">
        <f>IF(ISNUMBER(Y10),IF(Y5&gt;=60,IF(Y10=0,4,1-Y10),1-Y10),"")</f>
        <v>-2</v>
      </c>
      <c r="AA10" s="2">
        <v>1</v>
      </c>
      <c r="AB10" s="2">
        <f>IF(ISNUMBER(AA10),IF(AA5&gt;=60,IF(AA10=0,4,1-AA10),1-AA10),"")</f>
        <v>0</v>
      </c>
      <c r="AC10" s="2">
        <v>3</v>
      </c>
      <c r="AD10" s="2">
        <f>IF(ISNUMBER(AC10),IF(AC5&gt;=60,IF(AC10=0,4,1-AC10),1-AC10),"")</f>
        <v>-2</v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t="e" cm="1">
        <f t="array" ref="BL10">SUMPRODUCT((MOD(COLUMN(C10:BI10)-COLUMN(C10),2)=0)*(ISNUMBER(C10:BI10))*(C10:BI10))</f>
        <v>#VALUE!</v>
      </c>
    </row>
    <row r="11" spans="2:64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L11" cm="1">
        <f t="array" ref="BL11">SUMPRODUCT((MOD(COLUMN(C11:BI11)-COLUMN(C11),2)=0)*(ISNUMBER(C11:BI11))*(C11:BI11))</f>
        <v>0</v>
      </c>
    </row>
    <row r="12" spans="2:64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L12" cm="1">
        <f t="array" ref="BL12">SUMPRODUCT((MOD(COLUMN(C12:BI12)-COLUMN(C12),2)=0)*(ISNUMBER(C12:BI12))*(C12:BI12))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L13" cm="1">
        <f t="array" ref="BL13">SUMPRODUCT((MOD(COLUMN(C13:BI13)-COLUMN(C13),2)=0)*(ISNUMBER(C13:BI13))*(C13:BI13))</f>
        <v>0</v>
      </c>
    </row>
    <row r="14" spans="2:64">
      <c r="B14" s="2" t="s">
        <v>64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L14" cm="1">
        <f t="array" ref="BL14">SUMPRODUCT((MOD(COLUMN(C14:BI14)-COLUMN(C14),2)=0)*(ISNUMBER(C14:BI14))*(C14:BI14))</f>
        <v>0</v>
      </c>
    </row>
    <row r="15" spans="2:64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L15" cm="1">
        <f t="array" ref="BL15">SUMPRODUCT((MOD(COLUMN(C15:BI15)-COLUMN(C15),2)=0)*(ISNUMBER(C15:BI15))*(C15:BI15))</f>
        <v>0</v>
      </c>
    </row>
    <row r="16" spans="2:64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1</v>
      </c>
      <c r="AD16" s="2">
        <f>-3*AC16</f>
        <v>-3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L16" cm="1">
        <f t="array" ref="BL16">SUMPRODUCT((MOD(COLUMN(C16:BI16)-COLUMN(C16),2)=0)*(ISNUMBER(C16:BI16))*(C16:BI16))</f>
        <v>1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6</v>
      </c>
      <c r="S18" s="2"/>
      <c r="T18" s="2">
        <f>SUM(T5:T17)</f>
        <v>6</v>
      </c>
      <c r="U18" s="2"/>
      <c r="V18" s="2">
        <f>SUM(V5:V17)</f>
        <v>6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4</v>
      </c>
      <c r="AC18" s="2"/>
      <c r="AD18" s="2">
        <f>SUM(AD5:AD17)</f>
        <v>-2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</row>
    <row r="24" spans="2:62">
      <c r="B24" s="2" t="s">
        <v>1</v>
      </c>
      <c r="C24" s="2" cm="1">
        <f t="array" ref="C24">SUMPRODUCT((MOD(COLUMN(C5:BI5)-COLUMN(C5),2)=0)*(ISNUMBER(C5:BI5))*(C5:BI5))</f>
        <v>990</v>
      </c>
    </row>
    <row r="25" spans="2:62">
      <c r="B25" s="2" t="s">
        <v>70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4</v>
      </c>
    </row>
    <row r="28" spans="2:62">
      <c r="B28" s="2" t="s">
        <v>72</v>
      </c>
      <c r="C28" s="2"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17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  <mergeCell ref="BI3:BJ3"/>
    <mergeCell ref="BG3:BH3"/>
    <mergeCell ref="BE3:BF3"/>
    <mergeCell ref="BC3:BD3"/>
    <mergeCell ref="BA3:BB3"/>
    <mergeCell ref="AY3:AZ3"/>
    <mergeCell ref="AW3:AX3"/>
    <mergeCell ref="AU3:AV3"/>
    <mergeCell ref="AS3:AT3"/>
    <mergeCell ref="AO3:AP3"/>
    <mergeCell ref="AM3:AN3"/>
    <mergeCell ref="AK3:AL3"/>
    <mergeCell ref="AI3:AJ3"/>
    <mergeCell ref="AG3:AH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J37"/>
  <sheetViews>
    <sheetView topLeftCell="AF1" workbookViewId="0">
      <selection activeCell="AO17" sqref="AO17"/>
    </sheetView>
  </sheetViews>
  <sheetFormatPr defaultColWidth="11.42578125" defaultRowHeight="14.45"/>
  <cols>
    <col min="2" max="2" width="16.57031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75</v>
      </c>
      <c r="T5" s="2">
        <f>IF(S5&gt;0,INT(S5/45)+1,0)</f>
        <v>2</v>
      </c>
      <c r="U5" s="2">
        <v>90</v>
      </c>
      <c r="V5" s="2">
        <f>IF(U5&gt;0,INT(U5/45)+1,0)</f>
        <v>3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>
        <v>6</v>
      </c>
      <c r="AN5" s="2">
        <f>IF(AM5&gt;0,INT(AM5/45)+1,0)</f>
        <v>1</v>
      </c>
      <c r="AO5" s="2"/>
      <c r="AP5" s="2">
        <f>IF(AO5&gt;0,INT(AO5/45)+1,0)</f>
        <v>0</v>
      </c>
      <c r="AQ5" s="2">
        <v>31</v>
      </c>
      <c r="AR5" s="2">
        <f>IF(AQ5&gt;0,INT(AQ5/45)+1,0)</f>
        <v>1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74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74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 t="s">
        <v>59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 t="s">
        <v>58</v>
      </c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 t="s">
        <v>58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2</v>
      </c>
      <c r="R8" s="2">
        <f>Q8*4</f>
        <v>8</v>
      </c>
      <c r="S8" s="2">
        <v>1</v>
      </c>
      <c r="T8" s="2">
        <f>S8*4</f>
        <v>4</v>
      </c>
      <c r="U8" s="2">
        <v>1</v>
      </c>
      <c r="V8" s="2">
        <f>U8*4</f>
        <v>4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1</v>
      </c>
      <c r="AD8" s="2">
        <f>AC8*4</f>
        <v>4</v>
      </c>
      <c r="AE8" s="2">
        <v>0</v>
      </c>
      <c r="AF8" s="2">
        <f>AE8*6</f>
        <v>0</v>
      </c>
      <c r="AG8" s="2"/>
      <c r="AH8" s="2">
        <f>AG8*6</f>
        <v>0</v>
      </c>
      <c r="AI8" s="2">
        <v>0</v>
      </c>
      <c r="AJ8" s="2">
        <f>AI8*6</f>
        <v>0</v>
      </c>
      <c r="AK8" s="2"/>
      <c r="AL8" s="2">
        <f>AK8*6</f>
        <v>0</v>
      </c>
      <c r="AM8" s="2">
        <v>0</v>
      </c>
      <c r="AN8" s="2">
        <f>AM8*6</f>
        <v>0</v>
      </c>
      <c r="AO8" s="2"/>
      <c r="AP8" s="2">
        <f>AO8*6</f>
        <v>0</v>
      </c>
      <c r="AQ8" s="2">
        <v>0</v>
      </c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>
      <c r="B9" s="2" t="s">
        <v>61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3</v>
      </c>
      <c r="AG10" s="2"/>
      <c r="AH10" s="2" t="str">
        <f>IF(ISNUMBER(AG10),IF(AG5&gt;=60,IF(AG10=0,3,1-AG10),1-AG10),"")</f>
        <v/>
      </c>
      <c r="AI10" s="2">
        <v>2</v>
      </c>
      <c r="AJ10" s="2">
        <f>IF(ISNUMBER(AI10),IF(AI5&gt;=60,IF(AI10=0,3,1-AI10),1-AI10),"")</f>
        <v>-1</v>
      </c>
      <c r="AK10" s="2"/>
      <c r="AL10" s="2" t="str">
        <f>IF(ISNUMBER(AK10),IF(AK5&gt;=60,IF(AK10=0,3,1-AK10),1-AK10),"")</f>
        <v/>
      </c>
      <c r="AM10" s="2">
        <v>0</v>
      </c>
      <c r="AN10" s="2">
        <f>IF(ISNUMBER(AM10),IF(AM5&gt;=60,IF(AM10=0,3,1-AM10),1-AM10),"")</f>
        <v>1</v>
      </c>
      <c r="AO10" s="2"/>
      <c r="AP10" s="2" t="str">
        <f>IF(ISNUMBER(AO10),IF(AO5&gt;=60,IF(AO10=0,3,1-AO10),1-AO10),"")</f>
        <v/>
      </c>
      <c r="AQ10" s="2">
        <v>0</v>
      </c>
      <c r="AR10" s="2">
        <f>IF(ISNUMBER(AQ10),IF(AQ5&gt;=60,IF(AQ10=0,3,1-AQ10),1-AQ10),"")</f>
        <v>1</v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>
        <v>0</v>
      </c>
      <c r="AF12" s="2">
        <f>-AE12</f>
        <v>0</v>
      </c>
      <c r="AG12" s="2"/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>
        <v>1</v>
      </c>
      <c r="AR13" s="2">
        <f>-3*AQ13</f>
        <v>-3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>
        <v>1</v>
      </c>
      <c r="AR14" s="2">
        <f>-2*AQ14</f>
        <v>-2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 t="s">
        <v>75</v>
      </c>
      <c r="R17" s="2">
        <f>IF(EXACT(Q17,"SI"),3,0)</f>
        <v>3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16</v>
      </c>
      <c r="S18" s="2"/>
      <c r="T18" s="2">
        <f>SUM(T5:T17)</f>
        <v>7</v>
      </c>
      <c r="U18" s="2"/>
      <c r="V18" s="2">
        <f>SUM(V5:V17)</f>
        <v>9</v>
      </c>
      <c r="W18" s="2"/>
      <c r="X18" s="2">
        <f>SUM(X5:X17)</f>
        <v>6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8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2</v>
      </c>
      <c r="AO18" s="2"/>
      <c r="AP18" s="2">
        <f>SUM(AP5:AP17)</f>
        <v>0</v>
      </c>
      <c r="AQ18" s="2"/>
      <c r="AR18" s="2">
        <f>SUM(AR5:AR17)</f>
        <v>-1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1165</v>
      </c>
    </row>
    <row r="25" spans="2:62">
      <c r="B25" s="2" t="s">
        <v>70</v>
      </c>
      <c r="C25" s="2" cm="1">
        <f t="array" ref="C25">SUMPRODUCT((MOD(COLUMN(C7:BI7)-COLUMN(C7),2)=0)*(C7:BI7="W"))</f>
        <v>11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5</v>
      </c>
    </row>
    <row r="28" spans="2:62">
      <c r="B28" s="2" t="s">
        <v>72</v>
      </c>
      <c r="C28" s="2" cm="1">
        <f t="array" ref="C28">SUMPRODUCT((MOD(COLUMN(C8:BI8)-COLUMN(C8),2)=0)*(ISNUMBER(C8:BI8))*(C8:BI8))</f>
        <v>5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15</v>
      </c>
    </row>
    <row r="31" spans="2:62">
      <c r="B31" s="2" t="s">
        <v>62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1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14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37"/>
  <sheetViews>
    <sheetView topLeftCell="AF2" workbookViewId="0">
      <selection activeCell="AQ17" sqref="AQ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68</v>
      </c>
      <c r="V5" s="2">
        <f>IF(U5&gt;0,INT(U5/45)+1,0)</f>
        <v>2</v>
      </c>
      <c r="W5" s="2"/>
      <c r="X5" s="2">
        <f>IF(W5&gt;0,INT(W5/45)+1,0)</f>
        <v>0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24</v>
      </c>
      <c r="AD5" s="2">
        <f>IF(AC5&gt;0,INT(AC5/45)+1,0)</f>
        <v>1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>
        <v>20</v>
      </c>
      <c r="AJ5" s="2">
        <f>IF(AI5&gt;0,INT(AI5/45)+1,0)</f>
        <v>1</v>
      </c>
      <c r="AK5" s="2">
        <v>90</v>
      </c>
      <c r="AL5" s="2">
        <f>IF(AK5&gt;0,INT(AK5/45)+1,0)</f>
        <v>3</v>
      </c>
      <c r="AM5" s="2">
        <v>68</v>
      </c>
      <c r="AN5" s="2">
        <f>IF(AM5&gt;0,INT(AM5/45)+1,0)</f>
        <v>2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 t="s">
        <v>56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 t="s">
        <v>74</v>
      </c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 t="s">
        <v>59</v>
      </c>
      <c r="F7" s="2">
        <f>IF(E5&gt;=30,IF(EXACT(E7,"W"),2,IF(EXACT(E7,"D"),1,IF(EXACT(E7,"L"),0,""))),"")</f>
        <v>0</v>
      </c>
      <c r="G7" s="2" t="s">
        <v>58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 t="str">
        <f>IF(AC5&gt;=30,IF(EXACT(AC7,"W"),2,IF(EXACT(AC7,"D"),1,IF(EXACT(AC7,"L"),0,""))),"")</f>
        <v/>
      </c>
      <c r="AE7" s="2" t="s">
        <v>58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 t="s">
        <v>59</v>
      </c>
      <c r="AJ7" s="2" t="str">
        <f>IF(AI5&gt;=30,IF(EXACT(AI7,"W"),2,IF(EXACT(AI7,"D"),1,IF(EXACT(AI7,"L"),0,""))),"")</f>
        <v/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 t="s">
        <v>58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>
        <v>1</v>
      </c>
      <c r="N8" s="2">
        <f>M8*6</f>
        <v>6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/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>
        <v>0</v>
      </c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>
        <v>0</v>
      </c>
      <c r="N10" s="2">
        <f>IF(ISNUMBER(M10),IF(M5&gt;=60,IF(M10=0,3,1-M10),1-M10),"")</f>
        <v>1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>
        <v>1</v>
      </c>
      <c r="AB10" s="2">
        <f>IF(ISNUMBER(AA10),IF(AA5&gt;=60,IF(AA10=0,3,1-AA10),1-AA10),"")</f>
        <v>0</v>
      </c>
      <c r="AC10" s="2">
        <v>0</v>
      </c>
      <c r="AD10" s="2">
        <f>IF(ISNUMBER(AC10),IF(AC5&gt;=60,IF(AC10=0,3,1-AC10),1-AC10),"")</f>
        <v>1</v>
      </c>
      <c r="AE10" s="2">
        <v>0</v>
      </c>
      <c r="AF10" s="2">
        <f>IF(ISNUMBER(AE10),IF(AE5&gt;=60,IF(AE10=0,4,1-AE10),1-AE10),"")</f>
        <v>4</v>
      </c>
      <c r="AG10" s="2"/>
      <c r="AH10" s="2" t="str">
        <f>IF(ISNUMBER(AG10),IF(AG5&gt;=60,IF(AG10=0,3,1-AG10),1-AG10),"")</f>
        <v/>
      </c>
      <c r="AI10" s="2">
        <v>0</v>
      </c>
      <c r="AJ10" s="2">
        <f>IF(ISNUMBER(AI10),IF(AI5&gt;=60,IF(AI10=0,3,1-AI10),1-AI10),"")</f>
        <v>1</v>
      </c>
      <c r="AK10" s="2">
        <v>3</v>
      </c>
      <c r="AL10" s="2">
        <f>IF(ISNUMBER(AK10),IF(AK5&gt;=60,IF(AK10=0,3,1-AK10),1-AK10),"")</f>
        <v>-2</v>
      </c>
      <c r="AM10" s="2">
        <v>1</v>
      </c>
      <c r="AN10" s="2">
        <f>IF(ISNUMBER(AM10),IF(AM5&gt;=60,IF(AM10=0,3,1-AM10),1-AM10),"")</f>
        <v>0</v>
      </c>
      <c r="AO10" s="2">
        <v>1</v>
      </c>
      <c r="AP10" s="2">
        <f>IF(ISNUMBER(AO10),IF(AO5&gt;=60,IF(AO10=0,3,1-AO10),1-AO10),"")</f>
        <v>0</v>
      </c>
      <c r="AQ10" s="2">
        <v>0</v>
      </c>
      <c r="AR10" s="2">
        <f>IF(ISNUMBER(AQ10),IF(AQ5&gt;=60,IF(AQ10=0,3,1-AQ10),1-AQ10),"")</f>
        <v>3</v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1</v>
      </c>
      <c r="AP12" s="2">
        <f>-AO12</f>
        <v>-1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1</v>
      </c>
      <c r="AP16" s="2">
        <f>-3*AO16</f>
        <v>-3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2</v>
      </c>
      <c r="AE18" s="2"/>
      <c r="AF18" s="2">
        <f>SUM(AF5:AF17)</f>
        <v>9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4</v>
      </c>
      <c r="AO18" s="2"/>
      <c r="AP18" s="2">
        <f>SUM(AP5:AP17)</f>
        <v>1</v>
      </c>
      <c r="AQ18" s="2"/>
      <c r="AR18" s="2">
        <f>SUM(AR5:AR17)</f>
        <v>8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1139</v>
      </c>
    </row>
    <row r="25" spans="2:62">
      <c r="B25" s="2" t="s">
        <v>70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5</v>
      </c>
    </row>
    <row r="28" spans="2:62">
      <c r="B28" s="2" t="s">
        <v>72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15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14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37"/>
  <sheetViews>
    <sheetView topLeftCell="AB1" workbookViewId="0">
      <selection activeCell="AO13" sqref="AO13"/>
    </sheetView>
  </sheetViews>
  <sheetFormatPr defaultColWidth="11.42578125" defaultRowHeight="14.45"/>
  <cols>
    <col min="2" max="2" width="16.14062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15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>
        <v>69</v>
      </c>
      <c r="Z5" s="2">
        <f>IF(Y5&gt;0,INT(Y5/45)+1,0)</f>
        <v>2</v>
      </c>
      <c r="AA5" s="2"/>
      <c r="AB5" s="2">
        <f>IF(AA5&gt;0,INT(AA5/45)+1,0)</f>
        <v>0</v>
      </c>
      <c r="AC5" s="2">
        <v>66</v>
      </c>
      <c r="AD5" s="2">
        <f>IF(AC5&gt;0,INT(AC5/45)+1,0)</f>
        <v>2</v>
      </c>
      <c r="AE5" s="2">
        <v>5</v>
      </c>
      <c r="AF5" s="2">
        <f>IF(AE5&gt;0,INT(AE5/45)+1,0)</f>
        <v>1</v>
      </c>
      <c r="AG5" s="2">
        <v>16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>
        <v>33</v>
      </c>
      <c r="AL5" s="2">
        <f>IF(AK5&gt;0,INT(AK5/45)+1,0)</f>
        <v>1</v>
      </c>
      <c r="AM5" s="2">
        <v>6</v>
      </c>
      <c r="AN5" s="2">
        <f>IF(AM5&gt;0,INT(AM5/45)+1,0)</f>
        <v>1</v>
      </c>
      <c r="AO5" s="2">
        <v>45</v>
      </c>
      <c r="AP5" s="2">
        <f>IF(AO5&gt;0,INT(AO5/45)+1,0)</f>
        <v>2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 t="s">
        <v>56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74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74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74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74</v>
      </c>
      <c r="AD6" s="2" t="str">
        <f>IF(EXACT(AC6,"SI"), 1, IF(EXACT(AC6,"NO"), 0, ""))</f>
        <v/>
      </c>
      <c r="AE6" s="2" t="s">
        <v>74</v>
      </c>
      <c r="AF6" s="2" t="str">
        <f>IF(EXACT(AE6,"SI"), 1, IF(EXACT(AE6,"NO"), 0, ""))</f>
        <v/>
      </c>
      <c r="AG6" s="2" t="s">
        <v>74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 t="s">
        <v>74</v>
      </c>
      <c r="AL6" s="2" t="str">
        <f>IF(EXACT(AK6,"SI"), 1, IF(EXACT(AK6,"NO"), 0, ""))</f>
        <v/>
      </c>
      <c r="AM6" s="2" t="s">
        <v>74</v>
      </c>
      <c r="AN6" s="2" t="str">
        <f>IF(EXACT(AM6,"SI"), 1, IF(EXACT(AM6,"NO"), 0, ""))</f>
        <v/>
      </c>
      <c r="AO6" s="2" t="s">
        <v>74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58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58</v>
      </c>
      <c r="X7" s="2" t="str">
        <f>IF(W5&gt;=30,IF(EXACT(W7,"W"),2,IF(EXACT(W7,"D"),1,IF(EXACT(W7,"L"),0,""))),"")</f>
        <v/>
      </c>
      <c r="Y7" s="2" t="s">
        <v>59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 t="str">
        <f>IF(AE5&gt;=30,IF(EXACT(AE7,"W"),2,IF(EXACT(AE7,"D"),1,IF(EXACT(AE7,"L"),0,""))),"")</f>
        <v/>
      </c>
      <c r="AG7" s="2" t="s">
        <v>58</v>
      </c>
      <c r="AH7" s="2" t="str">
        <f>IF(AG5&gt;=30,IF(EXACT(AG7,"W"),2,IF(EXACT(AG7,"D"),1,IF(EXACT(AG7,"L"),0,""))),"")</f>
        <v/>
      </c>
      <c r="AI7" s="2" t="s">
        <v>59</v>
      </c>
      <c r="AJ7" s="2">
        <f>IF(AI5&gt;=30,IF(EXACT(AI7,"W"),2,IF(EXACT(AI7,"D"),1,IF(EXACT(AI7,"L"),0,""))),"")</f>
        <v>0</v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 t="str">
        <f>IF(AM5&gt;=30,IF(EXACT(AM7,"W"),2,IF(EXACT(AM7,"D"),1,IF(EXACT(AM7,"L"),0,""))),"")</f>
        <v/>
      </c>
      <c r="AO7" s="2" t="s">
        <v>58</v>
      </c>
      <c r="AP7" s="2">
        <f>IF(AO5&gt;=30,IF(EXACT(AO7,"W"),2,IF(EXACT(AO7,"D"),1,IF(EXACT(AO7,"L"),0,""))),"")</f>
        <v>2</v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>
        <v>1</v>
      </c>
      <c r="T8" s="2">
        <f>S8*6</f>
        <v>6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1</v>
      </c>
      <c r="T9" s="2">
        <f>S9*3</f>
        <v>3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1</v>
      </c>
      <c r="AD9" s="2">
        <f>AC9*3</f>
        <v>3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>
        <v>0</v>
      </c>
      <c r="T10" s="2">
        <f>IF(ISNUMBER(S10),IF(S5&gt;=60,IF(S10=0,3,1-S10),1-S10),"")</f>
        <v>1</v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2</v>
      </c>
      <c r="Z10" s="2">
        <f>IF(ISNUMBER(Y10),IF(Y5&gt;=60,IF(Y10=0,3,1-Y10),1-Y10),"")</f>
        <v>-1</v>
      </c>
      <c r="AA10" s="2"/>
      <c r="AB10" s="2" t="str">
        <f>IF(ISNUMBER(AA10),IF(AA5&gt;=60,IF(AA10=0,3,1-AA10),1-AA10),"")</f>
        <v/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1</v>
      </c>
      <c r="AG10" s="2">
        <v>1</v>
      </c>
      <c r="AH10" s="2">
        <f>IF(ISNUMBER(AG10),IF(AG5&gt;=60,IF(AG10=0,3,1-AG10),1-AG10),"")</f>
        <v>0</v>
      </c>
      <c r="AI10" s="2">
        <v>2</v>
      </c>
      <c r="AJ10" s="2">
        <f>IF(ISNUMBER(AI10),IF(AI5&gt;=60,IF(AI10=0,3,1-AI10),1-AI10),"")</f>
        <v>-1</v>
      </c>
      <c r="AK10" s="2">
        <v>1</v>
      </c>
      <c r="AL10" s="2">
        <f>IF(ISNUMBER(AK10),IF(AK5&gt;=60,IF(AK10=0,3,1-AK10),1-AK10),"")</f>
        <v>0</v>
      </c>
      <c r="AM10" s="2">
        <v>0</v>
      </c>
      <c r="AN10" s="2">
        <f>IF(ISNUMBER(AM10),IF(AM5&gt;=60,IF(AM10=0,3,1-AM10),1-AM10),"")</f>
        <v>1</v>
      </c>
      <c r="AO10" s="2">
        <v>0</v>
      </c>
      <c r="AP10" s="2">
        <f>IF(ISNUMBER(AO10),IF(AO5&gt;=60,IF(AO10=0,3,1-AO10),1-AO10),"")</f>
        <v>1</v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1</v>
      </c>
      <c r="AP12" s="2">
        <f>-AO12</f>
        <v>-1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11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3</v>
      </c>
      <c r="AE18" s="2"/>
      <c r="AF18" s="2">
        <f>SUM(AF5:AF17)</f>
        <v>2</v>
      </c>
      <c r="AG18" s="2"/>
      <c r="AH18" s="2">
        <f>SUM(AH5:AH17)</f>
        <v>1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2</v>
      </c>
      <c r="AO18" s="2"/>
      <c r="AP18" s="2">
        <f>SUM(AP5:AP17)</f>
        <v>4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551</v>
      </c>
    </row>
    <row r="25" spans="2:62">
      <c r="B25" s="2" t="s">
        <v>70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5</v>
      </c>
    </row>
    <row r="28" spans="2:62">
      <c r="B28" s="2" t="s">
        <v>72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73</v>
      </c>
      <c r="C30" s="2" cm="1">
        <f t="array" ref="C30">SUMPRODUCT((MOD(COLUMN(C10:BI10)-COLUMN(C10),2)=0)*(ISNUMBER(C10:BI10)), C10:BI10)</f>
        <v>11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1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9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37"/>
  <sheetViews>
    <sheetView topLeftCell="AJ1" workbookViewId="0">
      <selection activeCell="AM27" sqref="AM27"/>
    </sheetView>
  </sheetViews>
  <sheetFormatPr defaultColWidth="11.42578125" defaultRowHeight="14.45"/>
  <cols>
    <col min="2" max="2" width="16.7109375" bestFit="1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90</v>
      </c>
      <c r="AF5" s="2">
        <f>IF(AE5&gt;0,INT(AE5/45)+1,0)</f>
        <v>3</v>
      </c>
      <c r="AG5" s="2">
        <v>74</v>
      </c>
      <c r="AH5" s="2">
        <f>IF(AG5&gt;0,INT(AG5/45)+1,0)</f>
        <v>2</v>
      </c>
      <c r="AI5" s="2"/>
      <c r="AJ5" s="2">
        <f>IF(AI5&gt;0,INT(AI5/45)+1,0)</f>
        <v>0</v>
      </c>
      <c r="AK5" s="2">
        <v>57</v>
      </c>
      <c r="AL5" s="2">
        <f>IF(AK5&gt;0,INT(AK5/45)+1,0)</f>
        <v>2</v>
      </c>
      <c r="AM5" s="2">
        <v>84</v>
      </c>
      <c r="AN5" s="2">
        <f>IF(AM5&gt;0,INT(AM5/45)+1,0)</f>
        <v>2</v>
      </c>
      <c r="AO5" s="2">
        <v>90</v>
      </c>
      <c r="AP5" s="2">
        <f>IF(AO5&gt;0,INT(AO5/45)+1,0)</f>
        <v>3</v>
      </c>
      <c r="AQ5" s="2">
        <v>2</v>
      </c>
      <c r="AR5" s="2">
        <f>IF(AQ5&gt;0,INT(AQ5/45)+1,0)</f>
        <v>1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 t="s">
        <v>74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/>
      <c r="D7" s="2" t="str">
        <f>IF(C5&gt;=30,IF(EXACT(C7,"W"),2,IF(EXACT(C7,"D"),1,IF(EXACT(C7,"L"),0,""))),"")</f>
        <v/>
      </c>
      <c r="E7" s="2" t="s">
        <v>59</v>
      </c>
      <c r="F7" s="2">
        <f>IF(E5&gt;=30,IF(EXACT(E7,"W"),2,IF(EXACT(E7,"D"),1,IF(EXACT(E7,"L"),0,""))),"")</f>
        <v>0</v>
      </c>
      <c r="G7" s="2" t="s">
        <v>58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 t="s">
        <v>58</v>
      </c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/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>
        <v>0</v>
      </c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2</v>
      </c>
      <c r="T9" s="2">
        <f>S9*3</f>
        <v>6</v>
      </c>
      <c r="U9" s="2">
        <v>1</v>
      </c>
      <c r="V9" s="2">
        <f>U9*3</f>
        <v>3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1</v>
      </c>
      <c r="Z10" s="2">
        <f>IF(ISNUMBER(Y10),IF(Y5&gt;=60,IF(Y10=0,3,1-Y10),1-Y10),"")</f>
        <v>0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>
        <v>0</v>
      </c>
      <c r="AF10" s="2">
        <f>IF(ISNUMBER(AE10),IF(AE5&gt;=60,IF(AE10=0,3,1-AE10),1-AE10),"")</f>
        <v>3</v>
      </c>
      <c r="AG10" s="2">
        <v>0</v>
      </c>
      <c r="AH10" s="2">
        <f>IF(ISNUMBER(AG10),IF(AG5&gt;=60,IF(AG10=0,3,1-AG10),1-AG10),"")</f>
        <v>3</v>
      </c>
      <c r="AI10" s="2"/>
      <c r="AJ10" s="2" t="str">
        <f>IF(ISNUMBER(AI10),IF(AI5&gt;=60,IF(AI10=0,3,1-AI10),1-AI10),"")</f>
        <v/>
      </c>
      <c r="AK10" s="2">
        <v>2</v>
      </c>
      <c r="AL10" s="2">
        <f>IF(ISNUMBER(AK10),IF(AK5&gt;=60,IF(AK10=0,3,1-AK10),1-AK10),"")</f>
        <v>-1</v>
      </c>
      <c r="AM10" s="2">
        <v>1</v>
      </c>
      <c r="AN10" s="2">
        <f>IF(ISNUMBER(AM10),IF(AM5&gt;=60,IF(AM10=0,3,1-AM10),1-AM10),"")</f>
        <v>0</v>
      </c>
      <c r="AO10" s="2">
        <v>1</v>
      </c>
      <c r="AP10" s="2">
        <f>IF(ISNUMBER(AO10),IF(AO5&gt;=60,IF(AO10=0,3,1-AO10),1-AO10),"")</f>
        <v>0</v>
      </c>
      <c r="AQ10" s="2">
        <v>0</v>
      </c>
      <c r="AR10" s="2">
        <f>IF(ISNUMBER(AQ10),IF(AQ5&gt;=60,IF(AQ10=0,3,1-AQ10),1-AQ10),"")</f>
        <v>1</v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1</v>
      </c>
      <c r="AP12" s="2">
        <f>-AO12</f>
        <v>-1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 t="s">
        <v>75</v>
      </c>
      <c r="T17" s="2">
        <f>IF(EXACT(S17,"SI"),3,0)</f>
        <v>3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13</v>
      </c>
      <c r="U18" s="2"/>
      <c r="V18" s="2">
        <f>SUM(V5:V17)</f>
        <v>8</v>
      </c>
      <c r="W18" s="2"/>
      <c r="X18" s="2">
        <f>SUM(X5:X17)</f>
        <v>8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11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4</v>
      </c>
      <c r="AO18" s="2"/>
      <c r="AP18" s="2">
        <f>SUM(AP5:AP17)</f>
        <v>4</v>
      </c>
      <c r="AQ18" s="2"/>
      <c r="AR18" s="2">
        <f>SUM(AR5:AR17)</f>
        <v>2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909</v>
      </c>
    </row>
    <row r="25" spans="2:62">
      <c r="B25" s="2" t="s">
        <v>70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3</v>
      </c>
    </row>
    <row r="28" spans="2:62">
      <c r="B28" s="2" t="s">
        <v>72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73</v>
      </c>
      <c r="C30" s="2" cm="1">
        <f t="array" ref="C30">SUMPRODUCT((MOD(COLUMN(C10:BI10)-COLUMN(C10),2)=0)*(ISNUMBER(C10:BI10)), C10:BI10)</f>
        <v>11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12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37"/>
  <sheetViews>
    <sheetView topLeftCell="AF1" workbookViewId="0">
      <selection activeCell="AQ17" sqref="AQ17"/>
    </sheetView>
  </sheetViews>
  <sheetFormatPr defaultColWidth="11.42578125" defaultRowHeight="14.45"/>
  <cols>
    <col min="2" max="2" width="16.570312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/>
      <c r="T5" s="2">
        <f>IF(S5&gt;0,INT(S5/45)+1,0)</f>
        <v>0</v>
      </c>
      <c r="U5" s="2">
        <v>45</v>
      </c>
      <c r="V5" s="2">
        <f>IF(U5&gt;0,INT(U5/45)+1,0)</f>
        <v>2</v>
      </c>
      <c r="W5" s="2">
        <v>11</v>
      </c>
      <c r="X5" s="2">
        <f>IF(W5&gt;0,INT(W5/45)+1,0)</f>
        <v>1</v>
      </c>
      <c r="Y5" s="2">
        <v>16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5</v>
      </c>
      <c r="AJ5" s="2">
        <f>IF(AI5&gt;0,INT(AI5/45)+1,0)</f>
        <v>1</v>
      </c>
      <c r="AK5" s="2">
        <v>18</v>
      </c>
      <c r="AL5" s="2">
        <f>IF(AK5&gt;0,INT(AK5/45)+1,0)</f>
        <v>1</v>
      </c>
      <c r="AM5" s="2">
        <v>6</v>
      </c>
      <c r="AN5" s="2">
        <f>IF(AM5&gt;0,INT(AM5/45)+1,0)</f>
        <v>1</v>
      </c>
      <c r="AO5" s="2">
        <v>3</v>
      </c>
      <c r="AP5" s="2">
        <f>IF(AO5&gt;0,INT(AO5/45)+1,0)</f>
        <v>1</v>
      </c>
      <c r="AQ5" s="2">
        <v>2</v>
      </c>
      <c r="AR5" s="2">
        <f>IF(AQ5&gt;0,INT(AQ5/45)+1,0)</f>
        <v>1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74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74</v>
      </c>
      <c r="X6" s="2" t="str">
        <f>IF(EXACT(W6,"SI"), 1, IF(EXACT(W6,"NO"), 0, ""))</f>
        <v/>
      </c>
      <c r="Y6" s="2" t="s">
        <v>74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74</v>
      </c>
      <c r="AJ6" s="2" t="str">
        <f>IF(EXACT(AI6,"SI"), 1, IF(EXACT(AI6,"NO"), 0, ""))</f>
        <v/>
      </c>
      <c r="AK6" s="2" t="s">
        <v>74</v>
      </c>
      <c r="AL6" s="2" t="str">
        <f>IF(EXACT(AK6,"SI"), 1, IF(EXACT(AK6,"NO"), 0, ""))</f>
        <v/>
      </c>
      <c r="AM6" s="2" t="s">
        <v>74</v>
      </c>
      <c r="AN6" s="2" t="str">
        <f>IF(EXACT(AM6,"SI"), 1, IF(EXACT(AM6,"NO"), 0, ""))</f>
        <v/>
      </c>
      <c r="AO6" s="2" t="s">
        <v>74</v>
      </c>
      <c r="AP6" s="2" t="str">
        <f>IF(EXACT(AO6,"SI"), 1, IF(EXACT(AO6,"NO"), 0, ""))</f>
        <v/>
      </c>
      <c r="AQ6" s="2" t="s">
        <v>74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 t="str">
        <f>IF(W5&gt;=30,IF(EXACT(W7,"W"),2,IF(EXACT(W7,"D"),1,IF(EXACT(W7,"L"),0,""))),"")</f>
        <v/>
      </c>
      <c r="Y7" s="2" t="s">
        <v>59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 t="str">
        <f>IF(AI5&gt;=30,IF(EXACT(AI7,"W"),2,IF(EXACT(AI7,"D"),1,IF(EXACT(AI7,"L"),0,""))),"")</f>
        <v/>
      </c>
      <c r="AK7" s="2" t="s">
        <v>59</v>
      </c>
      <c r="AL7" s="2" t="str">
        <f>IF(AK5&gt;=30,IF(EXACT(AK7,"W"),2,IF(EXACT(AK7,"D"),1,IF(EXACT(AK7,"L"),0,""))),"")</f>
        <v/>
      </c>
      <c r="AM7" s="2" t="s">
        <v>58</v>
      </c>
      <c r="AN7" s="2" t="str">
        <f>IF(AM5&gt;=30,IF(EXACT(AM7,"W"),2,IF(EXACT(AM7,"D"),1,IF(EXACT(AM7,"L"),0,""))),"")</f>
        <v/>
      </c>
      <c r="AO7" s="2" t="s">
        <v>58</v>
      </c>
      <c r="AP7" s="2" t="str">
        <f>IF(AO5&gt;=30,IF(EXACT(AO7,"W"),2,IF(EXACT(AO7,"D"),1,IF(EXACT(AO7,"L"),0,""))),"")</f>
        <v/>
      </c>
      <c r="AQ7" s="2" t="s">
        <v>58</v>
      </c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>
        <v>0</v>
      </c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1</v>
      </c>
      <c r="Y10" s="2">
        <v>0</v>
      </c>
      <c r="Z10" s="2">
        <f>IF(ISNUMBER(Y10),IF(Y5&gt;=60,IF(Y10=0,3,1-Y10),1-Y10),"")</f>
        <v>1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>
        <v>1</v>
      </c>
      <c r="AH10" s="2">
        <f>IF(ISNUMBER(AG10),IF(AG5&gt;=60,IF(AG10=0,3,1-AG10),1-AG10),"")</f>
        <v>0</v>
      </c>
      <c r="AI10" s="2">
        <v>0</v>
      </c>
      <c r="AJ10" s="2">
        <f>IF(ISNUMBER(AI10),IF(AI5&gt;=60,IF(AI10=0,3,1-AI10),1-AI10),"")</f>
        <v>1</v>
      </c>
      <c r="AK10" s="2">
        <v>1</v>
      </c>
      <c r="AL10" s="2">
        <f>IF(ISNUMBER(AK10),IF(AK5&gt;=60,IF(AK10=0,3,1-AK10),1-AK10),"")</f>
        <v>0</v>
      </c>
      <c r="AM10" s="2">
        <v>0</v>
      </c>
      <c r="AN10" s="2">
        <f>IF(ISNUMBER(AM10),IF(AM5&gt;=60,IF(AM10=0,3,1-AM10),1-AM10),"")</f>
        <v>1</v>
      </c>
      <c r="AO10" s="2">
        <v>0</v>
      </c>
      <c r="AP10" s="2">
        <f>IF(ISNUMBER(AO10),IF(AO5&gt;=60,IF(AO10=0,3,1-AO10),1-AO10),"")</f>
        <v>1</v>
      </c>
      <c r="AQ10" s="2">
        <v>0</v>
      </c>
      <c r="AR10" s="2">
        <f>IF(ISNUMBER(AQ10),IF(AQ5&gt;=60,IF(AQ10=0,3,1-AQ10),1-AQ10),"")</f>
        <v>1</v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1</v>
      </c>
      <c r="AH12" s="2">
        <f>-AG12</f>
        <v>-1</v>
      </c>
      <c r="AI12" s="2">
        <v>1</v>
      </c>
      <c r="AJ12" s="2">
        <f>-AI12</f>
        <v>-1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1</v>
      </c>
      <c r="AH16" s="2">
        <f>-3*AG16</f>
        <v>-3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>
        <v>0</v>
      </c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4</v>
      </c>
      <c r="W18" s="2"/>
      <c r="X18" s="2">
        <f>SUM(X5:X17)</f>
        <v>2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1</v>
      </c>
      <c r="AI18" s="2"/>
      <c r="AJ18" s="2">
        <f>SUM(AJ5:AJ17)</f>
        <v>1</v>
      </c>
      <c r="AK18" s="2"/>
      <c r="AL18" s="2">
        <f>SUM(AL5:AL17)</f>
        <v>1</v>
      </c>
      <c r="AM18" s="2"/>
      <c r="AN18" s="2">
        <f>SUM(AN5:AN17)</f>
        <v>2</v>
      </c>
      <c r="AO18" s="2"/>
      <c r="AP18" s="2">
        <f>SUM(AP5:AP17)</f>
        <v>2</v>
      </c>
      <c r="AQ18" s="2"/>
      <c r="AR18" s="2">
        <f>SUM(AR5:AR17)</f>
        <v>2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346</v>
      </c>
    </row>
    <row r="25" spans="2:62">
      <c r="B25" s="2" t="s">
        <v>70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4</v>
      </c>
    </row>
    <row r="28" spans="2:62">
      <c r="B28" s="2" t="s">
        <v>72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5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8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37"/>
  <sheetViews>
    <sheetView topLeftCell="P1" workbookViewId="0">
      <selection activeCell="AC17" sqref="AC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65</v>
      </c>
      <c r="AD5" s="2">
        <f>IF(AC5&gt;0,INT(AC5/45)+1,0)</f>
        <v>2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 t="s">
        <v>56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74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 t="s">
        <v>59</v>
      </c>
      <c r="F7" s="2">
        <f>IF(E5&gt;=30,IF(EXACT(E7,"W"),2,IF(EXACT(E7,"D"),1,IF(EXACT(E7,"L"),0,""))),"")</f>
        <v>0</v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1</v>
      </c>
      <c r="Z10" s="2">
        <f>IF(ISNUMBER(Y10),IF(Y5&gt;=60,IF(Y10=0,3,1-Y10),1-Y10),"")</f>
        <v>0</v>
      </c>
      <c r="AA10" s="2">
        <v>1</v>
      </c>
      <c r="AB10" s="2">
        <f>IF(ISNUMBER(AA10),IF(AA5&gt;=60,IF(AA10=0,3,1-AA10),1-AA10),"")</f>
        <v>0</v>
      </c>
      <c r="AC10" s="2">
        <v>2</v>
      </c>
      <c r="AD10" s="2">
        <f>IF(ISNUMBER(AC10),IF(AC5&gt;=60,IF(AC10=0,3,1-AC10),1-AC10),"")</f>
        <v>-1</v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647</v>
      </c>
    </row>
    <row r="25" spans="2:62">
      <c r="B25" s="2" t="s">
        <v>70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5</v>
      </c>
    </row>
    <row r="28" spans="2:62">
      <c r="B28" s="2" t="s">
        <v>72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73</v>
      </c>
      <c r="C30" s="2" cm="1">
        <f t="array" ref="C30">SUMPRODUCT((MOD(COLUMN(C10:BI10)-COLUMN(C10),2)=0)*(ISNUMBER(C10:BI10)), C10:BI10)</f>
        <v>9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37"/>
  <sheetViews>
    <sheetView topLeftCell="AK1" workbookViewId="0">
      <selection activeCell="AQ17" sqref="AQ17"/>
    </sheetView>
  </sheetViews>
  <sheetFormatPr defaultColWidth="11.42578125" defaultRowHeight="14.45"/>
  <cols>
    <col min="2" max="2" width="16.710937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14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84</v>
      </c>
      <c r="AN5" s="2">
        <f>IF(AM5&gt;0,INT(AM5/45)+1,0)</f>
        <v>2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 t="s">
        <v>56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74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 t="s">
        <v>59</v>
      </c>
      <c r="F7" s="2">
        <f>IF(E5&gt;=30,IF(EXACT(E7,"W"),2,IF(EXACT(E7,"D"),1,IF(EXACT(E7,"L"),0,""))),"")</f>
        <v>0</v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 t="str">
        <f>IF(AG5&gt;=30,IF(EXACT(AG7,"W"),2,IF(EXACT(AG7,"D"),1,IF(EXACT(AG7,"L"),0,""))),"")</f>
        <v/>
      </c>
      <c r="AI7" s="2" t="s">
        <v>59</v>
      </c>
      <c r="AJ7" s="2">
        <f>IF(AI5&gt;=30,IF(EXACT(AI7,"W"),2,IF(EXACT(AI7,"D"),1,IF(EXACT(AI7,"L"),0,""))),"")</f>
        <v>0</v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 t="s">
        <v>58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1</v>
      </c>
      <c r="X8" s="2">
        <f>W8*6</f>
        <v>6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1</v>
      </c>
      <c r="AN8" s="2">
        <f>AM8*6</f>
        <v>6</v>
      </c>
      <c r="AO8" s="2">
        <v>0</v>
      </c>
      <c r="AP8" s="2">
        <f>AO8*6</f>
        <v>0</v>
      </c>
      <c r="AQ8" s="2">
        <v>0</v>
      </c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3</v>
      </c>
      <c r="AG10" s="2">
        <v>1</v>
      </c>
      <c r="AH10" s="2">
        <f>IF(ISNUMBER(AG10),IF(AG5&gt;=60,IF(AG10=0,3,1-AG10),1-AG10),"")</f>
        <v>0</v>
      </c>
      <c r="AI10" s="2">
        <v>2</v>
      </c>
      <c r="AJ10" s="2">
        <f>IF(ISNUMBER(AI10),IF(AI5&gt;=60,IF(AI10=0,3,1-AI10),1-AI10),"")</f>
        <v>-1</v>
      </c>
      <c r="AK10" s="2">
        <v>3</v>
      </c>
      <c r="AL10" s="2">
        <f>IF(ISNUMBER(AK10),IF(AK5&gt;=60,IF(AK10=0,3,1-AK10),1-AK10),"")</f>
        <v>-2</v>
      </c>
      <c r="AM10" s="2">
        <v>1</v>
      </c>
      <c r="AN10" s="2">
        <f>IF(ISNUMBER(AM10),IF(AM5&gt;=60,IF(AM10=0,3,1-AM10),1-AM10),"")</f>
        <v>0</v>
      </c>
      <c r="AO10" s="2">
        <v>1</v>
      </c>
      <c r="AP10" s="2">
        <f>IF(ISNUMBER(AO10),IF(AO5&gt;=60,IF(AO10=0,3,1-AO10),1-AO10),"")</f>
        <v>0</v>
      </c>
      <c r="AQ10" s="2">
        <v>0</v>
      </c>
      <c r="AR10" s="2">
        <f>IF(ISNUMBER(AQ10),IF(AQ5&gt;=60,IF(AQ10=0,3,1-AQ10),1-AQ10),"")</f>
        <v>3</v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8</v>
      </c>
      <c r="O18" s="2"/>
      <c r="P18" s="2">
        <f>SUM(P5:P17)</f>
        <v>0</v>
      </c>
      <c r="Q18" s="2"/>
      <c r="R18" s="2">
        <f>SUM(R5:R17)</f>
        <v>8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13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11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10</v>
      </c>
      <c r="AO18" s="2"/>
      <c r="AP18" s="2">
        <f>SUM(AP5:AP17)</f>
        <v>5</v>
      </c>
      <c r="AQ18" s="2"/>
      <c r="AR18" s="2">
        <f>SUM(AR5:AR17)</f>
        <v>8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1697</v>
      </c>
    </row>
    <row r="25" spans="2:62">
      <c r="B25" s="2" t="s">
        <v>70</v>
      </c>
      <c r="C25" s="2" cm="1">
        <f t="array" ref="C25">SUMPRODUCT((MOD(COLUMN(C7:BI7)-COLUMN(C7),2)=0)*(C7:BI7="W"))</f>
        <v>13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7</v>
      </c>
    </row>
    <row r="28" spans="2:62">
      <c r="B28" s="2" t="s">
        <v>72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73</v>
      </c>
      <c r="C30" s="2" cm="1">
        <f t="array" ref="C30">SUMPRODUCT((MOD(COLUMN(C10:BI10)-COLUMN(C10),2)=0)*(ISNUMBER(C10:BI10)), C10:BI10)</f>
        <v>26</v>
      </c>
    </row>
    <row r="31" spans="2:62">
      <c r="B31" s="2" t="s">
        <v>62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4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19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37"/>
  <sheetViews>
    <sheetView topLeftCell="AC1" workbookViewId="0">
      <selection activeCell="B20" sqref="B20"/>
    </sheetView>
  </sheetViews>
  <sheetFormatPr defaultColWidth="11.42578125" defaultRowHeight="14.45"/>
  <cols>
    <col min="2" max="2" width="16.570312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 t="s">
        <v>74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/>
      <c r="D7" s="2" t="str">
        <f>IF(C5&gt;=30,IF(EXACT(C7,"W"),2,IF(EXACT(C7,"D"),1,IF(EXACT(C7,"L"),0,""))),"")</f>
        <v/>
      </c>
      <c r="E7" s="2" t="s">
        <v>59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</v>
      </c>
    </row>
    <row r="25" spans="2:62">
      <c r="B25" s="2" t="s">
        <v>70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1</v>
      </c>
    </row>
    <row r="28" spans="2:62">
      <c r="B28" s="2" t="s">
        <v>72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1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37"/>
  <sheetViews>
    <sheetView topLeftCell="AC1" workbookViewId="0">
      <selection activeCell="AQ17" sqref="AQ17"/>
    </sheetView>
  </sheetViews>
  <sheetFormatPr defaultColWidth="11.42578125" defaultRowHeight="14.45"/>
  <cols>
    <col min="2" max="2" width="16.710937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70</v>
      </c>
      <c r="AF5" s="2">
        <f>IF(AE5&gt;0,INT(AE5/45)+1,0)</f>
        <v>2</v>
      </c>
      <c r="AG5" s="2">
        <v>90</v>
      </c>
      <c r="AH5" s="2">
        <f>IF(AG5&gt;0,INT(AG5/45)+1,0)</f>
        <v>3</v>
      </c>
      <c r="AI5" s="2"/>
      <c r="AJ5" s="2">
        <f>IF(AI5&gt;0,INT(AI5/45)+1,0)</f>
        <v>0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 t="s">
        <v>58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/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>
        <v>0</v>
      </c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2</v>
      </c>
      <c r="AF9" s="2">
        <f>AE9*3</f>
        <v>6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>
        <v>0</v>
      </c>
      <c r="AF10" s="2">
        <f>IF(ISNUMBER(AE10),IF(AE5&gt;=60,IF(AE10=0,3,1-AE10),1-AE10),"")</f>
        <v>3</v>
      </c>
      <c r="AG10" s="2">
        <v>1</v>
      </c>
      <c r="AH10" s="2">
        <f>IF(ISNUMBER(AG10),IF(AG5&gt;=60,IF(AG10=0,3,1-AG10),1-AG10),"")</f>
        <v>0</v>
      </c>
      <c r="AI10" s="2"/>
      <c r="AJ10" s="2" t="str">
        <f>IF(ISNUMBER(AI10),IF(AI5&gt;=60,IF(AI10=0,3,1-AI10),1-AI10),"")</f>
        <v/>
      </c>
      <c r="AK10" s="2">
        <v>3</v>
      </c>
      <c r="AL10" s="2">
        <f>IF(ISNUMBER(AK10),IF(AK5&gt;=60,IF(AK10=0,3,1-AK10),1-AK10),"")</f>
        <v>-2</v>
      </c>
      <c r="AM10" s="2">
        <v>1</v>
      </c>
      <c r="AN10" s="2">
        <f>IF(ISNUMBER(AM10),IF(AM5&gt;=60,IF(AM10=0,3,1-AM10),1-AM10),"")</f>
        <v>0</v>
      </c>
      <c r="AO10" s="2">
        <v>1</v>
      </c>
      <c r="AP10" s="2">
        <f>IF(ISNUMBER(AO10),IF(AO5&gt;=60,IF(AO10=0,3,1-AO10),1-AO10),"")</f>
        <v>0</v>
      </c>
      <c r="AQ10" s="2">
        <v>0</v>
      </c>
      <c r="AR10" s="2">
        <f>IF(ISNUMBER(AQ10),IF(AQ5&gt;=60,IF(AQ10=0,3,1-AQ10),1-AQ10),"")</f>
        <v>3</v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13</v>
      </c>
      <c r="AG18" s="2"/>
      <c r="AH18" s="2">
        <f>SUM(AH5:AH17)</f>
        <v>5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5</v>
      </c>
      <c r="AO18" s="2"/>
      <c r="AP18" s="2">
        <f>SUM(AP5:AP17)</f>
        <v>5</v>
      </c>
      <c r="AQ18" s="2"/>
      <c r="AR18" s="2">
        <f>SUM(AR5:AR17)</f>
        <v>8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520</v>
      </c>
    </row>
    <row r="25" spans="2:62">
      <c r="B25" s="2" t="s">
        <v>70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1</v>
      </c>
    </row>
    <row r="28" spans="2:62">
      <c r="B28" s="2" t="s">
        <v>72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73</v>
      </c>
      <c r="C30" s="2" cm="1">
        <f t="array" ref="C30">SUMPRODUCT((MOD(COLUMN(C10:BI10)-COLUMN(C10),2)=0)*(ISNUMBER(C10:BI10)), C10:BI10)</f>
        <v>6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37"/>
  <sheetViews>
    <sheetView topLeftCell="AB1" workbookViewId="0">
      <selection activeCell="AQ16" sqref="AQ16"/>
    </sheetView>
  </sheetViews>
  <sheetFormatPr defaultColWidth="11.42578125" defaultRowHeight="14.45"/>
  <cols>
    <col min="2" max="2" width="16.57031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76</v>
      </c>
      <c r="AH5" s="2">
        <f>IF(AG5&gt;0,INT(AG5/45)+1,0)</f>
        <v>2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74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>
        <f>IF(AI5&gt;=30,IF(EXACT(AI7,"W"),2,IF(EXACT(AI7,"D"),1,IF(EXACT(AI7,"L"),0,""))),"")</f>
        <v>0</v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 t="s">
        <v>58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1</v>
      </c>
      <c r="V8" s="2">
        <f>U8*5</f>
        <v>5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0</v>
      </c>
      <c r="AH8" s="2">
        <f>AG8*5</f>
        <v>0</v>
      </c>
      <c r="AI8" s="2">
        <v>1</v>
      </c>
      <c r="AJ8" s="2">
        <f>AI8*5</f>
        <v>5</v>
      </c>
      <c r="AK8" s="2">
        <v>0</v>
      </c>
      <c r="AL8" s="2">
        <f>AK8*5</f>
        <v>0</v>
      </c>
      <c r="AM8" s="2">
        <v>0</v>
      </c>
      <c r="AN8" s="2">
        <f>AM8*5</f>
        <v>0</v>
      </c>
      <c r="AO8" s="2">
        <v>1</v>
      </c>
      <c r="AP8" s="2">
        <f>AO8*5</f>
        <v>5</v>
      </c>
      <c r="AQ8" s="2">
        <v>0</v>
      </c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1</v>
      </c>
      <c r="AN9" s="2">
        <f>AM9*3</f>
        <v>3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>
        <v>3</v>
      </c>
      <c r="AL10" s="2">
        <f>IF(ISNUMBER(AK10),IF(AK5&gt;=60,IF(AK10=0,2,1-AK10),1-AK10),"")</f>
        <v>-2</v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IF(ISNUMBER(AQ10),IF(AQ5&gt;=60,IF(AQ10=0,2,1-AQ10),1-AQ10),"")</f>
        <v>2</v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1</v>
      </c>
      <c r="V12" s="2">
        <f>-U12</f>
        <v>-1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 t="s">
        <v>75</v>
      </c>
      <c r="V17" s="2">
        <f>IF(EXACT(U17,"SI"),3,0)</f>
        <v>3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 t="s">
        <v>75</v>
      </c>
      <c r="AP17" s="2">
        <f>IF(EXACT(AO17,"SI"),3,0)</f>
        <v>3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3</v>
      </c>
      <c r="S18" s="2"/>
      <c r="T18" s="2">
        <f>SUM(T5:T17)</f>
        <v>4</v>
      </c>
      <c r="U18" s="2"/>
      <c r="V18" s="2">
        <f>SUM(V5:V17)</f>
        <v>12</v>
      </c>
      <c r="W18" s="2"/>
      <c r="X18" s="2">
        <f>SUM(X5:X17)</f>
        <v>4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7</v>
      </c>
      <c r="AG18" s="2"/>
      <c r="AH18" s="2">
        <f>SUM(AH5:AH17)</f>
        <v>6</v>
      </c>
      <c r="AI18" s="2"/>
      <c r="AJ18" s="2">
        <f>SUM(AJ5:AJ17)</f>
        <v>6</v>
      </c>
      <c r="AK18" s="2"/>
      <c r="AL18" s="2">
        <f>SUM(AL5:AL17)</f>
        <v>1</v>
      </c>
      <c r="AM18" s="2"/>
      <c r="AN18" s="2">
        <f>SUM(AN5:AN17)</f>
        <v>8</v>
      </c>
      <c r="AO18" s="2"/>
      <c r="AP18" s="2">
        <f>SUM(AP5:AP17)</f>
        <v>13</v>
      </c>
      <c r="AQ18" s="2"/>
      <c r="AR18" s="2">
        <f>SUM(AR5:AR17)</f>
        <v>7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1398</v>
      </c>
    </row>
    <row r="25" spans="2:62">
      <c r="B25" s="2" t="s">
        <v>70</v>
      </c>
      <c r="C25" s="2" cm="1">
        <f t="array" ref="C25">SUMPRODUCT((MOD(COLUMN(C7:BI7)-COLUMN(C7),2)=0)*(C7:BI7="W"))</f>
        <v>11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6</v>
      </c>
    </row>
    <row r="28" spans="2:62">
      <c r="B28" s="2" t="s">
        <v>72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73</v>
      </c>
      <c r="C30" s="2" cm="1">
        <f t="array" ref="C30">SUMPRODUCT((MOD(COLUMN(C10:BI10)-COLUMN(C10),2)=0)*(ISNUMBER(C10:BI10)), C10:BI10)</f>
        <v>18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4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16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37"/>
  <sheetViews>
    <sheetView topLeftCell="AD2" workbookViewId="0">
      <selection activeCell="AQ17" sqref="AQ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45</v>
      </c>
      <c r="Z5" s="2">
        <f>IF(Y5&gt;0,INT(Y5/45)+1,0)</f>
        <v>2</v>
      </c>
      <c r="AA5" s="2">
        <v>10</v>
      </c>
      <c r="AB5" s="2">
        <f>IF(AA5&gt;0,INT(AA5/45)+1,0)</f>
        <v>1</v>
      </c>
      <c r="AC5" s="2">
        <v>15</v>
      </c>
      <c r="AD5" s="2">
        <f>IF(AC5&gt;0,INT(AC5/45)+1,0)</f>
        <v>1</v>
      </c>
      <c r="AE5" s="2">
        <v>30</v>
      </c>
      <c r="AF5" s="2">
        <f>IF(AE5&gt;0,INT(AE5/45)+1,0)</f>
        <v>1</v>
      </c>
      <c r="AG5" s="2">
        <v>14</v>
      </c>
      <c r="AH5" s="2">
        <f>IF(AG5&gt;0,INT(AG5/45)+1,0)</f>
        <v>1</v>
      </c>
      <c r="AI5" s="2"/>
      <c r="AJ5" s="2">
        <f>IF(AI5&gt;0,INT(AI5/45)+1,0)</f>
        <v>0</v>
      </c>
      <c r="AK5" s="2">
        <v>28</v>
      </c>
      <c r="AL5" s="2">
        <f>IF(AK5&gt;0,INT(AK5/45)+1,0)</f>
        <v>1</v>
      </c>
      <c r="AM5" s="2"/>
      <c r="AN5" s="2">
        <f>IF(AM5&gt;0,INT(AM5/45)+1,0)</f>
        <v>0</v>
      </c>
      <c r="AO5" s="2">
        <v>15</v>
      </c>
      <c r="AP5" s="2">
        <f>IF(AO5&gt;0,INT(AO5/45)+1,0)</f>
        <v>1</v>
      </c>
      <c r="AQ5" s="2">
        <v>56</v>
      </c>
      <c r="AR5" s="2">
        <f>IF(AQ5&gt;0,INT(AQ5/45)+1,0)</f>
        <v>2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74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74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74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74</v>
      </c>
      <c r="AB6" s="2" t="str">
        <f>IF(EXACT(AA6,"SI"), 1, IF(EXACT(AA6,"NO"), 0, ""))</f>
        <v/>
      </c>
      <c r="AC6" s="2" t="s">
        <v>74</v>
      </c>
      <c r="AD6" s="2" t="str">
        <f>IF(EXACT(AC6,"SI"), 1, IF(EXACT(AC6,"NO"), 0, ""))</f>
        <v/>
      </c>
      <c r="AE6" s="2" t="s">
        <v>74</v>
      </c>
      <c r="AF6" s="2" t="str">
        <f>IF(EXACT(AE6,"SI"), 1, IF(EXACT(AE6,"NO"), 0, ""))</f>
        <v/>
      </c>
      <c r="AG6" s="2" t="s">
        <v>74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74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 t="s">
        <v>74</v>
      </c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 t="str">
        <f>IF(C5&gt;=30,IF(EXACT(C7,"W"),2,IF(EXACT(C7,"D"),1,IF(EXACT(C7,"L"),0,""))),"")</f>
        <v/>
      </c>
      <c r="E7" s="2" t="s">
        <v>59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58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58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 t="str">
        <f>IF(AA5&gt;=30,IF(EXACT(AA7,"W"),2,IF(EXACT(AA7,"D"),1,IF(EXACT(AA7,"L"),0,""))),"")</f>
        <v/>
      </c>
      <c r="AC7" s="2" t="s">
        <v>59</v>
      </c>
      <c r="AD7" s="2" t="str">
        <f>IF(AC5&gt;=30,IF(EXACT(AC7,"W"),2,IF(EXACT(AC7,"D"),1,IF(EXACT(AC7,"L"),0,""))),"")</f>
        <v/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 t="s">
        <v>59</v>
      </c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 t="s">
        <v>58</v>
      </c>
      <c r="AP7" s="2" t="str">
        <f>IF(AO5&gt;=30,IF(EXACT(AO7,"W"),2,IF(EXACT(AO7,"D"),1,IF(EXACT(AO7,"L"),0,""))),"")</f>
        <v/>
      </c>
      <c r="AQ7" s="2" t="s">
        <v>58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0</v>
      </c>
      <c r="AH8" s="2">
        <f>AG8*5</f>
        <v>0</v>
      </c>
      <c r="AI8" s="2"/>
      <c r="AJ8" s="2">
        <f>AI8*5</f>
        <v>0</v>
      </c>
      <c r="AK8" s="2">
        <v>0</v>
      </c>
      <c r="AL8" s="2">
        <f>AK8*5</f>
        <v>0</v>
      </c>
      <c r="AM8" s="2"/>
      <c r="AN8" s="2">
        <f>AM8*5</f>
        <v>0</v>
      </c>
      <c r="AO8" s="2">
        <v>0</v>
      </c>
      <c r="AP8" s="2">
        <f>AO8*5</f>
        <v>0</v>
      </c>
      <c r="AQ8" s="2">
        <v>0</v>
      </c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>
        <v>0</v>
      </c>
      <c r="AP9" s="2">
        <f>AO9*3</f>
        <v>0</v>
      </c>
      <c r="AQ9" s="2">
        <v>1</v>
      </c>
      <c r="AR9" s="2">
        <f>AQ9*3</f>
        <v>3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1</v>
      </c>
      <c r="Z10" s="2">
        <f>IF(ISNUMBER(Y10),IF(Y5&gt;=60,IF(Y10=0,2,1-Y10),1-Y10),"")</f>
        <v>0</v>
      </c>
      <c r="AA10" s="2">
        <v>0</v>
      </c>
      <c r="AB10" s="2">
        <f>IF(ISNUMBER(AA10),IF(AA5&gt;=60,IF(AA10=0,2,1-AA10),1-AA10),"")</f>
        <v>1</v>
      </c>
      <c r="AC10" s="2">
        <v>1</v>
      </c>
      <c r="AD10" s="2">
        <f>IF(ISNUMBER(AC10),IF(AC5&gt;=60,IF(AC10=0,2,1-AC10),1-AC10),"")</f>
        <v>0</v>
      </c>
      <c r="AE10" s="2">
        <v>0</v>
      </c>
      <c r="AF10" s="2">
        <f>IF(ISNUMBER(AE10),IF(AE5&gt;=60,IF(AE10=0,2,1-AE10),1-AE10),"")</f>
        <v>1</v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>
        <v>1</v>
      </c>
      <c r="AL10" s="2">
        <f>IF(ISNUMBER(AK10),IF(AK5&gt;=60,IF(AK10=0,2,1-AK10),1-AK10),"")</f>
        <v>0</v>
      </c>
      <c r="AM10" s="2"/>
      <c r="AN10" s="2" t="str">
        <f>IF(ISNUMBER(AM10),IF(AM5&gt;=60,IF(AM10=0,2,1-AM10),1-AM10),"")</f>
        <v/>
      </c>
      <c r="AO10" s="2">
        <v>0</v>
      </c>
      <c r="AP10" s="2">
        <f>IF(ISNUMBER(AO10),IF(AO5&gt;=60,IF(AO10=0,2,1-AO10),1-AO10),"")</f>
        <v>1</v>
      </c>
      <c r="AQ10" s="2">
        <v>0</v>
      </c>
      <c r="AR10" s="2">
        <f>IF(ISNUMBER(AQ10),IF(AQ5&gt;=60,IF(AQ10=0,2,1-AQ10),1-AQ10),"")</f>
        <v>1</v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1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1</v>
      </c>
      <c r="AE18" s="2"/>
      <c r="AF18" s="2">
        <f>SUM(AF5:AF17)</f>
        <v>4</v>
      </c>
      <c r="AG18" s="2"/>
      <c r="AH18" s="2">
        <f>SUM(AH5:AH17)</f>
        <v>1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2</v>
      </c>
      <c r="AQ18" s="2"/>
      <c r="AR18" s="2">
        <f>SUM(AR5:AR17)</f>
        <v>8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345</v>
      </c>
    </row>
    <row r="25" spans="2:62">
      <c r="B25" s="2" t="s">
        <v>70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5</v>
      </c>
    </row>
    <row r="28" spans="2:62">
      <c r="B28" s="2" t="s">
        <v>72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73</v>
      </c>
      <c r="C30" s="2" cm="1">
        <f t="array" ref="C30">SUMPRODUCT((MOD(COLUMN(C10:BI10)-COLUMN(C10),2)=0)*(ISNUMBER(C10:BI10)), C10:BI10)</f>
        <v>7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9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37"/>
  <sheetViews>
    <sheetView topLeftCell="AA1" workbookViewId="0">
      <selection activeCell="AQ17" sqref="AQ17"/>
    </sheetView>
  </sheetViews>
  <sheetFormatPr defaultColWidth="11.42578125" defaultRowHeight="14.45"/>
  <cols>
    <col min="2" max="2" width="16.710937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89</v>
      </c>
      <c r="T5" s="2">
        <f>IF(S5&gt;0,INT(S5/45)+1,0)</f>
        <v>2</v>
      </c>
      <c r="U5" s="2">
        <v>68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85</v>
      </c>
      <c r="AF5" s="2">
        <f>IF(AE5&gt;0,INT(AE5/45)+1,0)</f>
        <v>2</v>
      </c>
      <c r="AG5" s="2">
        <v>63</v>
      </c>
      <c r="AH5" s="2">
        <f>IF(AG5&gt;0,INT(AG5/45)+1,0)</f>
        <v>2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>
        <v>90</v>
      </c>
      <c r="AP5" s="2">
        <f>IF(AO5&gt;0,INT(AO5/45)+1,0)</f>
        <v>3</v>
      </c>
      <c r="AQ5" s="2">
        <v>88</v>
      </c>
      <c r="AR5" s="2">
        <f>IF(AQ5&gt;0,INT(AQ5/45)+1,0)</f>
        <v>2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56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>
        <f>IF(AI5&gt;=30,IF(EXACT(AI7,"W"),2,IF(EXACT(AI7,"D"),1,IF(EXACT(AI7,"L"),0,""))),"")</f>
        <v>0</v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 t="s">
        <v>58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2</v>
      </c>
      <c r="X8" s="2">
        <f>W8*5</f>
        <v>10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2</v>
      </c>
      <c r="AF8" s="2">
        <f>AE8*5</f>
        <v>10</v>
      </c>
      <c r="AG8" s="2">
        <v>0</v>
      </c>
      <c r="AH8" s="2">
        <f>AG8*5</f>
        <v>0</v>
      </c>
      <c r="AI8" s="2">
        <v>0</v>
      </c>
      <c r="AJ8" s="2">
        <f>AI8*5</f>
        <v>0</v>
      </c>
      <c r="AK8" s="2">
        <v>1</v>
      </c>
      <c r="AL8" s="2">
        <f>AK8*5</f>
        <v>5</v>
      </c>
      <c r="AM8" s="2">
        <v>1</v>
      </c>
      <c r="AN8" s="2">
        <f>AM8*5</f>
        <v>5</v>
      </c>
      <c r="AO8" s="2">
        <v>1</v>
      </c>
      <c r="AP8" s="2">
        <f>AO8*5</f>
        <v>5</v>
      </c>
      <c r="AQ8" s="2">
        <v>0</v>
      </c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1</v>
      </c>
      <c r="AD9" s="2">
        <f>AC9*3</f>
        <v>3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1</v>
      </c>
      <c r="AP9" s="2">
        <f>AO9*3</f>
        <v>3</v>
      </c>
      <c r="AQ9" s="2">
        <v>0</v>
      </c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>
        <v>3</v>
      </c>
      <c r="AL10" s="2">
        <f>IF(ISNUMBER(AK10),IF(AK5&gt;=60,IF(AK10=0,2,1-AK10),1-AK10),"")</f>
        <v>-2</v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IF(ISNUMBER(AQ10),IF(AQ5&gt;=60,IF(AQ10=0,2,1-AQ10),1-AQ10),"")</f>
        <v>2</v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1</v>
      </c>
      <c r="AL15" s="2">
        <f>3*AK15</f>
        <v>3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 t="s">
        <v>75</v>
      </c>
      <c r="AF17" s="2">
        <f>IF(EXACT(AE17,"SI"),3,0)</f>
        <v>3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16</v>
      </c>
      <c r="Y18" s="2"/>
      <c r="Z18" s="2">
        <f>SUM(Z5:Z17)</f>
        <v>-1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22</v>
      </c>
      <c r="AG18" s="2"/>
      <c r="AH18" s="2">
        <f>SUM(AH5:AH17)</f>
        <v>6</v>
      </c>
      <c r="AI18" s="2"/>
      <c r="AJ18" s="2">
        <f>SUM(AJ5:AJ17)</f>
        <v>2</v>
      </c>
      <c r="AK18" s="2"/>
      <c r="AL18" s="2">
        <f>SUM(AL5:AL17)</f>
        <v>9</v>
      </c>
      <c r="AM18" s="2"/>
      <c r="AN18" s="2">
        <f>SUM(AN5:AN17)</f>
        <v>10</v>
      </c>
      <c r="AO18" s="2"/>
      <c r="AP18" s="2">
        <f>SUM(AP5:AP17)</f>
        <v>13</v>
      </c>
      <c r="AQ18" s="2"/>
      <c r="AR18" s="2">
        <f>SUM(AR5:AR17)</f>
        <v>6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1630</v>
      </c>
    </row>
    <row r="25" spans="2:62">
      <c r="B25" s="2" t="s">
        <v>70</v>
      </c>
      <c r="C25" s="2" cm="1">
        <f t="array" ref="C25">SUMPRODUCT((MOD(COLUMN(C7:BI7)-COLUMN(C7),2)=0)*(C7:BI7="W"))</f>
        <v>13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6</v>
      </c>
    </row>
    <row r="28" spans="2:62">
      <c r="B28" s="2" t="s">
        <v>72</v>
      </c>
      <c r="C28" s="2" cm="1">
        <f t="array" ref="C28">SUMPRODUCT((MOD(COLUMN(C8:BI8)-COLUMN(C8),2)=0)*(ISNUMBER(C8:BI8))*(C8:BI8))</f>
        <v>8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73</v>
      </c>
      <c r="C30" s="2" cm="1">
        <f t="array" ref="C30">SUMPRODUCT((MOD(COLUMN(C10:BI10)-COLUMN(C10),2)=0)*(ISNUMBER(C10:BI10)), C10:BI10)</f>
        <v>21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19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37"/>
  <sheetViews>
    <sheetView topLeftCell="AF1" workbookViewId="0">
      <selection activeCell="AQ18" sqref="AQ18"/>
    </sheetView>
  </sheetViews>
  <sheetFormatPr defaultColWidth="11.42578125" defaultRowHeight="14.45"/>
  <cols>
    <col min="2" max="2" width="17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75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60</v>
      </c>
      <c r="AF5" s="2">
        <f>IF(AE5&gt;0,INT(AE5/45)+1,0)</f>
        <v>2</v>
      </c>
      <c r="AG5" s="2">
        <v>27</v>
      </c>
      <c r="AH5" s="2">
        <f>IF(AG5&gt;0,INT(AG5/45)+1,0)</f>
        <v>1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>
        <v>56</v>
      </c>
      <c r="AN5" s="2">
        <f>IF(AM5&gt;0,INT(AM5/45)+1,0)</f>
        <v>2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56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74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74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 t="s">
        <v>59</v>
      </c>
      <c r="F7" s="2">
        <f>IF(E5&gt;=30,IF(EXACT(E7,"W"),2,IF(EXACT(E7,"D"),1,IF(EXACT(E7,"L"),0,""))),"")</f>
        <v>0</v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 t="s">
        <v>58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1</v>
      </c>
      <c r="AH8" s="2">
        <f>AG8*5</f>
        <v>5</v>
      </c>
      <c r="AI8" s="2"/>
      <c r="AJ8" s="2">
        <f>AI8*5</f>
        <v>0</v>
      </c>
      <c r="AK8" s="2"/>
      <c r="AL8" s="2">
        <f>AK8*5</f>
        <v>0</v>
      </c>
      <c r="AM8" s="2">
        <v>0</v>
      </c>
      <c r="AN8" s="2">
        <f>AM8*5</f>
        <v>0</v>
      </c>
      <c r="AO8" s="2">
        <v>0</v>
      </c>
      <c r="AP8" s="2">
        <f>AO8*5</f>
        <v>0</v>
      </c>
      <c r="AQ8" s="2">
        <v>1</v>
      </c>
      <c r="AR8" s="2">
        <f>AQ8*4</f>
        <v>4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>
        <v>0</v>
      </c>
      <c r="AN10" s="2">
        <f>IF(ISNUMBER(AM10),IF(AM5&gt;=60,IF(AM10=0,2,1-AM10),1-AM10),"")</f>
        <v>1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IF(ISNUMBER(AQ10),IF(AQ5&gt;=60,IF(AQ10=0,2,1-AQ10),1-AQ10),"")</f>
        <v>2</v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1</v>
      </c>
      <c r="AF14" s="2">
        <f>-2*AE14</f>
        <v>-2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>
        <v>1</v>
      </c>
      <c r="AN14" s="2">
        <f>-2*AM14</f>
        <v>-2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 t="s">
        <v>75</v>
      </c>
      <c r="AR17" s="2">
        <f>IF(EXACT(AQ17,"SI"),3,0)</f>
        <v>3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9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4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3</v>
      </c>
      <c r="AO18" s="2"/>
      <c r="AP18" s="2">
        <f>SUM(AP5:AP17)</f>
        <v>5</v>
      </c>
      <c r="AQ18" s="2"/>
      <c r="AR18" s="2">
        <f>SUM(AR5:AR17)</f>
        <v>14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1241</v>
      </c>
    </row>
    <row r="25" spans="2:62">
      <c r="B25" s="2" t="s">
        <v>70</v>
      </c>
      <c r="C25" s="2" cm="1">
        <f t="array" ref="C25">SUMPRODUCT((MOD(COLUMN(C7:BI7)-COLUMN(C7),2)=0)*(C7:BI7="W"))</f>
        <v>12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5</v>
      </c>
    </row>
    <row r="28" spans="2:62">
      <c r="B28" s="2" t="s">
        <v>72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73</v>
      </c>
      <c r="C30" s="2" cm="1">
        <f t="array" ref="C30">SUMPRODUCT((MOD(COLUMN(C10:BI10)-COLUMN(C10),2)=0)*(ISNUMBER(C10:BI10)), C10:BI10)</f>
        <v>17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2</v>
      </c>
    </row>
    <row r="35" spans="2:3">
      <c r="B35" s="2" t="s">
        <v>55</v>
      </c>
      <c r="C35" s="2" cm="1">
        <f t="array" ref="C35">SUMPRODUCT((MOD(COLUMN(C6:BI6)-COLUMN(C6),2)=0)*(C6:BI6="YES"))</f>
        <v>15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37"/>
  <sheetViews>
    <sheetView topLeftCell="AG1" zoomScale="107" workbookViewId="0">
      <selection activeCell="AQ17" sqref="AQ17"/>
    </sheetView>
  </sheetViews>
  <sheetFormatPr defaultColWidth="11.42578125" defaultRowHeight="14.45"/>
  <cols>
    <col min="2" max="2" width="16.710937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45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81</v>
      </c>
      <c r="Z5" s="2">
        <f>IF(Y5&gt;0,INT(Y5/45)+1,0)</f>
        <v>2</v>
      </c>
      <c r="AA5" s="2">
        <v>80</v>
      </c>
      <c r="AB5" s="2">
        <f>IF(AA5&gt;0,INT(AA5/45)+1,0)</f>
        <v>2</v>
      </c>
      <c r="AC5" s="2"/>
      <c r="AD5" s="2">
        <f>IF(AC5&gt;0,INT(AC5/45)+1,0)</f>
        <v>0</v>
      </c>
      <c r="AE5" s="2">
        <v>20</v>
      </c>
      <c r="AF5" s="2">
        <f>IF(AE5&gt;0,INT(AE5/45)+1,0)</f>
        <v>1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>
        <v>72</v>
      </c>
      <c r="AL5" s="2">
        <f>IF(AK5&gt;0,INT(AK5/45)+1,0)</f>
        <v>2</v>
      </c>
      <c r="AM5" s="2">
        <v>34</v>
      </c>
      <c r="AN5" s="2">
        <f>IF(AM5&gt;0,INT(AM5/45)+1,0)</f>
        <v>1</v>
      </c>
      <c r="AO5" s="2">
        <v>75</v>
      </c>
      <c r="AP5" s="2">
        <f>IF(AO5&gt;0,INT(AO5/45)+1,0)</f>
        <v>2</v>
      </c>
      <c r="AQ5" s="2">
        <v>73</v>
      </c>
      <c r="AR5" s="2">
        <f>IF(AQ5&gt;0,INT(AQ5/45)+1,0)</f>
        <v>2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56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 t="s">
        <v>74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74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74</v>
      </c>
      <c r="T6" s="2" t="str">
        <f>IF(EXACT(S6,"SI"), 1, IF(EXACT(S6,"NO"), 0, ""))</f>
        <v/>
      </c>
      <c r="U6" s="2" t="s">
        <v>74</v>
      </c>
      <c r="V6" s="2" t="str">
        <f>IF(EXACT(U6,"SI"), 1, IF(EXACT(U6,"NO"), 0, ""))</f>
        <v/>
      </c>
      <c r="W6" s="2" t="s">
        <v>74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74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74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 t="s">
        <v>59</v>
      </c>
      <c r="F7" s="2">
        <f>IF(E5&gt;=30,IF(EXACT(E7,"W"),2,IF(EXACT(E7,"D"),1,IF(EXACT(E7,"L"),0,""))),"")</f>
        <v>0</v>
      </c>
      <c r="G7" s="2" t="s">
        <v>58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 t="s">
        <v>58</v>
      </c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 t="s">
        <v>58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1</v>
      </c>
      <c r="T8" s="2">
        <f>S8*4</f>
        <v>4</v>
      </c>
      <c r="U8" s="2">
        <v>0</v>
      </c>
      <c r="V8" s="2">
        <f>U8*5</f>
        <v>0</v>
      </c>
      <c r="W8" s="2">
        <v>1</v>
      </c>
      <c r="X8" s="2">
        <f>W8*4</f>
        <v>4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/>
      <c r="AD8" s="2">
        <f>AC8*5</f>
        <v>0</v>
      </c>
      <c r="AE8" s="2">
        <v>1</v>
      </c>
      <c r="AF8" s="2">
        <f>AE8*4</f>
        <v>4</v>
      </c>
      <c r="AG8" s="2"/>
      <c r="AH8" s="2">
        <f>AG8*5</f>
        <v>0</v>
      </c>
      <c r="AI8" s="2"/>
      <c r="AJ8" s="2">
        <f>AI8*5</f>
        <v>0</v>
      </c>
      <c r="AK8" s="2">
        <v>0</v>
      </c>
      <c r="AL8" s="2">
        <f>AK8*5</f>
        <v>0</v>
      </c>
      <c r="AM8" s="2">
        <v>0</v>
      </c>
      <c r="AN8" s="2">
        <f>AM8*5</f>
        <v>0</v>
      </c>
      <c r="AO8" s="2">
        <v>0</v>
      </c>
      <c r="AP8" s="2">
        <f>AO8*5</f>
        <v>0</v>
      </c>
      <c r="AQ8" s="2">
        <v>0</v>
      </c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1</v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>
        <v>2</v>
      </c>
      <c r="AL10" s="2">
        <f>IF(ISNUMBER(AK10),IF(AK5&gt;=60,IF(AK10=0,2,1-AK10),1-AK10),"")</f>
        <v>-1</v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IF(ISNUMBER(AQ10),IF(AQ5&gt;=60,IF(AQ10=0,2,1-AQ10),1-AQ10),"")</f>
        <v>2</v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1</v>
      </c>
      <c r="AB12" s="2">
        <f>-AA12</f>
        <v>-1</v>
      </c>
      <c r="AC12" s="2"/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1</v>
      </c>
      <c r="AP12" s="2">
        <f>-AO12</f>
        <v>-1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1</v>
      </c>
      <c r="X15" s="2">
        <f>3*W15</f>
        <v>3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1</v>
      </c>
      <c r="AP15" s="2">
        <f>3*AO15</f>
        <v>3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 t="s">
        <v>75</v>
      </c>
      <c r="X17" s="2">
        <f>IF(EXACT(W17,"SI"),3,0)</f>
        <v>3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8</v>
      </c>
      <c r="U18" s="2"/>
      <c r="V18" s="2">
        <f>SUM(V5:V17)</f>
        <v>5</v>
      </c>
      <c r="W18" s="2"/>
      <c r="X18" s="2">
        <f>SUM(X5:X17)</f>
        <v>18</v>
      </c>
      <c r="Y18" s="2"/>
      <c r="Z18" s="2">
        <f>SUM(Z5:Z17)</f>
        <v>0</v>
      </c>
      <c r="AA18" s="2"/>
      <c r="AB18" s="2">
        <f>SUM(AB5:AB17)</f>
        <v>1</v>
      </c>
      <c r="AC18" s="2"/>
      <c r="AD18" s="2">
        <f>SUM(AD5:AD17)</f>
        <v>0</v>
      </c>
      <c r="AE18" s="2"/>
      <c r="AF18" s="2">
        <f>SUM(AF5:AF17)</f>
        <v>6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3</v>
      </c>
      <c r="AO18" s="2"/>
      <c r="AP18" s="2">
        <f>SUM(AP5:AP17)</f>
        <v>6</v>
      </c>
      <c r="AQ18" s="2"/>
      <c r="AR18" s="2">
        <f>SUM(AR5:AR17)</f>
        <v>6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864</v>
      </c>
    </row>
    <row r="25" spans="2:62">
      <c r="B25" s="2" t="s">
        <v>70</v>
      </c>
      <c r="C25" s="2" cm="1">
        <f t="array" ref="C25">SUMPRODUCT((MOD(COLUMN(C7:BI7)-COLUMN(C7),2)=0)*(C7:BI7="W"))</f>
        <v>11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4</v>
      </c>
    </row>
    <row r="28" spans="2:62">
      <c r="B28" s="2" t="s">
        <v>72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73</v>
      </c>
      <c r="C30" s="2" cm="1">
        <f t="array" ref="C30">SUMPRODUCT((MOD(COLUMN(C10:BI10)-COLUMN(C10),2)=0)*(ISNUMBER(C10:BI10)), C10:BI10)</f>
        <v>14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7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37"/>
  <sheetViews>
    <sheetView topLeftCell="AA1" workbookViewId="0">
      <selection activeCell="AM17" sqref="AM17"/>
    </sheetView>
  </sheetViews>
  <sheetFormatPr defaultColWidth="11.42578125" defaultRowHeight="14.45"/>
  <cols>
    <col min="2" max="2" width="16.710937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22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76</v>
      </c>
      <c r="AH5" s="2">
        <f>IF(AG5&gt;0,INT(AG5/45)+1,0)</f>
        <v>2</v>
      </c>
      <c r="AI5" s="2">
        <v>27</v>
      </c>
      <c r="AJ5" s="2">
        <f>IF(AI5&gt;0,INT(AI5/45)+1,0)</f>
        <v>1</v>
      </c>
      <c r="AK5" s="2"/>
      <c r="AL5" s="2">
        <f>IF(AK5&gt;0,INT(AK5/45)+1,0)</f>
        <v>0</v>
      </c>
      <c r="AM5" s="2">
        <v>22</v>
      </c>
      <c r="AN5" s="2">
        <f>IF(AM5&gt;0,INT(AM5/45)+1,0)</f>
        <v>1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 t="s">
        <v>74</v>
      </c>
      <c r="F6" s="2" t="str">
        <f>IF(EXACT(E6,"SI"), 1, IF(EXACT(E6,"NO"), 0, ""))</f>
        <v/>
      </c>
      <c r="G6" s="2" t="s">
        <v>74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74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74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74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74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/>
      <c r="D7" s="2" t="str">
        <f>IF(C5&gt;=30,IF(EXACT(C7,"W"),2,IF(EXACT(C7,"D"),1,IF(EXACT(C7,"L"),0,""))),"")</f>
        <v/>
      </c>
      <c r="E7" s="2" t="s">
        <v>59</v>
      </c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58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58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 t="s">
        <v>58</v>
      </c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>
        <v>0</v>
      </c>
      <c r="AH8" s="2">
        <f>AG8*5</f>
        <v>0</v>
      </c>
      <c r="AI8" s="2">
        <v>0</v>
      </c>
      <c r="AJ8" s="2">
        <f>AI8*5</f>
        <v>0</v>
      </c>
      <c r="AK8" s="2"/>
      <c r="AL8" s="2">
        <f>AK8*5</f>
        <v>0</v>
      </c>
      <c r="AM8" s="2">
        <v>0</v>
      </c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>
        <v>0</v>
      </c>
      <c r="AH10" s="2">
        <f>IF(ISNUMBER(AG10),IF(AG5&gt;=60,IF(AG10=0,3,1-AG10),1-AG10),"")</f>
        <v>3</v>
      </c>
      <c r="AI10" s="2">
        <v>0</v>
      </c>
      <c r="AJ10" s="2">
        <f>IF(ISNUMBER(AI10),IF(AI5&gt;=60,IF(AI10=0,2,1-AI10),1-AI10),"")</f>
        <v>1</v>
      </c>
      <c r="AK10" s="2"/>
      <c r="AL10" s="2" t="str">
        <f>IF(ISNUMBER(AK10),IF(AK5&gt;=60,IF(AK10=0,2,1-AK10),1-AK10),"")</f>
        <v/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1</v>
      </c>
      <c r="V15" s="2">
        <f>3*U15</f>
        <v>3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5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7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2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234</v>
      </c>
    </row>
    <row r="25" spans="2:62">
      <c r="B25" s="2" t="s">
        <v>70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2</v>
      </c>
    </row>
    <row r="28" spans="2:62">
      <c r="B28" s="2" t="s">
        <v>72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3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37"/>
  <sheetViews>
    <sheetView topLeftCell="AD1" workbookViewId="0">
      <selection activeCell="AO17" sqref="AO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>
        <v>18</v>
      </c>
      <c r="AL5" s="2">
        <f>IF(AK5&gt;0,INT(AK5/45)+1,0)</f>
        <v>1</v>
      </c>
      <c r="AM5" s="2"/>
      <c r="AN5" s="2">
        <f>IF(AM5&gt;0,INT(AM5/45)+1,0)</f>
        <v>0</v>
      </c>
      <c r="AO5" s="2">
        <v>45</v>
      </c>
      <c r="AP5" s="2">
        <f>IF(AO5&gt;0,INT(AO5/45)+1,0)</f>
        <v>2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74</v>
      </c>
      <c r="D6" s="2" t="str">
        <f>IF(EXACT(C6,"SI"), 1, IF(EXACT(C6,"NO"), 0, ""))</f>
        <v/>
      </c>
      <c r="E6" s="2" t="s">
        <v>74</v>
      </c>
      <c r="F6" s="2" t="str">
        <f>IF(EXACT(E6,"SI"), 1, IF(EXACT(E6,"NO"), 0, ""))</f>
        <v/>
      </c>
      <c r="G6" s="2" t="s">
        <v>74</v>
      </c>
      <c r="H6" s="2" t="str">
        <f>IF(EXACT(G6,"SI"), 1, IF(EXACT(G6,"NO"), 0, ""))</f>
        <v/>
      </c>
      <c r="I6" s="2" t="s">
        <v>74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74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74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 t="str">
        <f>IF(C5&gt;=30,IF(EXACT(C7,"W"),2,IF(EXACT(C7,"D"),1,IF(EXACT(C7,"L"),0,""))),"")</f>
        <v/>
      </c>
      <c r="E7" s="2" t="s">
        <v>59</v>
      </c>
      <c r="F7" s="2" t="str">
        <f>IF(E5&gt;=30,IF(EXACT(E7,"W"),2,IF(EXACT(E7,"D"),1,IF(EXACT(E7,"L"),0,""))),"")</f>
        <v/>
      </c>
      <c r="G7" s="2" t="s">
        <v>58</v>
      </c>
      <c r="H7" s="2" t="str">
        <f>IF(G5&gt;=30,IF(EXACT(G7,"W"),2,IF(EXACT(G7,"D"),1,IF(EXACT(G7,"L"),0,""))),"")</f>
        <v/>
      </c>
      <c r="I7" s="2" t="s">
        <v>59</v>
      </c>
      <c r="J7" s="2" t="str">
        <f>IF(I5&gt;=30,IF(EXACT(I7,"W"),2,IF(EXACT(I7,"D"),1,IF(EXACT(I7,"L"),0,""))),"")</f>
        <v/>
      </c>
      <c r="K7" s="2" t="s">
        <v>58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58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 t="s">
        <v>59</v>
      </c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 t="s">
        <v>58</v>
      </c>
      <c r="AP7" s="2">
        <f>IF(AO5&gt;=30,IF(EXACT(AO7,"W"),2,IF(EXACT(AO7,"D"),1,IF(EXACT(AO7,"L"),0,""))),"")</f>
        <v>2</v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>
        <v>0</v>
      </c>
      <c r="AL8" s="2">
        <f>AK8*5</f>
        <v>0</v>
      </c>
      <c r="AM8" s="2"/>
      <c r="AN8" s="2">
        <f>AM8*5</f>
        <v>0</v>
      </c>
      <c r="AO8" s="2">
        <v>0</v>
      </c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>
        <v>0</v>
      </c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>
        <v>1</v>
      </c>
      <c r="AL10" s="2">
        <f>IF(ISNUMBER(AK10),IF(AK5&gt;=60,IF(AK10=0,2,1-AK10),1-AK10),"")</f>
        <v>0</v>
      </c>
      <c r="AM10" s="2"/>
      <c r="AN10" s="2" t="str">
        <f>IF(ISNUMBER(AM10),IF(AM5&gt;=60,IF(AM10=0,2,1-AM10),1-AM10),"")</f>
        <v/>
      </c>
      <c r="AO10" s="2">
        <v>1</v>
      </c>
      <c r="AP10" s="2">
        <f>IF(ISNUMBER(AO10),IF(AO5&gt;=60,IF(AO10=0,2,1-AO10),1-AO10),"")</f>
        <v>0</v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>
        <v>0</v>
      </c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>
        <v>0</v>
      </c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>
        <v>0</v>
      </c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4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209</v>
      </c>
    </row>
    <row r="25" spans="2:62">
      <c r="B25" s="2" t="s">
        <v>70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3</v>
      </c>
    </row>
    <row r="28" spans="2:62">
      <c r="B28" s="2" t="s">
        <v>72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4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37"/>
  <sheetViews>
    <sheetView topLeftCell="AB1" workbookViewId="0">
      <selection activeCell="AM17" sqref="AM17"/>
    </sheetView>
  </sheetViews>
  <sheetFormatPr defaultColWidth="11.42578125" defaultRowHeight="14.45"/>
  <cols>
    <col min="2" max="2" width="16.710937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>
        <v>15</v>
      </c>
      <c r="T5" s="2">
        <f>IF(S5&gt;0,INT(S5/45)+1,0)</f>
        <v>1</v>
      </c>
      <c r="U5" s="2">
        <v>22</v>
      </c>
      <c r="V5" s="2">
        <f>IF(U5&gt;0,INT(U5/45)+1,0)</f>
        <v>1</v>
      </c>
      <c r="W5" s="2">
        <v>90</v>
      </c>
      <c r="X5" s="2">
        <f>IF(W5&gt;0,INT(W5/45)+1,0)</f>
        <v>3</v>
      </c>
      <c r="Y5" s="2">
        <v>74</v>
      </c>
      <c r="Z5" s="2">
        <f>IF(Y5&gt;0,INT(Y5/45)+1,0)</f>
        <v>2</v>
      </c>
      <c r="AA5" s="2"/>
      <c r="AB5" s="2">
        <f>IF(AA5&gt;0,INT(AA5/45)+1,0)</f>
        <v>0</v>
      </c>
      <c r="AC5" s="2">
        <v>25</v>
      </c>
      <c r="AD5" s="2">
        <f>IF(AC5&gt;0,INT(AC5/45)+1,0)</f>
        <v>1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90</v>
      </c>
      <c r="AJ5" s="2">
        <f>IF(AI5&gt;0,INT(AI5/45)+1,0)</f>
        <v>3</v>
      </c>
      <c r="AK5" s="2">
        <v>62</v>
      </c>
      <c r="AL5" s="2">
        <f>IF(AK5&gt;0,INT(AK5/45)+1,0)</f>
        <v>2</v>
      </c>
      <c r="AM5" s="2">
        <v>34</v>
      </c>
      <c r="AN5" s="2">
        <f>IF(AM5&gt;0,INT(AM5/45)+1,0)</f>
        <v>1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74</v>
      </c>
      <c r="R6" s="2" t="str">
        <f>IF(EXACT(Q6,"SI"), 1, IF(EXACT(Q6,"NO"), 0, ""))</f>
        <v/>
      </c>
      <c r="S6" s="2" t="s">
        <v>74</v>
      </c>
      <c r="T6" s="2" t="str">
        <f>IF(EXACT(S6,"SI"), 1, IF(EXACT(S6,"NO"), 0, ""))</f>
        <v/>
      </c>
      <c r="U6" s="2" t="s">
        <v>74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74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74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58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58</v>
      </c>
      <c r="R7" s="2" t="str">
        <f>IF(Q5&gt;=30,IF(EXACT(Q7,"W"),2,IF(EXACT(Q7,"D"),1,IF(EXACT(Q7,"L"),0,""))),"")</f>
        <v/>
      </c>
      <c r="S7" s="2" t="s">
        <v>58</v>
      </c>
      <c r="T7" s="2" t="str">
        <f>IF(S5&gt;=30,IF(EXACT(S7,"W"),2,IF(EXACT(S7,"D"),1,IF(EXACT(S7,"L"),0,""))),"")</f>
        <v/>
      </c>
      <c r="U7" s="2" t="s">
        <v>58</v>
      </c>
      <c r="V7" s="2" t="str">
        <f>IF(U5&gt;=30,IF(EXACT(U7,"W"),2,IF(EXACT(U7,"D"),1,IF(EXACT(U7,"L"),0,""))),"")</f>
        <v/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59</v>
      </c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>
        <f>IF(AI5&gt;=30,IF(EXACT(AI7,"W"),2,IF(EXACT(AI7,"D"),1,IF(EXACT(AI7,"L"),0,""))),"")</f>
        <v>0</v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/>
      <c r="AB8" s="2">
        <f>AA8*5</f>
        <v>0</v>
      </c>
      <c r="AC8" s="2">
        <v>0</v>
      </c>
      <c r="AD8" s="2">
        <f>AC8*5</f>
        <v>0</v>
      </c>
      <c r="AE8" s="2"/>
      <c r="AF8" s="2">
        <f>AE8*5</f>
        <v>0</v>
      </c>
      <c r="AG8" s="2">
        <v>1</v>
      </c>
      <c r="AH8" s="2">
        <f>AG8*5</f>
        <v>5</v>
      </c>
      <c r="AI8" s="2">
        <v>0</v>
      </c>
      <c r="AJ8" s="2">
        <f>AI8*5</f>
        <v>0</v>
      </c>
      <c r="AK8" s="2">
        <v>0</v>
      </c>
      <c r="AL8" s="2">
        <f>AK8*5</f>
        <v>0</v>
      </c>
      <c r="AM8" s="2">
        <v>0</v>
      </c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/>
      <c r="AB10" s="2" t="str">
        <f>IF(ISNUMBER(AA10),IF(AA5&gt;=60,IF(AA10=0,2,1-AA10),1-AA10),"")</f>
        <v/>
      </c>
      <c r="AC10" s="2">
        <v>1</v>
      </c>
      <c r="AD10" s="2">
        <f>IF(ISNUMBER(AC10),IF(AC5&gt;=60,IF(AC10=0,2,1-AC10),1-AC10),"")</f>
        <v>0</v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>
        <v>2</v>
      </c>
      <c r="AL10" s="2">
        <f>IF(ISNUMBER(AK10),IF(AK5&gt;=60,IF(AK10=0,2,1-AK10),1-AK10),"")</f>
        <v>-1</v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1</v>
      </c>
      <c r="AL12" s="2">
        <f>-AK12</f>
        <v>-1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 t="s">
        <v>75</v>
      </c>
      <c r="AH17" s="2">
        <f>IF(EXACT(AG17,"SI"),3,0)</f>
        <v>3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2</v>
      </c>
      <c r="W18" s="2"/>
      <c r="X18" s="2">
        <f>SUM(X5:X17)</f>
        <v>7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13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4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620</v>
      </c>
    </row>
    <row r="25" spans="2:62">
      <c r="B25" s="2" t="s">
        <v>70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4</v>
      </c>
    </row>
    <row r="28" spans="2:62">
      <c r="B28" s="2" t="s">
        <v>72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10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37"/>
  <sheetViews>
    <sheetView topLeftCell="AE1" workbookViewId="0">
      <selection activeCell="AQ17" sqref="AQ17"/>
    </sheetView>
  </sheetViews>
  <sheetFormatPr defaultColWidth="11.42578125" defaultRowHeight="14.45"/>
  <cols>
    <col min="2" max="2" width="17.1406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>
        <v>30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60</v>
      </c>
      <c r="AF5" s="2">
        <f>IF(AE5&gt;0,INT(AE5/45)+1,0)</f>
        <v>2</v>
      </c>
      <c r="AG5" s="2">
        <v>27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>
        <v>90</v>
      </c>
      <c r="AN5" s="2">
        <f>IF(AM5&gt;0,INT(AM5/45)+1,0)</f>
        <v>3</v>
      </c>
      <c r="AO5" s="2">
        <v>87</v>
      </c>
      <c r="AP5" s="2">
        <f>IF(AO5&gt;0,INT(AO5/45)+1,0)</f>
        <v>2</v>
      </c>
      <c r="AQ5" s="2">
        <v>17</v>
      </c>
      <c r="AR5" s="2">
        <f>IF(AQ5&gt;0,INT(AQ5/45)+1,0)</f>
        <v>1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56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74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74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 t="s">
        <v>74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 t="s">
        <v>58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 t="str">
        <f>IF(AG5&gt;=30,IF(EXACT(AG7,"W"),2,IF(EXACT(AG7,"D"),1,IF(EXACT(AG7,"L"),0,""))),"")</f>
        <v/>
      </c>
      <c r="AI7" s="2" t="s">
        <v>59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 t="s">
        <v>58</v>
      </c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1</v>
      </c>
      <c r="X8" s="2">
        <f>W8*4</f>
        <v>4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>
        <v>2</v>
      </c>
      <c r="AF8" s="2">
        <f>AE8*4</f>
        <v>8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>
        <v>0</v>
      </c>
      <c r="AN8" s="2">
        <f>AM8*4</f>
        <v>0</v>
      </c>
      <c r="AO8" s="2">
        <v>0</v>
      </c>
      <c r="AP8" s="2">
        <f>AO8*4</f>
        <v>0</v>
      </c>
      <c r="AQ8" s="2">
        <v>0</v>
      </c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1</v>
      </c>
      <c r="AN9" s="2">
        <f>AM9*3</f>
        <v>3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2</v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IF(ISNUMBER(AQ10),IF(AQ5&gt;=60,IF(AQ10=0,2,1-AQ10),1-AQ10),"")</f>
        <v>1</v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1</v>
      </c>
      <c r="AJ14" s="2">
        <f>-2*AI14</f>
        <v>-2</v>
      </c>
      <c r="AK14" s="2"/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 t="s">
        <v>75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 t="s">
        <v>75</v>
      </c>
      <c r="AN17" s="2">
        <f>IF(EXACT(AM17,"SI"),3,0)</f>
        <v>3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8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14</v>
      </c>
      <c r="AG18" s="2"/>
      <c r="AH18" s="2">
        <f>SUM(AH5:AH17)</f>
        <v>1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11</v>
      </c>
      <c r="AO18" s="2"/>
      <c r="AP18" s="2">
        <f>SUM(AP5:AP17)</f>
        <v>4</v>
      </c>
      <c r="AQ18" s="2"/>
      <c r="AR18" s="2">
        <f>SUM(AR5:AR17)</f>
        <v>2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965</v>
      </c>
    </row>
    <row r="25" spans="2:62">
      <c r="B25" s="2" t="s">
        <v>70</v>
      </c>
      <c r="C25" s="2" cm="1">
        <f t="array" ref="C25">SUMPRODUCT((MOD(COLUMN(C7:BI7)-COLUMN(C7),2)=0)*(C7:BI7="W"))</f>
        <v>12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2</v>
      </c>
    </row>
    <row r="28" spans="2:62">
      <c r="B28" s="2" t="s">
        <v>72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3</v>
      </c>
    </row>
    <row r="30" spans="2:62">
      <c r="B30" s="2" t="s">
        <v>73</v>
      </c>
      <c r="C30" s="2" cm="1">
        <f t="array" ref="C30">SUMPRODUCT((MOD(COLUMN(C10:BI10)-COLUMN(C10),2)=0)*(ISNUMBER(C10:BI10)), C10:BI10)</f>
        <v>11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37"/>
  <sheetViews>
    <sheetView topLeftCell="X1" workbookViewId="0">
      <selection activeCell="AM17" sqref="AM17"/>
    </sheetView>
  </sheetViews>
  <sheetFormatPr defaultColWidth="11.42578125" defaultRowHeight="14.45"/>
  <cols>
    <col min="2" max="2" width="17.1406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74</v>
      </c>
      <c r="AH5" s="2">
        <f>IF(AG5&gt;0,INT(AG5/45)+1,0)</f>
        <v>2</v>
      </c>
      <c r="AI5" s="2">
        <v>70</v>
      </c>
      <c r="AJ5" s="2">
        <f>IF(AI5&gt;0,INT(AI5/45)+1,0)</f>
        <v>2</v>
      </c>
      <c r="AK5" s="2">
        <v>72</v>
      </c>
      <c r="AL5" s="2">
        <f>IF(AK5&gt;0,INT(AK5/45)+1,0)</f>
        <v>2</v>
      </c>
      <c r="AM5" s="2">
        <v>56</v>
      </c>
      <c r="AN5" s="2">
        <f>IF(AM5&gt;0,INT(AM5/45)+1,0)</f>
        <v>2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 t="s">
        <v>74</v>
      </c>
      <c r="F6" s="2" t="str">
        <f>IF(EXACT(E6,"SI"), 1, IF(EXACT(E6,"NO"), 0, ""))</f>
        <v/>
      </c>
      <c r="G6" s="2" t="s">
        <v>74</v>
      </c>
      <c r="H6" s="2" t="str">
        <f>IF(EXACT(G6,"SI"), 1, IF(EXACT(G6,"NO"), 0, ""))</f>
        <v/>
      </c>
      <c r="I6" s="2" t="s">
        <v>74</v>
      </c>
      <c r="J6" s="2" t="str">
        <f>IF(EXACT(I6,"SI"), 1, IF(EXACT(I6,"NO"), 0, ""))</f>
        <v/>
      </c>
      <c r="K6" s="2" t="s">
        <v>74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74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74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/>
      <c r="D7" s="2" t="str">
        <f>IF(C5&gt;=30,IF(EXACT(C7,"W"),2,IF(EXACT(C7,"D"),1,IF(EXACT(C7,"L"),0,""))),"")</f>
        <v/>
      </c>
      <c r="E7" s="2" t="s">
        <v>59</v>
      </c>
      <c r="F7" s="2" t="str">
        <f>IF(E5&gt;=30,IF(EXACT(E7,"W"),2,IF(EXACT(E7,"D"),1,IF(EXACT(E7,"L"),0,""))),"")</f>
        <v/>
      </c>
      <c r="G7" s="2" t="s">
        <v>58</v>
      </c>
      <c r="H7" s="2" t="str">
        <f>IF(G5&gt;=30,IF(EXACT(G7,"W"),2,IF(EXACT(G7,"D"),1,IF(EXACT(G7,"L"),0,""))),"")</f>
        <v/>
      </c>
      <c r="I7" s="2" t="s">
        <v>59</v>
      </c>
      <c r="J7" s="2" t="str">
        <f>IF(I5&gt;=30,IF(EXACT(I7,"W"),2,IF(EXACT(I7,"D"),1,IF(EXACT(I7,"L"),0,""))),"")</f>
        <v/>
      </c>
      <c r="K7" s="2" t="s">
        <v>58</v>
      </c>
      <c r="L7" s="2" t="str">
        <f>IF(K5&gt;=30,IF(EXACT(K7,"W"),2,IF(EXACT(K7,"D"),1,IF(EXACT(K7,"L"),0,""))),"")</f>
        <v/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>
        <f>IF(AI5&gt;=30,IF(EXACT(AI7,"W"),2,IF(EXACT(AI7,"D"),1,IF(EXACT(AI7,"L"),0,""))),"")</f>
        <v>0</v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>
        <v>0</v>
      </c>
      <c r="AD8" s="2">
        <f>AC8*4</f>
        <v>0</v>
      </c>
      <c r="AE8" s="2">
        <v>0</v>
      </c>
      <c r="AF8" s="2">
        <f>AE8*4</f>
        <v>0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>
        <v>0</v>
      </c>
      <c r="AL8" s="2">
        <f>AK8*4</f>
        <v>0</v>
      </c>
      <c r="AM8" s="2">
        <v>1</v>
      </c>
      <c r="AN8" s="2">
        <f>AM8*4</f>
        <v>4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/>
      <c r="AB10" s="2" t="str">
        <f>IF(ISNUMBER(AA10),IF(AA5&gt;=60,IF(AA10=0,2,1-AA10),1-AA10),"")</f>
        <v/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>
        <v>2</v>
      </c>
      <c r="AL10" s="2">
        <f>IF(ISNUMBER(AK10),IF(AK5&gt;=60,IF(AK10=0,2,1-AK10),1-AK10),"")</f>
        <v>-1</v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1</v>
      </c>
      <c r="AJ14" s="2">
        <f>-2*AI14</f>
        <v>-2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 t="s">
        <v>75</v>
      </c>
      <c r="N17" s="2">
        <f>IF(EXACT(M17,"SI"),3,0)</f>
        <v>3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10</v>
      </c>
      <c r="AG18" s="2"/>
      <c r="AH18" s="2">
        <f>SUM(AH5:AH17)</f>
        <v>6</v>
      </c>
      <c r="AI18" s="2"/>
      <c r="AJ18" s="2">
        <f>SUM(AJ5:AJ17)</f>
        <v>-1</v>
      </c>
      <c r="AK18" s="2"/>
      <c r="AL18" s="2">
        <f>SUM(AL5:AL17)</f>
        <v>1</v>
      </c>
      <c r="AM18" s="2"/>
      <c r="AN18" s="2">
        <f>SUM(AN5:AN17)</f>
        <v>9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987</v>
      </c>
    </row>
    <row r="25" spans="2:62">
      <c r="B25" s="2" t="s">
        <v>70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6</v>
      </c>
    </row>
    <row r="28" spans="2:62">
      <c r="B28" s="2" t="s">
        <v>72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73</v>
      </c>
      <c r="C30" s="2" cm="1">
        <f t="array" ref="C30">SUMPRODUCT((MOD(COLUMN(C10:BI10)-COLUMN(C10),2)=0)*(ISNUMBER(C10:BI10)), C10:BI10)</f>
        <v>15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37"/>
  <sheetViews>
    <sheetView topLeftCell="AF1" zoomScale="90" workbookViewId="0">
      <selection activeCell="AR11" sqref="AR11"/>
    </sheetView>
  </sheetViews>
  <sheetFormatPr defaultColWidth="11.42578125" defaultRowHeight="14.45"/>
  <cols>
    <col min="2" max="2" width="16.425781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3</v>
      </c>
      <c r="R5" s="2">
        <f>IF(Q5&gt;0,INT(Q5/45)+1,0)</f>
        <v>1</v>
      </c>
      <c r="S5" s="2">
        <v>1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74</v>
      </c>
      <c r="D6" s="2" t="str">
        <f>IF(EXACT(C6,"SI"), 1, IF(EXACT(C6,"NO"), 0, ""))</f>
        <v/>
      </c>
      <c r="E6" s="2" t="s">
        <v>74</v>
      </c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74</v>
      </c>
      <c r="R6" s="2" t="str">
        <f>IF(EXACT(Q6,"SI"), 1, IF(EXACT(Q6,"NO"), 0, ""))</f>
        <v/>
      </c>
      <c r="S6" s="2" t="s">
        <v>74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74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 t="str">
        <f>IF(C5&gt;=30,IF(EXACT(C7,"W"),2,IF(EXACT(C7,"D"),1,IF(EXACT(C7,"L"),0,""))),"")</f>
        <v/>
      </c>
      <c r="E7" s="2" t="s">
        <v>59</v>
      </c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58</v>
      </c>
      <c r="R7" s="2" t="str">
        <f>IF(Q5&gt;=30,IF(EXACT(Q7,"W"),2,IF(EXACT(Q7,"D"),1,IF(EXACT(Q7,"L"),0,""))),"")</f>
        <v/>
      </c>
      <c r="S7" s="2" t="s">
        <v>58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58</v>
      </c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>
        <f>IF(AI5&gt;=30,IF(EXACT(AI7,"W"),2,IF(EXACT(AI7,"D"),1,IF(EXACT(AI7,"L"),0,""))),"")</f>
        <v>0</v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 t="s">
        <v>58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v>2</v>
      </c>
      <c r="I8" s="2">
        <v>0</v>
      </c>
      <c r="J8" s="2"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>
        <v>2</v>
      </c>
      <c r="AH8" s="2">
        <f>AG8*0.5</f>
        <v>1</v>
      </c>
      <c r="AI8" s="2">
        <v>2</v>
      </c>
      <c r="AJ8" s="2">
        <f>AI8/2</f>
        <v>1</v>
      </c>
      <c r="AK8" s="2">
        <v>0</v>
      </c>
      <c r="AL8" s="2">
        <f>AK8*4</f>
        <v>0</v>
      </c>
      <c r="AM8" s="2">
        <v>0</v>
      </c>
      <c r="AN8" s="2">
        <f>AM8*4</f>
        <v>0</v>
      </c>
      <c r="AO8" s="2">
        <v>4</v>
      </c>
      <c r="AP8" s="2">
        <f>AO8/2</f>
        <v>2</v>
      </c>
      <c r="AQ8" s="2">
        <v>4</v>
      </c>
      <c r="AR8" s="2">
        <f>AQ8/2</f>
        <v>2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>
        <v>3</v>
      </c>
      <c r="AL10" s="2">
        <f>IF(ISNUMBER(AK10),IF(AK5&gt;=60,IF(AK10=0,2,1-AK10),1-AK10),"")</f>
        <v>-2</v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IF(ISNUMBER(AQ10),IF(AQ5&gt;=60,IF(AQ10=0,4,1-AQ10),1-AQ10),"")</f>
        <v>4</v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1</v>
      </c>
      <c r="AR12" s="2">
        <f>-AQ12</f>
        <v>-1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1</v>
      </c>
      <c r="AN14" s="2">
        <f>-2*AM14</f>
        <v>-2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6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3</v>
      </c>
      <c r="AO18" s="2"/>
      <c r="AP18" s="2">
        <f>SUM(AP5:AP17)</f>
        <v>7</v>
      </c>
      <c r="AQ18" s="2"/>
      <c r="AR18" s="2">
        <f>SUM(AR5:AR17)</f>
        <v>10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764</v>
      </c>
    </row>
    <row r="25" spans="2:62">
      <c r="B25" s="2" t="s">
        <v>70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4</v>
      </c>
    </row>
    <row r="28" spans="2:62">
      <c r="B28" s="2" t="s">
        <v>72</v>
      </c>
      <c r="C28" s="2"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10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37"/>
  <sheetViews>
    <sheetView topLeftCell="O1" workbookViewId="0">
      <selection activeCell="B21" sqref="B21"/>
    </sheetView>
  </sheetViews>
  <sheetFormatPr defaultColWidth="11.42578125" defaultRowHeight="14.45"/>
  <cols>
    <col min="2" max="2" width="17.285156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/>
      <c r="D7" s="2" t="str">
        <f>IF(C5&gt;=30,IF(EXACT(C7,"W"),2,IF(EXACT(C7,"D"),1,IF(EXACT(C7,"L"),0,""))),"")</f>
        <v/>
      </c>
      <c r="E7" s="2" t="s">
        <v>59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121</v>
      </c>
    </row>
    <row r="25" spans="2:62">
      <c r="B25" s="2" t="s">
        <v>70</v>
      </c>
      <c r="C25" s="2" cm="1">
        <f t="array" ref="C25">SUMPRODUCT((MOD(COLUMN(C7:BI7)-COLUMN(C7),2)=0)*(C7:BI7="W"))</f>
        <v>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1</v>
      </c>
    </row>
    <row r="28" spans="2:62">
      <c r="B28" s="2" t="s">
        <v>72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2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37"/>
  <sheetViews>
    <sheetView topLeftCell="AD1" workbookViewId="0">
      <selection activeCell="AQ18" sqref="AQ18"/>
    </sheetView>
  </sheetViews>
  <sheetFormatPr defaultColWidth="11.42578125" defaultRowHeight="14.45"/>
  <cols>
    <col min="2" max="2" width="16.710937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80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>
        <v>16</v>
      </c>
      <c r="AH5" s="2">
        <f>IF(AG5&gt;0,INT(AG5/45)+1,0)</f>
        <v>1</v>
      </c>
      <c r="AI5" s="2">
        <v>85</v>
      </c>
      <c r="AJ5" s="2">
        <f>IF(AI5&gt;0,INT(AI5/45)+1,0)</f>
        <v>2</v>
      </c>
      <c r="AK5" s="2"/>
      <c r="AL5" s="2">
        <f>IF(AK5&gt;0,INT(AK5/45)+1,0)</f>
        <v>0</v>
      </c>
      <c r="AM5" s="2">
        <v>70</v>
      </c>
      <c r="AN5" s="2">
        <f>IF(AM5&gt;0,INT(AM5/45)+1,0)</f>
        <v>2</v>
      </c>
      <c r="AO5" s="2"/>
      <c r="AP5" s="2">
        <f>IF(AO5&gt;0,INT(AO5/45)+1,0)</f>
        <v>0</v>
      </c>
      <c r="AQ5" s="2">
        <v>88</v>
      </c>
      <c r="AR5" s="2">
        <f>IF(AQ5&gt;0,INT(AQ5/45)+1,0)</f>
        <v>2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56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74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74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58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 t="s">
        <v>58</v>
      </c>
      <c r="AH7" s="2" t="str">
        <f>IF(AG5&gt;=30,IF(EXACT(AG7,"W"),2,IF(EXACT(AG7,"D"),1,IF(EXACT(AG7,"L"),0,""))),"")</f>
        <v/>
      </c>
      <c r="AI7" s="2" t="s">
        <v>59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 t="s">
        <v>58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 t="s">
        <v>58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>
        <v>0</v>
      </c>
      <c r="AB8" s="2">
        <f>AA8*4</f>
        <v>0</v>
      </c>
      <c r="AC8" s="2">
        <v>0</v>
      </c>
      <c r="AD8" s="2">
        <f>AC8*4</f>
        <v>0</v>
      </c>
      <c r="AE8" s="2"/>
      <c r="AF8" s="2">
        <f>AE8*4</f>
        <v>0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>
        <v>0</v>
      </c>
      <c r="AN8" s="2">
        <f>AM8*4</f>
        <v>0</v>
      </c>
      <c r="AO8" s="2"/>
      <c r="AP8" s="2">
        <f>AO8*4</f>
        <v>0</v>
      </c>
      <c r="AQ8" s="2">
        <v>0</v>
      </c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>
        <v>1</v>
      </c>
      <c r="AN10" s="2">
        <f>IF(ISNUMBER(AM10),IF(AM5&gt;=60,IF(AM10=0,2,1-AM10),1-AM10),"")</f>
        <v>0</v>
      </c>
      <c r="AO10" s="2"/>
      <c r="AP10" s="2" t="str">
        <f>IF(ISNUMBER(AO10),IF(AO5&gt;=60,IF(AO10=0,2,1-AO10),1-AO10),"")</f>
        <v/>
      </c>
      <c r="AQ10" s="2">
        <v>0</v>
      </c>
      <c r="AR10" s="2">
        <f>IF(ISNUMBER(AQ10),IF(AQ5&gt;=60,IF(AQ10=0,2,1-AQ10),1-AQ10),"")</f>
        <v>2</v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/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/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1</v>
      </c>
      <c r="AJ15" s="2">
        <f>3*AI15</f>
        <v>3</v>
      </c>
      <c r="AK15" s="2"/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75</v>
      </c>
      <c r="H17" s="2">
        <f>IF(EXACT(G17,"SI"),3,0)</f>
        <v>3</v>
      </c>
      <c r="I17" s="2"/>
      <c r="J17" s="2">
        <f>IF(EXACT(I17,"SI"),3,0)</f>
        <v>0</v>
      </c>
      <c r="K17" s="2" t="s">
        <v>75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1</v>
      </c>
      <c r="AI18" s="2"/>
      <c r="AJ18" s="2">
        <f>SUM(AJ5:AJ17)</f>
        <v>3</v>
      </c>
      <c r="AK18" s="2"/>
      <c r="AL18" s="2">
        <f>SUM(AL5:AL17)</f>
        <v>0</v>
      </c>
      <c r="AM18" s="2"/>
      <c r="AN18" s="2">
        <f>SUM(AN5:AN17)</f>
        <v>4</v>
      </c>
      <c r="AO18" s="2"/>
      <c r="AP18" s="2">
        <f>SUM(AP5:AP17)</f>
        <v>0</v>
      </c>
      <c r="AQ18" s="2"/>
      <c r="AR18" s="2">
        <f>SUM(AR5:AR17)</f>
        <v>6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881</v>
      </c>
    </row>
    <row r="25" spans="2:62">
      <c r="B25" s="2" t="s">
        <v>70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4</v>
      </c>
    </row>
    <row r="28" spans="2:62">
      <c r="B28" s="2" t="s">
        <v>72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10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6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37"/>
  <sheetViews>
    <sheetView topLeftCell="AC1" workbookViewId="0">
      <selection activeCell="AN20" sqref="AN20"/>
    </sheetView>
  </sheetViews>
  <sheetFormatPr defaultColWidth="11.42578125" defaultRowHeight="14.45"/>
  <cols>
    <col min="2" max="2" width="16.710937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9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60</v>
      </c>
      <c r="AF5" s="2">
        <f>IF(AE5&gt;0,INT(AE5/45)+1,0)</f>
        <v>2</v>
      </c>
      <c r="AG5" s="2">
        <v>74</v>
      </c>
      <c r="AH5" s="2">
        <f>IF(AG5&gt;0,INT(AG5/45)+1,0)</f>
        <v>2</v>
      </c>
      <c r="AI5" s="2"/>
      <c r="AJ5" s="2">
        <f>IF(AI5&gt;0,INT(AI5/45)+1,0)</f>
        <v>0</v>
      </c>
      <c r="AK5" s="2">
        <v>90</v>
      </c>
      <c r="AL5" s="2">
        <f>IF(AK5&gt;0,INT(AK5/45)+1,0)</f>
        <v>3</v>
      </c>
      <c r="AM5" s="2">
        <v>20</v>
      </c>
      <c r="AN5" s="2">
        <f>IF(AM5&gt;0,INT(AM5/45)+1,0)</f>
        <v>1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56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74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74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74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 t="s">
        <v>59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58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59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>
        <v>1</v>
      </c>
      <c r="AF8" s="2">
        <f>AE8*4</f>
        <v>4</v>
      </c>
      <c r="AG8" s="2">
        <v>0</v>
      </c>
      <c r="AH8" s="2">
        <f>AG8*4</f>
        <v>0</v>
      </c>
      <c r="AI8" s="2"/>
      <c r="AJ8" s="2">
        <f>AI8*4</f>
        <v>0</v>
      </c>
      <c r="AK8" s="2">
        <v>0</v>
      </c>
      <c r="AL8" s="2">
        <f>AK8*4</f>
        <v>0</v>
      </c>
      <c r="AM8" s="2">
        <v>0</v>
      </c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0</v>
      </c>
      <c r="Z10" s="2">
        <f>IF(ISNUMBER(Y10),IF(Y5&gt;=60,IF(Y10=0,2,1-Y10),1-Y10),"")</f>
        <v>1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/>
      <c r="AJ10" s="2" t="str">
        <f>IF(ISNUMBER(AI10),IF(AI5&gt;=60,IF(AI10=0,2,1-AI10),1-AI10),"")</f>
        <v/>
      </c>
      <c r="AK10" s="2">
        <v>3</v>
      </c>
      <c r="AL10" s="2">
        <f>IF(ISNUMBER(AK10),IF(AK5&gt;=60,IF(AK10=0,2,1-AK10),1-AK10),"")</f>
        <v>-2</v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5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13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2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462</v>
      </c>
    </row>
    <row r="25" spans="2:62">
      <c r="B25" s="2" t="s">
        <v>70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3</v>
      </c>
    </row>
    <row r="28" spans="2:62">
      <c r="B28" s="2" t="s">
        <v>72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73</v>
      </c>
      <c r="C30" s="2" cm="1">
        <f t="array" ref="C30">SUMPRODUCT((MOD(COLUMN(C10:BI10)-COLUMN(C10),2)=0)*(ISNUMBER(C10:BI10)), C10:BI10)</f>
        <v>6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37"/>
  <sheetViews>
    <sheetView topLeftCell="Y1" workbookViewId="0">
      <selection activeCell="AI17" sqref="AI17"/>
    </sheetView>
  </sheetViews>
  <sheetFormatPr defaultColWidth="11.42578125" defaultRowHeight="14.45"/>
  <cols>
    <col min="2" max="2" width="16.57031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>
        <v>15</v>
      </c>
      <c r="X5" s="2">
        <f>IF(W5&gt;0,INT(W5/45)+1,0)</f>
        <v>1</v>
      </c>
      <c r="Y5" s="2">
        <v>21</v>
      </c>
      <c r="Z5" s="2">
        <f>IF(Y5&gt;0,INT(Y5/45)+1,0)</f>
        <v>1</v>
      </c>
      <c r="AA5" s="2">
        <v>68</v>
      </c>
      <c r="AB5" s="2">
        <f>IF(AA5&gt;0,INT(AA5/45)+1,0)</f>
        <v>2</v>
      </c>
      <c r="AC5" s="2"/>
      <c r="AD5" s="2">
        <f>IF(AC5&gt;0,INT(AC5/45)+1,0)</f>
        <v>0</v>
      </c>
      <c r="AE5" s="2">
        <v>30</v>
      </c>
      <c r="AF5" s="2">
        <f>IF(AE5&gt;0,INT(AE5/45)+1,0)</f>
        <v>1</v>
      </c>
      <c r="AG5" s="2">
        <v>16</v>
      </c>
      <c r="AH5" s="2">
        <f>IF(AG5&gt;0,INT(AG5/45)+1,0)</f>
        <v>1</v>
      </c>
      <c r="AI5" s="2">
        <v>20</v>
      </c>
      <c r="AJ5" s="2">
        <f>IF(AI5&gt;0,INT(AI5/45)+1,0)</f>
        <v>1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 t="s">
        <v>74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74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74</v>
      </c>
      <c r="V6" s="2" t="str">
        <f>IF(EXACT(U6,"SI"), 1, IF(EXACT(U6,"NO"), 0, ""))</f>
        <v/>
      </c>
      <c r="W6" s="2" t="s">
        <v>74</v>
      </c>
      <c r="X6" s="2" t="str">
        <f>IF(EXACT(W6,"SI"), 1, IF(EXACT(W6,"NO"), 0, ""))</f>
        <v/>
      </c>
      <c r="Y6" s="2" t="s">
        <v>74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74</v>
      </c>
      <c r="AF6" s="2" t="str">
        <f>IF(EXACT(AE6,"SI"), 1, IF(EXACT(AE6,"NO"), 0, ""))</f>
        <v/>
      </c>
      <c r="AG6" s="2" t="s">
        <v>74</v>
      </c>
      <c r="AH6" s="2" t="str">
        <f>IF(EXACT(AG6,"SI"), 1, IF(EXACT(AG6,"NO"), 0, ""))</f>
        <v/>
      </c>
      <c r="AI6" s="2" t="s">
        <v>74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/>
      <c r="D7" s="2" t="str">
        <f>IF(C5&gt;=30,IF(EXACT(C7,"W"),2,IF(EXACT(C7,"D"),1,IF(EXACT(C7,"L"),0,""))),"")</f>
        <v/>
      </c>
      <c r="E7" s="2" t="s">
        <v>59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59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58</v>
      </c>
      <c r="V7" s="2" t="str">
        <f>IF(U5&gt;=30,IF(EXACT(U7,"W"),2,IF(EXACT(U7,"D"),1,IF(EXACT(U7,"L"),0,""))),"")</f>
        <v/>
      </c>
      <c r="W7" s="2" t="s">
        <v>58</v>
      </c>
      <c r="X7" s="2" t="str">
        <f>IF(W5&gt;=30,IF(EXACT(W7,"W"),2,IF(EXACT(W7,"D"),1,IF(EXACT(W7,"L"),0,""))),"")</f>
        <v/>
      </c>
      <c r="Y7" s="2" t="s">
        <v>59</v>
      </c>
      <c r="Z7" s="2" t="str">
        <f>IF(Y5&gt;=30,IF(EXACT(Y7,"W"),2,IF(EXACT(Y7,"D"),1,IF(EXACT(Y7,"L"),0,""))),"")</f>
        <v/>
      </c>
      <c r="AA7" s="2" t="s">
        <v>59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 t="str">
        <f>IF(AG5&gt;=30,IF(EXACT(AG7,"W"),2,IF(EXACT(AG7,"D"),1,IF(EXACT(AG7,"L"),0,""))),"")</f>
        <v/>
      </c>
      <c r="AI7" s="2" t="s">
        <v>59</v>
      </c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/>
      <c r="AD8" s="2">
        <f>AC8*4</f>
        <v>0</v>
      </c>
      <c r="AE8" s="2">
        <v>1</v>
      </c>
      <c r="AF8" s="2">
        <f>AE8*4</f>
        <v>4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1</v>
      </c>
      <c r="Z10" s="2">
        <f>IF(ISNUMBER(Y10),IF(Y5&gt;=60,IF(Y10=0,2,1-Y10),1-Y10),"")</f>
        <v>0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1</v>
      </c>
      <c r="AG10" s="2">
        <v>1</v>
      </c>
      <c r="AH10" s="2">
        <f>IF(ISNUMBER(AG10),IF(AG5&gt;=60,IF(AG10=0,2,1-AG10),1-AG10),"")</f>
        <v>0</v>
      </c>
      <c r="AI10" s="2">
        <v>0</v>
      </c>
      <c r="AJ10" s="2">
        <f>IF(ISNUMBER(AI10),IF(AI5&gt;=60,IF(AI10=0,2,1-AI10),1-AI10),"")</f>
        <v>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2</v>
      </c>
      <c r="Y18" s="2"/>
      <c r="Z18" s="2">
        <f>SUM(Z5:Z17)</f>
        <v>4</v>
      </c>
      <c r="AA18" s="2"/>
      <c r="AB18" s="2">
        <f>SUM(AB5:AB17)</f>
        <v>2</v>
      </c>
      <c r="AC18" s="2"/>
      <c r="AD18" s="2">
        <f>SUM(AD5:AD17)</f>
        <v>0</v>
      </c>
      <c r="AE18" s="2"/>
      <c r="AF18" s="2">
        <f>SUM(AF5:AF17)</f>
        <v>8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211</v>
      </c>
    </row>
    <row r="25" spans="2:62">
      <c r="B25" s="2" t="s">
        <v>70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5</v>
      </c>
    </row>
    <row r="28" spans="2:62">
      <c r="B28" s="2" t="s">
        <v>72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5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8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37"/>
  <sheetViews>
    <sheetView topLeftCell="V1" workbookViewId="0">
      <selection activeCell="AI17" sqref="AI17"/>
    </sheetView>
  </sheetViews>
  <sheetFormatPr defaultColWidth="11.42578125" defaultRowHeight="14.45"/>
  <cols>
    <col min="2" max="2" width="16.710937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>
        <v>10</v>
      </c>
      <c r="N5" s="2">
        <f>IF(M5&gt;0,INT(M5/45)+1,0)</f>
        <v>1</v>
      </c>
      <c r="O5" s="2"/>
      <c r="P5" s="2">
        <f>IF(O5&gt;0,INT(O5/45)+1,0)</f>
        <v>0</v>
      </c>
      <c r="Q5" s="2">
        <v>87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22</v>
      </c>
      <c r="AB5" s="2">
        <f>IF(AA5&gt;0,INT(AA5/45)+1,0)</f>
        <v>1</v>
      </c>
      <c r="AC5" s="2">
        <v>75</v>
      </c>
      <c r="AD5" s="2">
        <f>IF(AC5&gt;0,INT(AC5/45)+1,0)</f>
        <v>2</v>
      </c>
      <c r="AE5" s="2">
        <v>30</v>
      </c>
      <c r="AF5" s="2">
        <f>IF(AE5&gt;0,INT(AE5/45)+1,0)</f>
        <v>1</v>
      </c>
      <c r="AG5" s="2">
        <v>63</v>
      </c>
      <c r="AH5" s="2">
        <f>IF(AG5&gt;0,INT(AG5/45)+1,0)</f>
        <v>2</v>
      </c>
      <c r="AI5" s="2">
        <v>63</v>
      </c>
      <c r="AJ5" s="2">
        <f>IF(AI5&gt;0,INT(AI5/45)+1,0)</f>
        <v>2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74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 t="s">
        <v>74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74</v>
      </c>
      <c r="L6" s="2" t="str">
        <f>IF(EXACT(K6,"SI"), 1, IF(EXACT(K6,"NO"), 0, ""))</f>
        <v/>
      </c>
      <c r="M6" s="2" t="s">
        <v>74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74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74</v>
      </c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 t="str">
        <f>IF(C5&gt;=30,IF(EXACT(C7,"W"),2,IF(EXACT(C7,"D"),1,IF(EXACT(C7,"L"),0,""))),"")</f>
        <v/>
      </c>
      <c r="E7" s="2" t="s">
        <v>59</v>
      </c>
      <c r="F7" s="2">
        <f>IF(E5&gt;=30,IF(EXACT(E7,"W"),2,IF(EXACT(E7,"D"),1,IF(EXACT(E7,"L"),0,""))),"")</f>
        <v>0</v>
      </c>
      <c r="G7" s="2" t="s">
        <v>58</v>
      </c>
      <c r="H7" s="2" t="str">
        <f>IF(G5&gt;=30,IF(EXACT(G7,"W"),2,IF(EXACT(G7,"D"),1,IF(EXACT(G7,"L"),0,""))),"")</f>
        <v/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 t="str">
        <f>IF(AA5&gt;=30,IF(EXACT(AA7,"W"),2,IF(EXACT(AA7,"D"),1,IF(EXACT(AA7,"L"),0,""))),"")</f>
        <v/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>
        <v>1</v>
      </c>
      <c r="AD8" s="2">
        <f>AC8*4</f>
        <v>4</v>
      </c>
      <c r="AE8" s="2">
        <v>0</v>
      </c>
      <c r="AF8" s="2">
        <f>AE8*4</f>
        <v>0</v>
      </c>
      <c r="AG8" s="2">
        <v>2</v>
      </c>
      <c r="AH8" s="2">
        <f>AG8*4</f>
        <v>8</v>
      </c>
      <c r="AI8" s="2">
        <v>0</v>
      </c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0</v>
      </c>
      <c r="AB10" s="2">
        <f>IF(ISNUMBER(AA10),IF(AA5&gt;=60,IF(AA10=0,2,1-AA10),1-AA10),"")</f>
        <v>1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1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2</v>
      </c>
      <c r="O18" s="2"/>
      <c r="P18" s="2">
        <f>SUM(P5:P17)</f>
        <v>0</v>
      </c>
      <c r="Q18" s="2"/>
      <c r="R18" s="2">
        <f>SUM(R5:R17)</f>
        <v>7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4</v>
      </c>
      <c r="AE18" s="2"/>
      <c r="AF18" s="2">
        <f>SUM(AF5:AF17)</f>
        <v>4</v>
      </c>
      <c r="AG18" s="2"/>
      <c r="AH18" s="2">
        <f>SUM(AH5:AH17)</f>
        <v>14</v>
      </c>
      <c r="AI18" s="2"/>
      <c r="AJ18" s="2">
        <f>SUM(AJ5:AJ17)</f>
        <v>1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833</v>
      </c>
    </row>
    <row r="25" spans="2:62">
      <c r="B25" s="2" t="s">
        <v>70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6</v>
      </c>
    </row>
    <row r="28" spans="2:62">
      <c r="B28" s="2" t="s">
        <v>72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73</v>
      </c>
      <c r="C30" s="2" cm="1">
        <f t="array" ref="C30">SUMPRODUCT((MOD(COLUMN(C10:BI10)-COLUMN(C10),2)=0)*(ISNUMBER(C10:BI10)), C10:BI10)</f>
        <v>17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2</v>
      </c>
    </row>
    <row r="35" spans="2:3">
      <c r="B35" s="2" t="s">
        <v>55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37"/>
  <sheetViews>
    <sheetView workbookViewId="0">
      <selection activeCell="F27" sqref="F27"/>
    </sheetView>
  </sheetViews>
  <sheetFormatPr defaultColWidth="11.42578125" defaultRowHeight="14.45"/>
  <cols>
    <col min="2" max="2" width="17.285156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0</v>
      </c>
    </row>
    <row r="25" spans="2:62">
      <c r="B25" s="2" t="s">
        <v>70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0</v>
      </c>
    </row>
    <row r="28" spans="2:62">
      <c r="B28" s="2" t="s">
        <v>72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0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FE74A-0BD6-4D60-B977-9F383147B27F}"/>
</file>

<file path=customXml/itemProps2.xml><?xml version="1.0" encoding="utf-8"?>
<ds:datastoreItem xmlns:ds="http://schemas.openxmlformats.org/officeDocument/2006/customXml" ds:itemID="{69E01DE2-EED2-413F-923D-38288BFD7C42}"/>
</file>

<file path=customXml/itemProps3.xml><?xml version="1.0" encoding="utf-8"?>
<ds:datastoreItem xmlns:ds="http://schemas.openxmlformats.org/officeDocument/2006/customXml" ds:itemID="{5922835F-278F-452E-896E-915B82F9A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/>
  <cp:revision/>
  <dcterms:created xsi:type="dcterms:W3CDTF">2024-09-17T11:20:11Z</dcterms:created>
  <dcterms:modified xsi:type="dcterms:W3CDTF">2025-03-19T07:28:09Z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