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rodriguez\CardiacOCT\metrics_build\"/>
    </mc:Choice>
  </mc:AlternateContent>
  <xr:revisionPtr revIDLastSave="0" documentId="13_ncr:1_{6D91938C-3E8E-4721-95FA-0D7EF087B614}" xr6:coauthVersionLast="47" xr6:coauthVersionMax="47" xr10:uidLastSave="{00000000-0000-0000-0000-000000000000}"/>
  <bookViews>
    <workbookView minimized="1" xWindow="9276" yWindow="192" windowWidth="17280" windowHeight="8964" xr2:uid="{8EEE715A-0F7A-4DC3-BB58-B5E1B073582E}"/>
  </bookViews>
  <sheets>
    <sheet name="comparisons" sheetId="2" r:id="rId1"/>
  </sheets>
  <definedNames>
    <definedName name="ExternalData_1" localSheetId="0" hidden="1">'comparisons'!$A$1:$N$25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2" l="1"/>
  <c r="D28" i="2"/>
  <c r="E28" i="2"/>
  <c r="F28" i="2"/>
  <c r="G28" i="2"/>
  <c r="H28" i="2"/>
  <c r="I28" i="2"/>
  <c r="K28" i="2"/>
  <c r="N27" i="2"/>
  <c r="D27" i="2"/>
  <c r="E27" i="2"/>
  <c r="F27" i="2"/>
  <c r="G27" i="2"/>
  <c r="H27" i="2"/>
  <c r="I27" i="2"/>
  <c r="J27" i="2"/>
  <c r="K27" i="2"/>
  <c r="C28" i="2"/>
  <c r="C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97E77-BBE7-4BBF-A2FE-3807F45BA65B}" keepAlive="1" name="Query - comparisons" description="Connection to the 'comparisons' query in the workbook." type="5" refreshedVersion="8" background="1" saveData="1">
    <dbPr connection="Provider=Microsoft.Mashup.OleDb.1;Data Source=$Workbook$;Location=comparisons;Extended Properties=&quot;&quot;" command="SELECT * FROM [comparisons]"/>
  </connection>
</connections>
</file>

<file path=xl/sharedStrings.xml><?xml version="1.0" encoding="utf-8"?>
<sst xmlns="http://schemas.openxmlformats.org/spreadsheetml/2006/main" count="181" uniqueCount="29">
  <si>
    <t>Name</t>
  </si>
  <si>
    <t>NLD-AMPH-0054_frame_1_0.nii.gz</t>
  </si>
  <si>
    <t>NaN</t>
  </si>
  <si>
    <t>NLD-AMPH-0054_frame_121_0.nii.gz</t>
  </si>
  <si>
    <t>NLD-AMPH-0054_frame_169_0.nii.gz</t>
  </si>
  <si>
    <t>NLD-AMPH-0054_frame_201_0.nii.gz</t>
  </si>
  <si>
    <t>NLD-AMPH-0054_frame_241_0.nii.gz</t>
  </si>
  <si>
    <t>NLD-AMPH-0054_frame_245_0.nii.gz</t>
  </si>
  <si>
    <t>NLD-AMPH-0054_frame_247_0.nii.gz</t>
  </si>
  <si>
    <t>NLD-AMPH-0054_frame_249_0.nii.gz</t>
  </si>
  <si>
    <t>NLD-AMPH-0054_frame_250_0.nii.gz</t>
  </si>
  <si>
    <t>NLD-AMPH-0054_frame_281_0.nii.gz</t>
  </si>
  <si>
    <t>NLD-AMPH-0054_frame_41_0.nii.gz</t>
  </si>
  <si>
    <t>NLD-AMPH-0054_frame_81_0.nii.gz</t>
  </si>
  <si>
    <t>model</t>
  </si>
  <si>
    <t>gonzalo</t>
  </si>
  <si>
    <t>silvan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</si>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</sst>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theme="0"/>
        <name val="Calibri"/>
        <family val="2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Gonzalo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'comparisons'!$C$1:$N$1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'comparisons'!$C$27:$N$27</c:f>
              <c:numCache>
                <c:formatCode>General</c:formatCode>
                <c:ptCount val="12"/>
                <c:pt idx="0">
                  <c:v>0.96941736378587029</c:v>
                </c:pt>
                <c:pt idx="1">
                  <c:v>0.94669048350528573</c:v>
                </c:pt>
                <c:pt idx="2">
                  <c:v>0.89656301999053778</c:v>
                </c:pt>
                <c:pt idx="3">
                  <c:v>0.67633173591813067</c:v>
                </c:pt>
                <c:pt idx="4">
                  <c:v>0.85659443036676919</c:v>
                </c:pt>
                <c:pt idx="5">
                  <c:v>0.79073407886014435</c:v>
                </c:pt>
                <c:pt idx="6">
                  <c:v>0.99235916197530682</c:v>
                </c:pt>
                <c:pt idx="7">
                  <c:v>0</c:v>
                </c:pt>
                <c:pt idx="8">
                  <c:v>6.4159292035398233E-2</c:v>
                </c:pt>
                <c:pt idx="9">
                  <c:v>0</c:v>
                </c:pt>
                <c:pt idx="10">
                  <c:v>0</c:v>
                </c:pt>
                <c:pt idx="11">
                  <c:v>0.73704203370216592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54-4C47-892D-342C60C8E84A}"/>
            </c:ext>
          </c:extLst>
        </c:ser>
        <c:ser>
          <c:idx val="1"/>
          <c:order val="1"/>
          <c:tx>
            <c:v>Silvan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'comparisons'!$C$1:$N$1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'comparisons'!$C$28:$N$28</c:f>
              <c:numCache>
                <c:formatCode>General</c:formatCode>
                <c:ptCount val="12"/>
                <c:pt idx="0">
                  <c:v>0.95316093334566687</c:v>
                </c:pt>
                <c:pt idx="1">
                  <c:v>0.96076112455532903</c:v>
                </c:pt>
                <c:pt idx="2">
                  <c:v>0.87970426963464876</c:v>
                </c:pt>
                <c:pt idx="3">
                  <c:v>0.64371580695991315</c:v>
                </c:pt>
                <c:pt idx="4">
                  <c:v>0.4554533892417576</c:v>
                </c:pt>
                <c:pt idx="5">
                  <c:v>0.75604830187768313</c:v>
                </c:pt>
                <c:pt idx="6">
                  <c:v>0.98938057745925045</c:v>
                </c:pt>
                <c:pt idx="7">
                  <c:v>0</c:v>
                </c:pt>
                <c:pt idx="8">
                  <c:v>0.10377358490566038</c:v>
                </c:pt>
                <c:pt idx="9">
                  <c:v>0</c:v>
                </c:pt>
                <c:pt idx="10">
                  <c:v>0</c:v>
                </c:pt>
                <c:pt idx="11">
                  <c:v>0.49664184984292908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4-4C47-892D-342C60C8E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068943"/>
        <c:axId val="1345072687"/>
      </c:barChart>
      <c:catAx>
        <c:axId val="134506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72687"/>
        <c:crosses val="autoZero"/>
        <c:auto val="1"/>
        <c:lblAlgn val="ctr"/>
        <c:lblOffset val="100"/>
        <c:noMultiLvlLbl val="0"/>
      </c:catAx>
      <c:valAx>
        <c:axId val="13450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6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1341120</xdr:colOff>
      <xdr:row>29</xdr:row>
      <xdr:rowOff>45720</xdr:rowOff>
    </xdr:from>
    <xdr:to>
      <xdr:col>6</xdr:col>
      <xdr:colOff>434340</xdr:colOff>
      <xdr:row>44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DBF42-E5FF-111E-B8B4-CF8BBD916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5AEDAA-A219-49CA-8AE9-4F6DC10F099F}" autoFormatId="16" applyNumberFormats="0" applyBorderFormats="0" applyFontFormats="0" applyPatternFormats="0" applyAlignmentFormats="0" applyWidthHeightFormats="0">
  <queryTableRefresh nextId="23">
    <queryTableFields count="14">
      <queryTableField id="1" name="Name" tableColumnId="1"/>
      <queryTableField id="14" dataBound="0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E9108-378E-4C3E-8B0E-1300B12F3ECC}" name="comparisons" displayName="comparisons" ref="A1:N25" tableType="queryTable" totalsRowShown="0" headerRowDxfId="0">
  <autoFilter ref="A1:N25" xr:uid="{35FE9108-378E-4C3E-8B0E-1300B12F3ECC}"/>
  <tableColumns count="14">
    <tableColumn id="1" xr3:uid="{4F84075C-9877-437E-B514-D50AFD30062F}" uniqueName="1" name="Name" queryTableFieldId="1" dataDxfId="2"/>
    <tableColumn id="14" xr3:uid="{3E10FFFC-6CA9-41CB-ACE4-EE6629AD6CBE}" uniqueName="14" name="model" queryTableFieldId="14" dataDxfId="1"/>
    <tableColumn id="2" xr3:uid="{8F87B948-4816-49DE-852A-3E82A58219DC}" uniqueName="2" name="lumen" queryTableFieldId="2"/>
    <tableColumn id="6" xr3:uid="{E96AEDF2-FD16-41EA-AA11-814E3778E1C7}" uniqueName="6" name="guidewire" queryTableFieldId="6"/>
    <tableColumn id="7" xr3:uid="{32CFD4A3-8F7B-4ACD-B5CD-AF7226B7F495}" uniqueName="7" name="wall" queryTableFieldId="7"/>
    <tableColumn id="8" xr3:uid="{0430C387-636C-4E07-8DDE-23B0A80B0F12}" uniqueName="8" name="lipid" queryTableFieldId="8"/>
    <tableColumn id="9" xr3:uid="{4A4BEA44-87C3-4935-BF0A-109DA98BB6D8}" uniqueName="9" name="calcium" queryTableFieldId="9"/>
    <tableColumn id="10" xr3:uid="{1D2ED316-6D79-4164-AE02-B05DE45596E5}" uniqueName="10" name="media" queryTableFieldId="10"/>
    <tableColumn id="11" xr3:uid="{BC8D2921-96FB-4B60-B878-674E94CE6338}" uniqueName="11" name="catheter" queryTableFieldId="11"/>
    <tableColumn id="12" xr3:uid="{E915DBFB-97C2-4902-8993-2844A215D417}" uniqueName="12" name="sidebranch" queryTableFieldId="12"/>
    <tableColumn id="13" xr3:uid="{58512AA4-DC93-48F3-9253-95A4C567DD50}" uniqueName="13" name="rthrombus" queryTableFieldId="13"/>
    <tableColumn id="3" xr3:uid="{11C0B327-ECD7-477B-9FDF-D57782820B9F}" uniqueName="3" name="wthrombus" queryTableFieldId="3"/>
    <tableColumn id="4" xr3:uid="{56E869D2-7D25-42D6-881C-71AD554D2382}" uniqueName="4" name="dissection" queryTableFieldId="4"/>
    <tableColumn id="5" xr3:uid="{A4EC2627-AED4-439A-9F10-E74F95DDA884}" uniqueName="5" name="ruptur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7A1-1D33-4ADB-964F-DEAC9ED0595E}">
  <dimension ref="A1:N28"/>
  <sheetViews>
    <sheetView tabSelected="1" workbookViewId="0">
      <selection activeCell="G14" sqref="G14:G15"/>
    </sheetView>
  </sheetViews>
  <sheetFormatPr defaultRowHeight="14.4" x14ac:dyDescent="0.3"/>
  <cols>
    <col min="1" max="1" width="31.88671875" bestFit="1" customWidth="1"/>
    <col min="2" max="2" width="31.88671875" customWidth="1"/>
    <col min="3" max="9" width="12" bestFit="1" customWidth="1"/>
    <col min="10" max="10" width="9.5546875" bestFit="1" customWidth="1"/>
    <col min="11" max="11" width="12" bestFit="1" customWidth="1"/>
    <col min="12" max="13" width="10.5546875" bestFit="1" customWidth="1"/>
    <col min="14" max="14" width="12" bestFit="1" customWidth="1"/>
  </cols>
  <sheetData>
    <row r="1" spans="1:14" s="2" customFormat="1" x14ac:dyDescent="0.3">
      <c r="A1" s="2" t="s">
        <v>0</v>
      </c>
      <c r="B1" s="2" t="s">
        <v>14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</row>
    <row r="2" spans="1:14" x14ac:dyDescent="0.3">
      <c r="A2" s="1" t="s">
        <v>1</v>
      </c>
      <c r="B2" s="1" t="s">
        <v>15</v>
      </c>
      <c r="C2">
        <v>0.97651214304244582</v>
      </c>
      <c r="D2">
        <v>0.93897482957524925</v>
      </c>
      <c r="E2">
        <v>0.89327883742052683</v>
      </c>
      <c r="F2" t="s">
        <v>2</v>
      </c>
      <c r="G2" t="s">
        <v>2</v>
      </c>
      <c r="H2">
        <v>0.79402853522833694</v>
      </c>
      <c r="I2">
        <v>0.98473395583222156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 x14ac:dyDescent="0.3">
      <c r="A3" s="1" t="s">
        <v>1</v>
      </c>
      <c r="B3" s="1" t="s">
        <v>16</v>
      </c>
      <c r="C3">
        <v>0.97364943938993542</v>
      </c>
      <c r="D3">
        <v>0.91234860365019521</v>
      </c>
      <c r="E3">
        <v>0.90509179078628321</v>
      </c>
      <c r="F3" t="s">
        <v>2</v>
      </c>
      <c r="G3" t="s">
        <v>2</v>
      </c>
      <c r="H3">
        <v>0.73453331743950412</v>
      </c>
      <c r="I3">
        <v>0.97318007662835238</v>
      </c>
      <c r="J3" t="s">
        <v>2</v>
      </c>
      <c r="K3" t="s">
        <v>2</v>
      </c>
      <c r="L3" t="s">
        <v>2</v>
      </c>
      <c r="M3" t="s">
        <v>2</v>
      </c>
      <c r="N3" t="s">
        <v>2</v>
      </c>
    </row>
    <row r="4" spans="1:14" x14ac:dyDescent="0.3">
      <c r="A4" s="1" t="s">
        <v>3</v>
      </c>
      <c r="B4" s="1" t="s">
        <v>15</v>
      </c>
      <c r="C4">
        <v>0.997079182728838</v>
      </c>
      <c r="D4">
        <v>0.96150038026087326</v>
      </c>
      <c r="E4">
        <v>0.97150966443917519</v>
      </c>
      <c r="F4" t="s">
        <v>2</v>
      </c>
      <c r="G4" t="s">
        <v>2</v>
      </c>
      <c r="H4">
        <v>0.85653949035618748</v>
      </c>
      <c r="I4">
        <v>0.99026654687032045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 x14ac:dyDescent="0.3">
      <c r="A5" s="1" t="s">
        <v>3</v>
      </c>
      <c r="B5" s="1" t="s">
        <v>16</v>
      </c>
      <c r="C5">
        <v>0.99598139583909762</v>
      </c>
      <c r="D5">
        <v>0.98342793576542398</v>
      </c>
      <c r="E5">
        <v>0.93564648117839599</v>
      </c>
      <c r="F5" t="s">
        <v>2</v>
      </c>
      <c r="G5" t="s">
        <v>2</v>
      </c>
      <c r="H5">
        <v>0.84494441155187161</v>
      </c>
      <c r="I5">
        <v>0.98878318898196804</v>
      </c>
      <c r="J5" t="s">
        <v>2</v>
      </c>
      <c r="K5" t="s">
        <v>2</v>
      </c>
      <c r="L5" t="s">
        <v>2</v>
      </c>
      <c r="M5" t="s">
        <v>2</v>
      </c>
      <c r="N5" t="s">
        <v>2</v>
      </c>
    </row>
    <row r="6" spans="1:14" x14ac:dyDescent="0.3">
      <c r="A6" s="1" t="s">
        <v>4</v>
      </c>
      <c r="B6" s="1" t="s">
        <v>15</v>
      </c>
      <c r="C6">
        <v>0.99705837896915361</v>
      </c>
      <c r="D6">
        <v>0.96502462013144841</v>
      </c>
      <c r="E6">
        <v>0.90967905372488644</v>
      </c>
      <c r="F6">
        <v>0</v>
      </c>
      <c r="G6">
        <v>0.91279581889717543</v>
      </c>
      <c r="H6">
        <v>0.83182734187089646</v>
      </c>
      <c r="I6">
        <v>0.99493942646833322</v>
      </c>
      <c r="J6" t="s">
        <v>2</v>
      </c>
      <c r="K6" t="s">
        <v>2</v>
      </c>
      <c r="L6" t="s">
        <v>2</v>
      </c>
      <c r="M6" t="s">
        <v>2</v>
      </c>
      <c r="N6" t="s">
        <v>2</v>
      </c>
    </row>
    <row r="7" spans="1:14" x14ac:dyDescent="0.3">
      <c r="A7" s="1" t="s">
        <v>4</v>
      </c>
      <c r="B7" s="1" t="s">
        <v>16</v>
      </c>
      <c r="C7">
        <v>0.99571249532771922</v>
      </c>
      <c r="D7">
        <v>0.96059620373039079</v>
      </c>
      <c r="E7">
        <v>0.86400117271961008</v>
      </c>
      <c r="F7">
        <v>0</v>
      </c>
      <c r="G7">
        <v>0.92173152601661557</v>
      </c>
      <c r="H7">
        <v>0.77649447899479629</v>
      </c>
      <c r="I7">
        <v>0.99521392313270485</v>
      </c>
      <c r="J7" t="s">
        <v>2</v>
      </c>
      <c r="K7" t="s">
        <v>2</v>
      </c>
      <c r="L7" t="s">
        <v>2</v>
      </c>
      <c r="M7" t="s">
        <v>2</v>
      </c>
      <c r="N7" t="s">
        <v>2</v>
      </c>
    </row>
    <row r="8" spans="1:14" x14ac:dyDescent="0.3">
      <c r="A8" s="1" t="s">
        <v>5</v>
      </c>
      <c r="B8" s="1" t="s">
        <v>15</v>
      </c>
      <c r="C8">
        <v>0.99718839962810701</v>
      </c>
      <c r="D8">
        <v>0.93721964153990323</v>
      </c>
      <c r="E8">
        <v>0.96122982090169318</v>
      </c>
      <c r="F8">
        <v>0.69797049352205498</v>
      </c>
      <c r="G8">
        <v>0.8684995737425405</v>
      </c>
      <c r="H8">
        <v>0.95139496451832395</v>
      </c>
      <c r="I8">
        <v>0.99540159411404039</v>
      </c>
      <c r="J8" t="s">
        <v>2</v>
      </c>
      <c r="K8" t="s">
        <v>2</v>
      </c>
      <c r="L8" t="s">
        <v>2</v>
      </c>
      <c r="M8" t="s">
        <v>2</v>
      </c>
      <c r="N8" t="s">
        <v>2</v>
      </c>
    </row>
    <row r="9" spans="1:14" x14ac:dyDescent="0.3">
      <c r="A9" s="1" t="s">
        <v>5</v>
      </c>
      <c r="B9" s="1" t="s">
        <v>16</v>
      </c>
      <c r="C9">
        <v>0.99502044794778877</v>
      </c>
      <c r="D9">
        <v>0.94030798539450722</v>
      </c>
      <c r="E9">
        <v>0.94760571574010122</v>
      </c>
      <c r="F9">
        <v>0.56023813253955823</v>
      </c>
      <c r="G9">
        <v>0.86598360655737705</v>
      </c>
      <c r="H9">
        <v>0.91858815182688902</v>
      </c>
      <c r="I9">
        <v>0.99463534870233439</v>
      </c>
      <c r="J9" t="s">
        <v>2</v>
      </c>
      <c r="K9" t="s">
        <v>2</v>
      </c>
      <c r="L9" t="s">
        <v>2</v>
      </c>
      <c r="M9" t="s">
        <v>2</v>
      </c>
      <c r="N9" t="s">
        <v>2</v>
      </c>
    </row>
    <row r="10" spans="1:14" x14ac:dyDescent="0.3">
      <c r="A10" s="1" t="s">
        <v>6</v>
      </c>
      <c r="B10" s="1" t="s">
        <v>15</v>
      </c>
      <c r="C10">
        <v>0.99080229487296245</v>
      </c>
      <c r="D10">
        <v>0.95893732727110637</v>
      </c>
      <c r="E10">
        <v>0.90575137101441283</v>
      </c>
      <c r="F10">
        <v>0.84302975852142503</v>
      </c>
      <c r="G10">
        <v>0.83977812995245638</v>
      </c>
      <c r="H10">
        <v>0.83783153146146072</v>
      </c>
      <c r="I10">
        <v>0.99426978472975081</v>
      </c>
      <c r="J10">
        <v>0</v>
      </c>
      <c r="K10" t="s">
        <v>2</v>
      </c>
      <c r="L10" t="s">
        <v>2</v>
      </c>
      <c r="M10" t="s">
        <v>2</v>
      </c>
      <c r="N10" t="s">
        <v>2</v>
      </c>
    </row>
    <row r="11" spans="1:14" x14ac:dyDescent="0.3">
      <c r="A11" s="1" t="s">
        <v>6</v>
      </c>
      <c r="B11" s="1" t="s">
        <v>16</v>
      </c>
      <c r="C11">
        <v>0.98368218709953004</v>
      </c>
      <c r="D11">
        <v>0.97684151785714279</v>
      </c>
      <c r="E11">
        <v>0.86687896492063887</v>
      </c>
      <c r="F11">
        <v>0.79015105330894808</v>
      </c>
      <c r="G11">
        <v>0.63239436619718314</v>
      </c>
      <c r="H11">
        <v>0.69096538136785812</v>
      </c>
      <c r="I11">
        <v>0.99019177280046844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</row>
    <row r="12" spans="1:14" x14ac:dyDescent="0.3">
      <c r="A12" s="1" t="s">
        <v>7</v>
      </c>
      <c r="B12" s="1" t="s">
        <v>15</v>
      </c>
      <c r="C12">
        <v>0.98495403767673839</v>
      </c>
      <c r="D12">
        <v>0.93243696292767275</v>
      </c>
      <c r="E12">
        <v>0.85075467051331666</v>
      </c>
      <c r="F12">
        <v>0.85946069469835462</v>
      </c>
      <c r="G12">
        <v>0.90239270793771365</v>
      </c>
      <c r="H12">
        <v>0.78175412571852398</v>
      </c>
      <c r="I12">
        <v>0.99269164982117863</v>
      </c>
      <c r="J12" t="s">
        <v>2</v>
      </c>
      <c r="K12">
        <v>0</v>
      </c>
      <c r="L12" t="s">
        <v>2</v>
      </c>
      <c r="M12" t="s">
        <v>2</v>
      </c>
      <c r="N12">
        <v>0.98413156376226196</v>
      </c>
    </row>
    <row r="13" spans="1:14" x14ac:dyDescent="0.3">
      <c r="A13" s="1" t="s">
        <v>7</v>
      </c>
      <c r="B13" s="1" t="s">
        <v>16</v>
      </c>
      <c r="C13">
        <v>0.88710585585585588</v>
      </c>
      <c r="D13">
        <v>0.9780703298250556</v>
      </c>
      <c r="E13">
        <v>0.82601697395376061</v>
      </c>
      <c r="F13">
        <v>0.87140743397749176</v>
      </c>
      <c r="G13">
        <v>0.56482939632545937</v>
      </c>
      <c r="H13">
        <v>0.81892744479495272</v>
      </c>
      <c r="I13">
        <v>0.99031974185978278</v>
      </c>
      <c r="J13" t="s">
        <v>2</v>
      </c>
      <c r="K13">
        <v>0</v>
      </c>
      <c r="L13">
        <v>0</v>
      </c>
      <c r="M13" t="s">
        <v>2</v>
      </c>
      <c r="N13">
        <v>0.36442894507410639</v>
      </c>
    </row>
    <row r="14" spans="1:14" x14ac:dyDescent="0.3">
      <c r="A14" s="1" t="s">
        <v>8</v>
      </c>
      <c r="B14" s="1" t="s">
        <v>15</v>
      </c>
      <c r="C14">
        <v>0.87894792067433802</v>
      </c>
      <c r="D14">
        <v>0.96236568324307703</v>
      </c>
      <c r="E14">
        <v>0.8851852956083599</v>
      </c>
      <c r="F14">
        <v>0.80382042213862548</v>
      </c>
      <c r="G14" t="s">
        <v>2</v>
      </c>
      <c r="H14">
        <v>0.63763103858208148</v>
      </c>
      <c r="I14">
        <v>0.99326968226639523</v>
      </c>
      <c r="J14" t="s">
        <v>2</v>
      </c>
      <c r="K14">
        <v>0</v>
      </c>
      <c r="L14" t="s">
        <v>2</v>
      </c>
      <c r="M14" t="s">
        <v>2</v>
      </c>
      <c r="N14">
        <v>0.47595712098009191</v>
      </c>
    </row>
    <row r="15" spans="1:14" x14ac:dyDescent="0.3">
      <c r="A15" s="1" t="s">
        <v>8</v>
      </c>
      <c r="B15" s="1" t="s">
        <v>16</v>
      </c>
      <c r="C15">
        <v>0.87246910333946881</v>
      </c>
      <c r="D15">
        <v>0.99035477088409041</v>
      </c>
      <c r="E15">
        <v>0.834300372564588</v>
      </c>
      <c r="F15">
        <v>0.75424459353097706</v>
      </c>
      <c r="G15">
        <v>0</v>
      </c>
      <c r="H15">
        <v>0.54563571143882028</v>
      </c>
      <c r="I15">
        <v>0.99230769230769245</v>
      </c>
      <c r="J15" t="s">
        <v>2</v>
      </c>
      <c r="K15">
        <v>0</v>
      </c>
      <c r="L15">
        <v>0</v>
      </c>
      <c r="M15" t="s">
        <v>2</v>
      </c>
      <c r="N15">
        <v>0.45094562647754138</v>
      </c>
    </row>
    <row r="16" spans="1:14" x14ac:dyDescent="0.3">
      <c r="A16" s="1" t="s">
        <v>9</v>
      </c>
      <c r="B16" s="1" t="s">
        <v>15</v>
      </c>
      <c r="C16">
        <v>0.90933868342355317</v>
      </c>
      <c r="D16">
        <v>0.96333173109936143</v>
      </c>
      <c r="E16">
        <v>0.86752490421455941</v>
      </c>
      <c r="F16">
        <v>0.87703682434857511</v>
      </c>
      <c r="G16" t="s">
        <v>2</v>
      </c>
      <c r="H16">
        <v>0.62412451361867705</v>
      </c>
      <c r="I16">
        <v>0.99593050555642515</v>
      </c>
      <c r="J16" t="s">
        <v>2</v>
      </c>
      <c r="K16">
        <v>0</v>
      </c>
      <c r="L16" t="s">
        <v>2</v>
      </c>
      <c r="M16" t="s">
        <v>2</v>
      </c>
      <c r="N16">
        <v>0.72332506203473945</v>
      </c>
    </row>
    <row r="17" spans="1:14" x14ac:dyDescent="0.3">
      <c r="A17" s="1" t="s">
        <v>9</v>
      </c>
      <c r="B17" s="1" t="s">
        <v>16</v>
      </c>
      <c r="C17">
        <v>0.87857242436916216</v>
      </c>
      <c r="D17">
        <v>0.98133404696594639</v>
      </c>
      <c r="E17">
        <v>0.80740346520016559</v>
      </c>
      <c r="F17">
        <v>0.83748930642248343</v>
      </c>
      <c r="G17">
        <v>0</v>
      </c>
      <c r="H17">
        <v>0.58602711157455678</v>
      </c>
      <c r="I17">
        <v>0.99201655824955637</v>
      </c>
      <c r="J17" t="s">
        <v>2</v>
      </c>
      <c r="K17">
        <v>0</v>
      </c>
      <c r="L17">
        <v>0</v>
      </c>
      <c r="M17" t="s">
        <v>2</v>
      </c>
      <c r="N17">
        <v>0.59815005138746147</v>
      </c>
    </row>
    <row r="18" spans="1:14" x14ac:dyDescent="0.3">
      <c r="A18" s="1" t="s">
        <v>10</v>
      </c>
      <c r="B18" s="1" t="s">
        <v>15</v>
      </c>
      <c r="C18">
        <v>0.92022175913183657</v>
      </c>
      <c r="D18">
        <v>0.91941018584581924</v>
      </c>
      <c r="E18">
        <v>0.83518986638517734</v>
      </c>
      <c r="F18">
        <v>0.80904137578750213</v>
      </c>
      <c r="G18" t="s">
        <v>2</v>
      </c>
      <c r="H18">
        <v>0.57566922873045323</v>
      </c>
      <c r="I18">
        <v>0.99186991869918695</v>
      </c>
      <c r="J18" t="s">
        <v>2</v>
      </c>
      <c r="K18">
        <v>0.25663716814159293</v>
      </c>
      <c r="L18" t="s">
        <v>2</v>
      </c>
      <c r="M18" t="s">
        <v>2</v>
      </c>
      <c r="N18">
        <v>0.76475438803157025</v>
      </c>
    </row>
    <row r="19" spans="1:14" x14ac:dyDescent="0.3">
      <c r="A19" s="1" t="s">
        <v>10</v>
      </c>
      <c r="B19" s="1" t="s">
        <v>16</v>
      </c>
      <c r="C19">
        <v>0.87356159548182144</v>
      </c>
      <c r="D19">
        <v>0.95365186824632198</v>
      </c>
      <c r="E19">
        <v>0.88561579442181138</v>
      </c>
      <c r="F19">
        <v>0.80833952828276001</v>
      </c>
      <c r="G19">
        <v>0</v>
      </c>
      <c r="H19">
        <v>0.63285024154589375</v>
      </c>
      <c r="I19">
        <v>0.99074626865671644</v>
      </c>
      <c r="J19" t="s">
        <v>2</v>
      </c>
      <c r="K19">
        <v>0.41509433962264153</v>
      </c>
      <c r="L19" t="s">
        <v>2</v>
      </c>
      <c r="M19" t="s">
        <v>2</v>
      </c>
      <c r="N19">
        <v>0.57304277643260693</v>
      </c>
    </row>
    <row r="20" spans="1:14" x14ac:dyDescent="0.3">
      <c r="A20" s="1" t="s">
        <v>11</v>
      </c>
      <c r="B20" s="1" t="s">
        <v>15</v>
      </c>
      <c r="C20">
        <v>0.99450537611239198</v>
      </c>
      <c r="D20">
        <v>0.92447830407419684</v>
      </c>
      <c r="E20">
        <v>0.79874516010513519</v>
      </c>
      <c r="F20">
        <v>0.52029431832850792</v>
      </c>
      <c r="G20">
        <v>0.75950592130396022</v>
      </c>
      <c r="H20">
        <v>0.85686015831134565</v>
      </c>
      <c r="I20">
        <v>0.99605659939689162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</row>
    <row r="21" spans="1:14" x14ac:dyDescent="0.3">
      <c r="A21" s="1" t="s">
        <v>11</v>
      </c>
      <c r="B21" s="1" t="s">
        <v>16</v>
      </c>
      <c r="C21">
        <v>0.99346298414773659</v>
      </c>
      <c r="D21">
        <v>0.94128827250319236</v>
      </c>
      <c r="E21">
        <v>0.81285714285714283</v>
      </c>
      <c r="F21">
        <v>0.52785640761708696</v>
      </c>
      <c r="G21">
        <v>0.65868821883742612</v>
      </c>
      <c r="H21">
        <v>0.85577523413111345</v>
      </c>
      <c r="I21">
        <v>0.9940084758147012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</row>
    <row r="22" spans="1:14" x14ac:dyDescent="0.3">
      <c r="A22" s="1" t="s">
        <v>12</v>
      </c>
      <c r="B22" s="1" t="s">
        <v>15</v>
      </c>
      <c r="C22">
        <v>0.99196533580934698</v>
      </c>
      <c r="D22">
        <v>0.95550684041732636</v>
      </c>
      <c r="E22">
        <v>0.93944505355486196</v>
      </c>
      <c r="F22" t="s">
        <v>2</v>
      </c>
      <c r="G22" t="s">
        <v>2</v>
      </c>
      <c r="H22">
        <v>0.86879600243095412</v>
      </c>
      <c r="I22">
        <v>0.98722230288950197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</row>
    <row r="23" spans="1:14" x14ac:dyDescent="0.3">
      <c r="A23" s="1" t="s">
        <v>12</v>
      </c>
      <c r="B23" s="1" t="s">
        <v>16</v>
      </c>
      <c r="C23">
        <v>0.9941901325961674</v>
      </c>
      <c r="D23">
        <v>0.94557097118463185</v>
      </c>
      <c r="E23">
        <v>0.94050516739156442</v>
      </c>
      <c r="F23" t="s">
        <v>2</v>
      </c>
      <c r="G23" t="s">
        <v>2</v>
      </c>
      <c r="H23">
        <v>0.84128416709644149</v>
      </c>
      <c r="I23">
        <v>0.98204419889502759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</row>
    <row r="24" spans="1:14" x14ac:dyDescent="0.3">
      <c r="A24" s="1" t="s">
        <v>13</v>
      </c>
      <c r="B24" s="1" t="s">
        <v>15</v>
      </c>
      <c r="C24">
        <v>0.99443485336073323</v>
      </c>
      <c r="D24">
        <v>0.94109929567739259</v>
      </c>
      <c r="E24">
        <v>0.94046254200434865</v>
      </c>
      <c r="F24" t="s">
        <v>2</v>
      </c>
      <c r="G24" t="s">
        <v>2</v>
      </c>
      <c r="H24">
        <v>0.87235201549449215</v>
      </c>
      <c r="I24">
        <v>0.99165797705943681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</row>
    <row r="25" spans="1:14" x14ac:dyDescent="0.3">
      <c r="A25" s="1" t="s">
        <v>13</v>
      </c>
      <c r="B25" s="1" t="s">
        <v>16</v>
      </c>
      <c r="C25">
        <v>0.99452313875371856</v>
      </c>
      <c r="D25">
        <v>0.96534098865705076</v>
      </c>
      <c r="E25">
        <v>0.93052819388172325</v>
      </c>
      <c r="F25" t="s">
        <v>2</v>
      </c>
      <c r="G25" t="s">
        <v>2</v>
      </c>
      <c r="H25">
        <v>0.82655397076950166</v>
      </c>
      <c r="I25">
        <v>0.98911968348170121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</row>
    <row r="27" spans="1:14" x14ac:dyDescent="0.3">
      <c r="C27">
        <f>AVERAGEIF($B2:$B25, "gonzalo", comparisons[lumen])</f>
        <v>0.96941736378587029</v>
      </c>
      <c r="D27">
        <f>AVERAGEIF($B2:$B25, "gonzalo", comparisons[guidewire])</f>
        <v>0.94669048350528573</v>
      </c>
      <c r="E27">
        <f>AVERAGEIF($B2:$B25, "gonzalo", comparisons[wall])</f>
        <v>0.89656301999053778</v>
      </c>
      <c r="F27">
        <f>AVERAGEIF($B2:$B25, "gonzalo", comparisons[lipid])</f>
        <v>0.67633173591813067</v>
      </c>
      <c r="G27">
        <f>AVERAGEIF($B2:$B25, "gonzalo", comparisons[calcium])</f>
        <v>0.85659443036676919</v>
      </c>
      <c r="H27">
        <f>AVERAGEIF($B2:$B25, "gonzalo", comparisons[media])</f>
        <v>0.79073407886014435</v>
      </c>
      <c r="I27">
        <f>AVERAGEIF($B2:$B25, "gonzalo", comparisons[catheter])</f>
        <v>0.99235916197530682</v>
      </c>
      <c r="J27">
        <f>AVERAGEIF($B2:$B25, "gonzalo", comparisons[sidebranch])</f>
        <v>0</v>
      </c>
      <c r="K27">
        <f>AVERAGEIF($B2:$B25, "gonzalo", comparisons[rthrombus])</f>
        <v>6.4159292035398233E-2</v>
      </c>
      <c r="L27">
        <v>0</v>
      </c>
      <c r="M27">
        <v>0</v>
      </c>
      <c r="N27">
        <f>AVERAGEIF($B2:$B25, "gonzalo", comparisons[rupture])</f>
        <v>0.73704203370216592</v>
      </c>
    </row>
    <row r="28" spans="1:14" x14ac:dyDescent="0.3">
      <c r="C28">
        <f>AVERAGEIF($B2:$B25, "silvan", comparisons[lumen])</f>
        <v>0.95316093334566687</v>
      </c>
      <c r="D28">
        <f>AVERAGEIF($B2:$B25, "silvan", comparisons[guidewire])</f>
        <v>0.96076112455532903</v>
      </c>
      <c r="E28">
        <f>AVERAGEIF($B2:$B25, "silvan", comparisons[wall])</f>
        <v>0.87970426963464876</v>
      </c>
      <c r="F28">
        <f>AVERAGEIF($B2:$B25, "silvan", comparisons[lipid])</f>
        <v>0.64371580695991315</v>
      </c>
      <c r="G28">
        <f>AVERAGEIF($B2:$B25, "silvan", comparisons[calcium])</f>
        <v>0.4554533892417576</v>
      </c>
      <c r="H28">
        <f>AVERAGEIF($B2:$B25, "silvan", comparisons[media])</f>
        <v>0.75604830187768313</v>
      </c>
      <c r="I28">
        <f>AVERAGEIF($B2:$B25, "silvan", comparisons[catheter])</f>
        <v>0.98938057745925045</v>
      </c>
      <c r="J28">
        <v>0</v>
      </c>
      <c r="K28">
        <f>AVERAGEIF($B2:$B25, "silvan", comparisons[rthrombus])</f>
        <v>0.10377358490566038</v>
      </c>
      <c r="L28">
        <v>0</v>
      </c>
      <c r="M28">
        <v>0</v>
      </c>
      <c r="N28">
        <f>AVERAGEIF($B2:$B25, "silvan", comparisons[rupture])</f>
        <v>0.49664184984292908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/ Y R b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P 2 E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h F t W / g N m x x g B A A B Q A g A A E w A c A E Z v c m 1 1 b G F z L 1 N l Y 3 R p b 2 4 x L m 0 g o h g A K K A U A A A A A A A A A A A A A A A A A A A A A A A A A A A A d Z D L S s Q w F I b 3 h b 5 D i J s W h m D n r o O r q g s R B K e 4 k I J k k j B G 0 m T I R U T x 3 U 2 a o S m D 0 8 X X L 6 c 5 / z n U M G K 5 k m A b 3 9 U m z / L M v G P N K C C q O 2 D N j Z I G 3 A D B b J 4 B / 2 y V 0 4 T 5 y o P / g m 4 V c R 2 T t r j n g q F a S e s P p o C v 1 + 1 e K 6 r 5 3 r H v t s a a c k y e 6 q b t m N W c m L e d 4 4 K 2 o x n o w x O W 5 S S O u Y A + 7 J N p 6 z e x C j R 4 J x j 0 U 5 8 Z U Z q i R v W V I m 6 T m u 6 + D l h S 3 / O C h e s b + n s o 1 h + 5 s b U S r p P F v / k T A G P f u c D q N D G u M 2 S e j B / y J u A H V u F Y X f a M P g 3 s M Q u Y B y w C l g G r g H X A F f w N A X 0 U q o Z U F M O O P q 5 P k 4 9 0 l n S e d J F 0 m X S V d J 3 U L 1 L m G Z f n f s 7 m D 1 B L A Q I t A B Q A A g A I A P 2 E W 1 Y + i u t 7 p Q A A A P Y A A A A S A A A A A A A A A A A A A A A A A A A A A A B D b 2 5 m a W c v U G F j a 2 F n Z S 5 4 b W x Q S w E C L Q A U A A I A C A D 9 h F t W D 8 r p q 6 Q A A A D p A A A A E w A A A A A A A A A A A A A A A A D x A A A A W 0 N v b n R l b n R f V H l w Z X N d L n h t b F B L A Q I t A B Q A A g A I A P 2 E W 1 b + A 2 b H G A E A A F A C A A A T A A A A A A A A A A A A A A A A A O I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Q A A A A A A A A a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X B h c m l z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v b X B h c m l z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1 O j M 5 O j U 4 L j A 3 M z U x N T F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c y 9 B d X R v U m V t b 3 Z l Z E N v b H V t b n M x L n t O Y W 1 l L D B 9 J n F 1 b 3 Q 7 L C Z x d W 9 0 O 1 N l Y 3 R p b 2 4 x L 2 N v b X B h c m l z b 2 5 z L 0 F 1 d G 9 S Z W 1 v d m V k Q 2 9 s d W 1 u c z E u e 1 Z h b H V l L j E s M X 0 m c X V v d D s s J n F 1 b 3 Q 7 U 2 V j d G l v b j E v Y 2 9 t c G F y a X N v b n M v Q X V 0 b 1 J l b W 9 2 Z W R D b 2 x 1 b W 5 z M S 5 7 V m F s d W U u M T A s M n 0 m c X V v d D s s J n F 1 b 3 Q 7 U 2 V j d G l v b j E v Y 2 9 t c G F y a X N v b n M v Q X V 0 b 1 J l b W 9 2 Z W R D b 2 x 1 b W 5 z M S 5 7 V m F s d W U u M T E s M 3 0 m c X V v d D s s J n F 1 b 3 Q 7 U 2 V j d G l v b j E v Y 2 9 t c G F y a X N v b n M v Q X V 0 b 1 J l b W 9 2 Z W R D b 2 x 1 b W 5 z M S 5 7 V m F s d W U u M T I s N H 0 m c X V v d D s s J n F 1 b 3 Q 7 U 2 V j d G l v b j E v Y 2 9 t c G F y a X N v b n M v Q X V 0 b 1 J l b W 9 2 Z W R D b 2 x 1 b W 5 z M S 5 7 V m F s d W U u M i w 1 f S Z x d W 9 0 O y w m c X V v d D t T Z W N 0 a W 9 u M S 9 j b 2 1 w Y X J p c 2 9 u c y 9 B d X R v U m V t b 3 Z l Z E N v b H V t b n M x L n t W Y W x 1 Z S 4 z L D Z 9 J n F 1 b 3 Q 7 L C Z x d W 9 0 O 1 N l Y 3 R p b 2 4 x L 2 N v b X B h c m l z b 2 5 z L 0 F 1 d G 9 S Z W 1 v d m V k Q 2 9 s d W 1 u c z E u e 1 Z h b H V l L j Q s N 3 0 m c X V v d D s s J n F 1 b 3 Q 7 U 2 V j d G l v b j E v Y 2 9 t c G F y a X N v b n M v Q X V 0 b 1 J l b W 9 2 Z W R D b 2 x 1 b W 5 z M S 5 7 V m F s d W U u N S w 4 f S Z x d W 9 0 O y w m c X V v d D t T Z W N 0 a W 9 u M S 9 j b 2 1 w Y X J p c 2 9 u c y 9 B d X R v U m V t b 3 Z l Z E N v b H V t b n M x L n t W Y W x 1 Z S 4 2 L D l 9 J n F 1 b 3 Q 7 L C Z x d W 9 0 O 1 N l Y 3 R p b 2 4 x L 2 N v b X B h c m l z b 2 5 z L 0 F 1 d G 9 S Z W 1 v d m V k Q 2 9 s d W 1 u c z E u e 1 Z h b H V l L j c s M T B 9 J n F 1 b 3 Q 7 L C Z x d W 9 0 O 1 N l Y 3 R p b 2 4 x L 2 N v b X B h c m l z b 2 5 z L 0 F 1 d G 9 S Z W 1 v d m V k Q 2 9 s d W 1 u c z E u e 1 Z h b H V l L j g s M T F 9 J n F 1 b 3 Q 7 L C Z x d W 9 0 O 1 N l Y 3 R p b 2 4 x L 2 N v b X B h c m l z b 2 5 z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b 2 1 w Y X J p c 2 9 u c y 9 B d X R v U m V t b 3 Z l Z E N v b H V t b n M x L n t O Y W 1 l L D B 9 J n F 1 b 3 Q 7 L C Z x d W 9 0 O 1 N l Y 3 R p b 2 4 x L 2 N v b X B h c m l z b 2 5 z L 0 F 1 d G 9 S Z W 1 v d m V k Q 2 9 s d W 1 u c z E u e 1 Z h b H V l L j E s M X 0 m c X V v d D s s J n F 1 b 3 Q 7 U 2 V j d G l v b j E v Y 2 9 t c G F y a X N v b n M v Q X V 0 b 1 J l b W 9 2 Z W R D b 2 x 1 b W 5 z M S 5 7 V m F s d W U u M T A s M n 0 m c X V v d D s s J n F 1 b 3 Q 7 U 2 V j d G l v b j E v Y 2 9 t c G F y a X N v b n M v Q X V 0 b 1 J l b W 9 2 Z W R D b 2 x 1 b W 5 z M S 5 7 V m F s d W U u M T E s M 3 0 m c X V v d D s s J n F 1 b 3 Q 7 U 2 V j d G l v b j E v Y 2 9 t c G F y a X N v b n M v Q X V 0 b 1 J l b W 9 2 Z W R D b 2 x 1 b W 5 z M S 5 7 V m F s d W U u M T I s N H 0 m c X V v d D s s J n F 1 b 3 Q 7 U 2 V j d G l v b j E v Y 2 9 t c G F y a X N v b n M v Q X V 0 b 1 J l b W 9 2 Z W R D b 2 x 1 b W 5 z M S 5 7 V m F s d W U u M i w 1 f S Z x d W 9 0 O y w m c X V v d D t T Z W N 0 a W 9 u M S 9 j b 2 1 w Y X J p c 2 9 u c y 9 B d X R v U m V t b 3 Z l Z E N v b H V t b n M x L n t W Y W x 1 Z S 4 z L D Z 9 J n F 1 b 3 Q 7 L C Z x d W 9 0 O 1 N l Y 3 R p b 2 4 x L 2 N v b X B h c m l z b 2 5 z L 0 F 1 d G 9 S Z W 1 v d m V k Q 2 9 s d W 1 u c z E u e 1 Z h b H V l L j Q s N 3 0 m c X V v d D s s J n F 1 b 3 Q 7 U 2 V j d G l v b j E v Y 2 9 t c G F y a X N v b n M v Q X V 0 b 1 J l b W 9 2 Z W R D b 2 x 1 b W 5 z M S 5 7 V m F s d W U u N S w 4 f S Z x d W 9 0 O y w m c X V v d D t T Z W N 0 a W 9 u M S 9 j b 2 1 w Y X J p c 2 9 u c y 9 B d X R v U m V t b 3 Z l Z E N v b H V t b n M x L n t W Y W x 1 Z S 4 2 L D l 9 J n F 1 b 3 Q 7 L C Z x d W 9 0 O 1 N l Y 3 R p b 2 4 x L 2 N v b X B h c m l z b 2 5 z L 0 F 1 d G 9 S Z W 1 v d m V k Q 2 9 s d W 1 u c z E u e 1 Z h b H V l L j c s M T B 9 J n F 1 b 3 Q 7 L C Z x d W 9 0 O 1 N l Y 3 R p b 2 4 x L 2 N v b X B h c m l z b 2 5 z L 0 F 1 d G 9 S Z W 1 v d m V k Q 2 9 s d W 1 u c z E u e 1 Z h b H V l L j g s M T F 9 J n F 1 b 3 Q 7 L C Z x d W 9 0 O 1 N l Y 3 R p b 2 4 x L 2 N v b X B h c m l z b 2 5 z L 0 F 1 d G 9 S Z W 1 v d m V k Q 2 9 s d W 1 u c z E u e 1 Z h b H V l L j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n M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z L 0 V 4 c G F u Z G V k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g T T / i o 1 x J G j 7 N 6 M + l V f 8 E A A A A A A g A A A A A A E G Y A A A A B A A A g A A A A + 2 o 6 8 X z J 3 e t m j m Z I 3 A z 8 v j R 5 0 M R 6 s Y A 0 B L / h e 1 w k L 8 k A A A A A D o A A A A A C A A A g A A A A 4 f s k T B 5 z 4 i m i 1 O W l X y X E n L m 3 i 7 Q W c f + k G X 2 Q D X Y W d X J Q A A A A b L 8 o J N y 8 C I f V i G M K T P G + r T C b 0 K 1 B 2 N Z K s + C c m h C w z M A o B k k f M f Q p T / r + 6 z x c U g a u + 3 w V 4 2 r p u X m X B Q C o + a 0 i Z 2 / N i G F w Y h W O W 6 3 3 f J u d X p 1 A A A A A W V 2 N x u 8 U 4 r P b 8 q D 7 v n q c p p O A D f G B 5 H f 8 b c 1 f u S 6 U V e 9 x M 0 v Z T L k Q L j M j L 3 e m K 5 Q / u f q T U 0 c V z 5 Y 9 4 1 X 3 8 j d x I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062CC20D7C454982B91FB87BC3457C" ma:contentTypeVersion="0" ma:contentTypeDescription="Een nieuw document maken." ma:contentTypeScope="" ma:versionID="27e14a159d5b31f21ee70a743f699a4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4197a4ff011603d9f65db41623f99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12A393-A119-44F7-BC73-28D4A9D741A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23E1E8E-A776-4ED9-AA9F-E1CB565F94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46CAB1-4E53-4C33-9D5E-70FD4D4F09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B067DAD-BC38-4545-970C-3CBF01F1BD07}">
  <ds:schemaRefs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Rodríguez Esteban</dc:creator>
  <cp:lastModifiedBy>Gonzalo Rodríguez Esteban</cp:lastModifiedBy>
  <dcterms:created xsi:type="dcterms:W3CDTF">2023-02-27T15:38:31Z</dcterms:created>
  <dcterms:modified xsi:type="dcterms:W3CDTF">2023-02-27T17:01:41Z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0x0101006B062CC20D7C454982B91FB87BC3457C</vt:lpwstr>
  </property>
</Properties>
</file>