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F:\BACKUP\RADBOUD\2º MASTER\TFM\CardiacOCT-project\code\count-distributions\"/>
    </mc:Choice>
  </mc:AlternateContent>
  <xr:revisionPtr revIDLastSave="0" documentId="13_ncr:1_{C4561BB1-15A0-4110-850D-D0964E75BA6A}" xr6:coauthVersionLast="47" xr6:coauthVersionMax="47" xr10:uidLastSave="{00000000-0000-0000-0000-000000000000}"/>
  <bookViews>
    <workbookView minimized="1" xWindow="31545" yWindow="2820" windowWidth="17280" windowHeight="8970" firstSheet="6" activeTab="6" xr2:uid="{00000000-000D-0000-FFFF-FFFF00000000}"/>
  </bookViews>
  <sheets>
    <sheet name="Plots lipid" sheetId="2" r:id="rId1"/>
    <sheet name="Dont check this one" sheetId="1" r:id="rId2"/>
    <sheet name="Lipid old test set" sheetId="8" r:id="rId3"/>
    <sheet name="Lipid new test set" sheetId="6" r:id="rId4"/>
    <sheet name="Plots calcium" sheetId="4" r:id="rId5"/>
    <sheet name="Calcium old test set" sheetId="3" r:id="rId6"/>
    <sheet name="Calcium new test set" sheetId="5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8" l="1"/>
  <c r="M4" i="8"/>
  <c r="M5" i="8"/>
  <c r="M6" i="8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M29" i="8"/>
  <c r="M30" i="8"/>
  <c r="M31" i="8"/>
  <c r="M32" i="8"/>
  <c r="M33" i="8"/>
  <c r="M34" i="8"/>
  <c r="M35" i="8"/>
  <c r="M36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M53" i="8"/>
  <c r="M54" i="8"/>
  <c r="M55" i="8"/>
  <c r="M56" i="8"/>
  <c r="M57" i="8"/>
  <c r="M58" i="8"/>
  <c r="M59" i="8"/>
  <c r="M60" i="8"/>
  <c r="M61" i="8"/>
  <c r="M62" i="8"/>
  <c r="M63" i="8"/>
  <c r="M64" i="8"/>
  <c r="M65" i="8"/>
  <c r="M66" i="8"/>
  <c r="M67" i="8"/>
  <c r="M68" i="8"/>
  <c r="M69" i="8"/>
  <c r="M70" i="8"/>
  <c r="M71" i="8"/>
  <c r="M72" i="8"/>
  <c r="M73" i="8"/>
  <c r="M74" i="8"/>
  <c r="M75" i="8"/>
  <c r="M76" i="8"/>
  <c r="M77" i="8"/>
  <c r="M78" i="8"/>
  <c r="M79" i="8"/>
  <c r="M80" i="8"/>
  <c r="M81" i="8"/>
  <c r="M82" i="8"/>
  <c r="M83" i="8"/>
  <c r="M84" i="8"/>
  <c r="M85" i="8"/>
  <c r="M86" i="8"/>
  <c r="M87" i="8"/>
  <c r="M88" i="8"/>
  <c r="M89" i="8"/>
  <c r="M90" i="8"/>
  <c r="M91" i="8"/>
  <c r="M92" i="8"/>
  <c r="M93" i="8"/>
  <c r="M94" i="8"/>
  <c r="M95" i="8"/>
  <c r="M96" i="8"/>
  <c r="M97" i="8"/>
  <c r="M98" i="8"/>
  <c r="M99" i="8"/>
  <c r="M100" i="8"/>
  <c r="M101" i="8"/>
  <c r="M102" i="8"/>
  <c r="M103" i="8"/>
  <c r="M104" i="8"/>
  <c r="M105" i="8"/>
  <c r="M106" i="8"/>
  <c r="M107" i="8"/>
  <c r="M108" i="8"/>
  <c r="M109" i="8"/>
  <c r="M110" i="8"/>
  <c r="M111" i="8"/>
  <c r="M112" i="8"/>
  <c r="M113" i="8"/>
  <c r="M114" i="8"/>
  <c r="M115" i="8"/>
  <c r="M116" i="8"/>
  <c r="M117" i="8"/>
  <c r="M118" i="8"/>
  <c r="M119" i="8"/>
  <c r="M120" i="8"/>
  <c r="M121" i="8"/>
  <c r="M122" i="8"/>
  <c r="M123" i="8"/>
  <c r="M124" i="8"/>
  <c r="M125" i="8"/>
  <c r="M126" i="8"/>
  <c r="M127" i="8"/>
  <c r="M128" i="8"/>
  <c r="M129" i="8"/>
  <c r="M130" i="8"/>
  <c r="M131" i="8"/>
  <c r="M132" i="8"/>
  <c r="M133" i="8"/>
  <c r="M134" i="8"/>
  <c r="M135" i="8"/>
  <c r="M136" i="8"/>
  <c r="M137" i="8"/>
  <c r="M138" i="8"/>
  <c r="M139" i="8"/>
  <c r="M140" i="8"/>
  <c r="M141" i="8"/>
  <c r="M142" i="8"/>
  <c r="M143" i="8"/>
  <c r="M144" i="8"/>
  <c r="M145" i="8"/>
  <c r="M146" i="8"/>
  <c r="M147" i="8"/>
  <c r="M148" i="8"/>
  <c r="M149" i="8"/>
  <c r="M150" i="8"/>
  <c r="M151" i="8"/>
  <c r="M152" i="8"/>
  <c r="M153" i="8"/>
  <c r="M154" i="8"/>
  <c r="M155" i="8"/>
  <c r="M156" i="8"/>
  <c r="M157" i="8"/>
  <c r="M158" i="8"/>
  <c r="M159" i="8"/>
  <c r="M160" i="8"/>
  <c r="M161" i="8"/>
  <c r="M162" i="8"/>
  <c r="M163" i="8"/>
  <c r="M2" i="8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4" i="1"/>
  <c r="L35" i="1"/>
  <c r="L36" i="1"/>
  <c r="L37" i="1"/>
  <c r="L38" i="1"/>
  <c r="L39" i="1"/>
  <c r="L40" i="1"/>
  <c r="L41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8" i="1"/>
  <c r="L129" i="1"/>
  <c r="L130" i="1"/>
  <c r="L131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4" i="1"/>
  <c r="J35" i="1"/>
  <c r="J36" i="1"/>
  <c r="J37" i="1"/>
  <c r="J38" i="1"/>
  <c r="J39" i="1"/>
  <c r="J40" i="1"/>
  <c r="J41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8" i="1"/>
  <c r="J129" i="1"/>
  <c r="J130" i="1"/>
  <c r="J131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2" i="1"/>
  <c r="H132" i="1"/>
  <c r="L132" i="1" s="1"/>
  <c r="H127" i="1"/>
  <c r="L127" i="1" s="1"/>
  <c r="H44" i="1"/>
  <c r="L44" i="1" s="1"/>
  <c r="H43" i="1"/>
  <c r="L43" i="1" s="1"/>
  <c r="H42" i="1"/>
  <c r="J42" i="1" s="1"/>
  <c r="H33" i="1"/>
  <c r="L33" i="1" s="1"/>
  <c r="J127" i="1" l="1"/>
  <c r="J43" i="1"/>
  <c r="J132" i="1"/>
  <c r="J33" i="1"/>
  <c r="J44" i="1"/>
  <c r="L42" i="1"/>
  <c r="G53" i="5" l="1"/>
  <c r="G58" i="5"/>
  <c r="G112" i="5"/>
  <c r="Q54" i="5"/>
  <c r="Q112" i="5"/>
  <c r="Q157" i="5"/>
  <c r="G109" i="5"/>
  <c r="G97" i="5"/>
  <c r="G57" i="5"/>
  <c r="Q41" i="5"/>
  <c r="Q57" i="5"/>
  <c r="Q26" i="5"/>
  <c r="G15" i="5"/>
  <c r="G10" i="5"/>
  <c r="Q38" i="5"/>
  <c r="Q10" i="5"/>
  <c r="Q121" i="5"/>
  <c r="G45" i="5"/>
  <c r="G114" i="5"/>
  <c r="G110" i="5"/>
  <c r="Q110" i="5"/>
  <c r="G104" i="5"/>
  <c r="G54" i="5"/>
  <c r="Q40" i="5"/>
  <c r="Q97" i="5"/>
  <c r="G38" i="5"/>
  <c r="G26" i="5"/>
  <c r="G102" i="5"/>
  <c r="G40" i="5"/>
  <c r="Q114" i="5"/>
  <c r="Q45" i="5"/>
  <c r="G39" i="5"/>
  <c r="Q58" i="5"/>
  <c r="Q15" i="5"/>
  <c r="Q53" i="5"/>
  <c r="G96" i="5"/>
  <c r="Q160" i="5"/>
  <c r="Q50" i="5"/>
  <c r="Q109" i="5"/>
  <c r="Q39" i="5"/>
  <c r="G41" i="5"/>
  <c r="Q104" i="5"/>
  <c r="Q158" i="5"/>
  <c r="G157" i="5"/>
  <c r="G121" i="5"/>
  <c r="G160" i="5"/>
  <c r="G158" i="5"/>
  <c r="G50" i="5"/>
  <c r="Q96" i="5"/>
  <c r="Q102" i="5"/>
</calcChain>
</file>

<file path=xl/sharedStrings.xml><?xml version="1.0" encoding="utf-8"?>
<sst xmlns="http://schemas.openxmlformats.org/spreadsheetml/2006/main" count="1702" uniqueCount="98">
  <si>
    <t>pullback</t>
  </si>
  <si>
    <t>frame</t>
  </si>
  <si>
    <t>NLD-AMPH-0005</t>
  </si>
  <si>
    <t>0</t>
  </si>
  <si>
    <t>120</t>
  </si>
  <si>
    <t>160</t>
  </si>
  <si>
    <t>200</t>
  </si>
  <si>
    <t>240</t>
  </si>
  <si>
    <t>268</t>
  </si>
  <si>
    <t>280</t>
  </si>
  <si>
    <t>226</t>
  </si>
  <si>
    <t>320</t>
  </si>
  <si>
    <t>360</t>
  </si>
  <si>
    <t>400</t>
  </si>
  <si>
    <t>40</t>
  </si>
  <si>
    <t>440</t>
  </si>
  <si>
    <t>449</t>
  </si>
  <si>
    <t>480</t>
  </si>
  <si>
    <t>520</t>
  </si>
  <si>
    <t>80</t>
  </si>
  <si>
    <t>NLD-AMPH-0011</t>
  </si>
  <si>
    <t>192</t>
  </si>
  <si>
    <t>NLD-AMPH-0051-LAD</t>
  </si>
  <si>
    <t>185</t>
  </si>
  <si>
    <t>60</t>
  </si>
  <si>
    <t>168</t>
  </si>
  <si>
    <t>46</t>
  </si>
  <si>
    <t>90</t>
  </si>
  <si>
    <t>NLD-AMPH-0054</t>
  </si>
  <si>
    <t>244</t>
  </si>
  <si>
    <t>246</t>
  </si>
  <si>
    <t>248</t>
  </si>
  <si>
    <t>249</t>
  </si>
  <si>
    <t>NLD-HMC-0008</t>
  </si>
  <si>
    <t>NLD-ISALA-0057</t>
  </si>
  <si>
    <t>70</t>
  </si>
  <si>
    <t>10</t>
  </si>
  <si>
    <t>30</t>
  </si>
  <si>
    <t>NLD-ISALA-0062</t>
  </si>
  <si>
    <t>377</t>
  </si>
  <si>
    <t>385</t>
  </si>
  <si>
    <t>NLD-ISALA-0065-LAD</t>
  </si>
  <si>
    <t>105</t>
  </si>
  <si>
    <t>143</t>
  </si>
  <si>
    <t>NLD-ISALA-0065-MO1</t>
  </si>
  <si>
    <t>352</t>
  </si>
  <si>
    <t>NLD-ISALA-0073</t>
  </si>
  <si>
    <t>27</t>
  </si>
  <si>
    <t>NLD-ISALA-0087</t>
  </si>
  <si>
    <t>112</t>
  </si>
  <si>
    <t>339</t>
  </si>
  <si>
    <t>NLD-ISALA-0089</t>
  </si>
  <si>
    <t>481</t>
  </si>
  <si>
    <t>20</t>
  </si>
  <si>
    <t>NLD-ISALA-0093</t>
  </si>
  <si>
    <t>32</t>
  </si>
  <si>
    <t>NLD-ISALA-0097</t>
  </si>
  <si>
    <t>100</t>
  </si>
  <si>
    <t>350</t>
  </si>
  <si>
    <t>380</t>
  </si>
  <si>
    <t>460</t>
  </si>
  <si>
    <t>50</t>
  </si>
  <si>
    <t>FCT manual</t>
  </si>
  <si>
    <t>Lipid arc manual</t>
  </si>
  <si>
    <t>Difference FCT (manual segs)</t>
  </si>
  <si>
    <t>Difference lipid arc (manual segs)</t>
  </si>
  <si>
    <t>Difference FCT (model 3 2D)</t>
  </si>
  <si>
    <t>Difference lipid arc (model 3 2D)</t>
  </si>
  <si>
    <t>FCT model 3 2D</t>
  </si>
  <si>
    <t>Lipid arc model 3 2D</t>
  </si>
  <si>
    <t>Lipid arc automatic</t>
  </si>
  <si>
    <t>FCT automatic</t>
  </si>
  <si>
    <t>Pearson corr</t>
  </si>
  <si>
    <t>FCT</t>
  </si>
  <si>
    <t>Lipid arc</t>
  </si>
  <si>
    <t>Type</t>
  </si>
  <si>
    <t>nan</t>
  </si>
  <si>
    <t>Depth model 3 2D</t>
  </si>
  <si>
    <t>Arc model 3 2D</t>
  </si>
  <si>
    <t>Depth test set</t>
  </si>
  <si>
    <t>Arc test set</t>
  </si>
  <si>
    <t>Thickness test set</t>
  </si>
  <si>
    <t>Depth model 2 2D</t>
  </si>
  <si>
    <t>Thickness model 2 2D</t>
  </si>
  <si>
    <t>Arc model 2 2D</t>
  </si>
  <si>
    <t>Depth model 1 2D</t>
  </si>
  <si>
    <t>Arc model 1 2D</t>
  </si>
  <si>
    <t>Thickness model 1 2D</t>
  </si>
  <si>
    <t>Rick vs automatic measurement in manual seg</t>
  </si>
  <si>
    <t>Thickness model 3 2D</t>
  </si>
  <si>
    <t>Lipid arc model 1 2D</t>
  </si>
  <si>
    <t>FCT model 2 2D</t>
  </si>
  <si>
    <t>FCT model 1 2D</t>
  </si>
  <si>
    <t>Lipid arc model 2 2D</t>
  </si>
  <si>
    <t>Column1</t>
  </si>
  <si>
    <t>Arc Ruben</t>
  </si>
  <si>
    <t>Depth Ruben</t>
  </si>
  <si>
    <t>Thickness Ruben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</si>
</sst>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D9E1F2"/>
        <bgColor rgb="FFD9E1F2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5">
    <xf numFmtId="0" fontId="0" fillId="0" borderId="0" xfId="0"/>
    <xf numFmtId="0" fontId="2" fillId="2" borderId="0" xfId="1"/>
    <xf numFmtId="0" fontId="4" fillId="0" borderId="0" xfId="0" applyFont="1"/>
    <xf numFmtId="0" fontId="3" fillId="0" borderId="0" xfId="0" applyFont="1"/>
    <xf numFmtId="0" fontId="4" fillId="3" borderId="0" xfId="0" applyFont="1" applyFill="1"/>
  </cellXfs>
  <cellStyles count="2">
    <cellStyle name="Good" xfId="1" builtinId="26"/>
    <cellStyle name="Normal" xfId="0" builtinId="0"/>
  </cellStyles>
  <dxfs count="11">
    <dxf>
      <fill>
        <patternFill patternType="none">
          <fgColor indexed="64"/>
          <bgColor indexed="65"/>
        </patternFill>
      </fill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419100</xdr:colOff>
      <xdr:row>5</xdr:row>
      <xdr:rowOff>76200</xdr:rowOff>
    </xdr:from>
    <xdr:to>
      <xdr:col>12</xdr:col>
      <xdr:colOff>123825</xdr:colOff>
      <xdr:row>24</xdr:row>
      <xdr:rowOff>95250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2C52877-32DF-8CE9-07D3-1B24D34D50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0" y="1028700"/>
          <a:ext cx="4581525" cy="3638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95250</xdr:colOff>
      <xdr:row>4</xdr:row>
      <xdr:rowOff>161925</xdr:rowOff>
    </xdr:from>
    <xdr:to>
      <xdr:col>21</xdr:col>
      <xdr:colOff>409575</xdr:colOff>
      <xdr:row>23</xdr:row>
      <xdr:rowOff>171450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FE617F9-D36A-943C-C1B6-77C94A34E0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29650" y="923925"/>
          <a:ext cx="4581525" cy="3629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123825</xdr:colOff>
      <xdr:row>26</xdr:row>
      <xdr:rowOff>19050</xdr:rowOff>
    </xdr:from>
    <xdr:to>
      <xdr:col>12</xdr:col>
      <xdr:colOff>438150</xdr:colOff>
      <xdr:row>33</xdr:row>
      <xdr:rowOff>38100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D0E688B-C712-31C2-B366-FF04724B38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71825" y="4972050"/>
          <a:ext cx="4581525" cy="1352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238125</xdr:colOff>
      <xdr:row>26</xdr:row>
      <xdr:rowOff>38100</xdr:rowOff>
    </xdr:from>
    <xdr:to>
      <xdr:col>21</xdr:col>
      <xdr:colOff>552450</xdr:colOff>
      <xdr:row>33</xdr:row>
      <xdr:rowOff>66675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4D125392-29C3-FC26-732C-1936CD7D1A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72525" y="4991100"/>
          <a:ext cx="4581525" cy="1362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A7CF5B6-4428-401D-99B2-9E5C17D357AD}" name="Table2" displayName="Table2" ref="B6:C8" totalsRowShown="0" headerRowDxfId="10" dataDxfId="9">
  <autoFilter ref="B6:C8" xr:uid="{EA7CF5B6-4428-401D-99B2-9E5C17D357AD}"/>
  <tableColumns count="2">
    <tableColumn id="1" xr3:uid="{67CF5BB4-3446-4CE0-8854-5C073197F0FD}" name="Type" dataDxfId="8"/>
    <tableColumn id="2" xr3:uid="{6ED93558-D522-470E-9525-213E4C9D3951}" name="Pearson corr" dataDxfId="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27F69A6-40FB-4B8F-B019-968DD6D0195F}" name="Table1" displayName="Table1" ref="A1:L163" totalsRowShown="0" headerRowCellStyle="Normal" dataCellStyle="Normal">
  <autoFilter ref="A1:L163" xr:uid="{627F69A6-40FB-4B8F-B019-968DD6D0195F}"/>
  <sortState xmlns:xlrd2="http://schemas.microsoft.com/office/spreadsheetml/2017/richdata2" ref="A2:B163">
    <sortCondition ref="A2:A163"/>
    <sortCondition ref="B2:B163"/>
  </sortState>
  <tableColumns count="12">
    <tableColumn id="2" xr3:uid="{2C0E160C-6798-4885-8731-C625EA9FCD7D}" name="pullback" dataCellStyle="Normal"/>
    <tableColumn id="3" xr3:uid="{44E5B83C-AD90-4B86-865E-DC4CCE862E5A}" name="frame" dataCellStyle="Normal"/>
    <tableColumn id="16" xr3:uid="{C0A74A72-BD89-408E-AD53-F23672A8818A}" name="FCT automatic" dataCellStyle="Normal"/>
    <tableColumn id="17" xr3:uid="{77D53405-EDB2-43D0-9177-2DB249246817}" name="Lipid arc automatic" dataCellStyle="Normal"/>
    <tableColumn id="14" xr3:uid="{37865D35-775D-40CA-9A37-5413B7E1EA12}" name="FCT model 3 2D" dataCellStyle="Normal"/>
    <tableColumn id="15" xr3:uid="{2FF6F639-578D-4C21-BB55-00E4538C1756}" name="Lipid arc model 3 2D" dataCellStyle="Normal"/>
    <tableColumn id="6" xr3:uid="{647ED19A-12EE-48BA-B5F2-0DA0D312A6EB}" name="FCT manual" dataCellStyle="Normal"/>
    <tableColumn id="5" xr3:uid="{35F9E1BF-544E-4C84-A267-F8C76EA6A296}" name="Lipid arc manual" dataCellStyle="Normal"/>
    <tableColumn id="4" xr3:uid="{6C89EED6-A37E-43E0-9D05-325F0FF5B398}" name="Difference FCT (manual segs)" dataCellStyle="Normal">
      <calculatedColumnFormula>Table1[[#This Row],[FCT automatic]]-Table1[[#This Row],[FCT manual]]</calculatedColumnFormula>
    </tableColumn>
    <tableColumn id="1" xr3:uid="{C4605D00-0ECB-41CD-B40C-285B95EF7363}" name="Difference lipid arc (manual segs)" dataCellStyle="Normal">
      <calculatedColumnFormula>Table1[[#This Row],[Lipid arc automatic]]-Table1[[#This Row],[Lipid arc manual]]</calculatedColumnFormula>
    </tableColumn>
    <tableColumn id="12" xr3:uid="{1E93C117-3898-4E2F-90C7-E91EA92F3F14}" name="Difference FCT (model 3 2D)" dataCellStyle="Normal">
      <calculatedColumnFormula>Table1[[#This Row],[FCT model 3 2D]]-Table1[[#This Row],[FCT manual]]</calculatedColumnFormula>
    </tableColumn>
    <tableColumn id="13" xr3:uid="{A8273017-044D-4278-92CA-38CB7C4F9336}" name="Difference lipid arc (model 3 2D)" dataCellStyle="Normal">
      <calculatedColumnFormula>Table1[[#This Row],[Lipid arc model 3 2D]]-Table1[[#This Row],[Lipid arc manual]]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10B33F4-8AD1-4B83-965B-A11C44F9A6DC}" name="Table7" displayName="Table7" ref="A1:M163" totalsRowShown="0">
  <autoFilter ref="A1:M163" xr:uid="{010B33F4-8AD1-4B83-965B-A11C44F9A6DC}"/>
  <tableColumns count="13">
    <tableColumn id="1" xr3:uid="{4BB81DCE-1D0E-4D76-ABA9-D97039F78DE0}" name="pullback"/>
    <tableColumn id="2" xr3:uid="{2CE1FA28-B899-49E3-883B-E071521A89AB}" name="frame"/>
    <tableColumn id="3" xr3:uid="{FA87642F-12CC-4FE6-9EAA-2B90453D9C7C}" name="FCT model 1 2D"/>
    <tableColumn id="4" xr3:uid="{0A94A98C-79B3-4C96-B8BA-072D3E7B040E}" name="FCT model 2 2D"/>
    <tableColumn id="5" xr3:uid="{81F16CF6-35F3-4DCF-81A6-05A0539BDB94}" name="FCT model 3 2D"/>
    <tableColumn id="6" xr3:uid="{652E6D2A-9072-46D4-9DAE-396866B7B618}" name="FCT automatic"/>
    <tableColumn id="7" xr3:uid="{996A9AB5-FA8A-4517-8DCB-B1E6DF91FBE7}" name="FCT manual"/>
    <tableColumn id="8" xr3:uid="{CAB97C90-05B2-47AF-918E-D89558EF47F8}" name="Lipid arc model 1 2D"/>
    <tableColumn id="9" xr3:uid="{43C01FB6-77B5-4521-B38D-A33D2880F388}" name="Lipid arc model 2 2D"/>
    <tableColumn id="10" xr3:uid="{CF946837-98A8-4DD0-AC2A-9AB0345358BA}" name="Lipid arc model 3 2D"/>
    <tableColumn id="11" xr3:uid="{19026AA7-F135-48D5-86E4-51B9254189EC}" name="Lipid arc automatic"/>
    <tableColumn id="12" xr3:uid="{33AE3079-88D1-401A-AAC6-CBB5304D2530}" name="Lipid arc manual"/>
    <tableColumn id="17" xr3:uid="{6F566858-5888-4DF2-8A27-C2B0FCC11302}" name="Column1">
      <calculatedColumnFormula>Table7[[#This Row],[Lipid arc manual]]-Table1[[#This Row],[Lipid arc manual]]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4BDBCA1-0195-4D9B-A253-22612A911D06}" name="Table5" displayName="Table5" ref="A1:L163" totalsRowShown="0">
  <autoFilter ref="A1:L163" xr:uid="{64BDBCA1-0195-4D9B-A253-22612A911D06}"/>
  <tableColumns count="12">
    <tableColumn id="1" xr3:uid="{524BFC9C-EA5F-45D4-AF7F-86B51284F16F}" name="pullback"/>
    <tableColumn id="2" xr3:uid="{534B5EBF-5B33-4735-B9CB-7A03A11A320D}" name="frame"/>
    <tableColumn id="3" xr3:uid="{7710CA1F-DE18-492F-9825-466176407B11}" name="FCT model 1 2D"/>
    <tableColumn id="7" xr3:uid="{A6F5BA5B-204B-4570-A37A-9D1223CF761B}" name="FCT model 2 2D" dataDxfId="6"/>
    <tableColumn id="6" xr3:uid="{EB8758CF-911D-490D-BCF1-63AFBF32C250}" name="FCT model 3 2D"/>
    <tableColumn id="9" xr3:uid="{9554D81C-CE94-4527-9A77-9AE0A5DBCE9E}" name="FCT automatic" dataCellStyle="Normal"/>
    <tableColumn id="11" xr3:uid="{3602130A-5BA9-4534-8AA8-F119A34113A1}" name="FCT manual" dataDxfId="5"/>
    <tableColumn id="4" xr3:uid="{AEFD00AB-EA6B-4738-A1C8-3AFB206FF98E}" name="Lipid arc model 1 2D"/>
    <tableColumn id="8" xr3:uid="{7ADB5A55-3044-43B2-9B4D-1D1A46927F53}" name="Lipid arc model 2 2D" dataDxfId="4"/>
    <tableColumn id="5" xr3:uid="{8C91FF04-9CC2-405E-8566-D4C6DE8C0CFA}" name="Lipid arc model 3 2D"/>
    <tableColumn id="10" xr3:uid="{2722F4A5-34EA-43B9-9A49-47D0C1E9C150}" name="Lipid arc automatic" dataCellStyle="Normal"/>
    <tableColumn id="12" xr3:uid="{399C1801-4648-4290-B2E9-08BCF4126FBF}" name="Lipid arc manual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674AAF9-2E3F-4A5A-90D7-0E08C6E287F3}" name="Table3" displayName="Table3" ref="A1:N163" totalsRowShown="0">
  <autoFilter ref="A1:N163" xr:uid="{2674AAF9-2E3F-4A5A-90D7-0E08C6E287F3}"/>
  <tableColumns count="14">
    <tableColumn id="1" xr3:uid="{2B13533C-4B42-4EF6-AD54-C4D3507DFD69}" name="pullback"/>
    <tableColumn id="2" xr3:uid="{2500890E-1323-400F-9064-9F6B1606FAF3}" name="frame"/>
    <tableColumn id="12" xr3:uid="{7DB7B5D9-CD98-490A-B976-9B95457324C5}" name="Depth model 1 2D"/>
    <tableColumn id="24" xr3:uid="{1BE4EAFD-F1FC-4D06-B730-8472857FE602}" name="Depth model 2 2D"/>
    <tableColumn id="3" xr3:uid="{B6551C68-492C-4695-B005-67784B66074B}" name="Depth model 3 2D" dataDxfId="3"/>
    <tableColumn id="6" xr3:uid="{DD0FB69F-E6AB-4EFF-BFBB-00CD29BF6D94}" name="Depth test set"/>
    <tableColumn id="22" xr3:uid="{7747F361-4DE5-48A0-B990-B19731CE8F14}" name="Arc model 1 2D"/>
    <tableColumn id="25" xr3:uid="{ED1BA508-BFC7-46E2-B71A-310ADFCC8968}" name="Arc model 2 2D"/>
    <tableColumn id="4" xr3:uid="{617F906D-F20B-47B2-B630-6FE95BAB5AC3}" name="Arc model 3 2D" dataDxfId="2"/>
    <tableColumn id="7" xr3:uid="{D64F35FF-7FC7-42FA-B0CF-B9DCDD3F2EB2}" name="Arc test set"/>
    <tableColumn id="23" xr3:uid="{FD255B18-3957-4A51-B2C1-83E81B7DFD08}" name="Thickness model 1 2D"/>
    <tableColumn id="26" xr3:uid="{6872084D-3753-4EE3-8F10-971CF76CC192}" name="Thickness model 2 2D"/>
    <tableColumn id="5" xr3:uid="{1EF37BFE-2CEA-4553-8995-2575F46AB050}" name="Thickness model 3 2D" dataDxfId="1"/>
    <tableColumn id="8" xr3:uid="{E8B07CA7-9A23-4FC2-B0EB-EF9E71907565}" name="Thickness test set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5070406-551F-4F5D-92C2-B4FD25F6DA45}" name="Table4" displayName="Table4" ref="A1:Q163" totalsRowShown="0" dataCellStyle="Normal">
  <autoFilter ref="A1:Q163" xr:uid="{C5070406-551F-4F5D-92C2-B4FD25F6DA45}"/>
  <tableColumns count="17">
    <tableColumn id="1" xr3:uid="{F5A4FBC4-FB81-4718-A862-DFCB2F05D8F2}" name="pullback" dataCellStyle="Normal"/>
    <tableColumn id="2" xr3:uid="{CCC3EA31-A911-40D9-A687-5F28D0947517}" name="frame" dataCellStyle="Normal"/>
    <tableColumn id="3" xr3:uid="{CAA4BC9C-8458-4E38-B73A-FA10B763F530}" name="Depth model 1 2D" dataCellStyle="Normal"/>
    <tableColumn id="6" xr3:uid="{9BCB7280-B333-475D-A141-FED43C7E44D8}" name="Depth model 2 2D" dataCellStyle="Normal"/>
    <tableColumn id="9" xr3:uid="{7D7A4127-ED8A-41A2-A711-5A2B97EB6860}" name="Depth model 3 2D" dataCellStyle="Normal"/>
    <tableColumn id="12" xr3:uid="{1784DDE5-2CDF-4782-A007-6FC3746F6E8C}" name="Depth test set" dataCellStyle="Normal"/>
    <tableColumn id="15" xr3:uid="{0F854CB8-8936-486B-B5F8-8419E10676A8}" name="Depth Ruben" dataDxfId="0" dataCellStyle="Normal">
      <calculatedColumnFormula>Table4[[#This Row],[Depth Ruben]]*1000</calculatedColumnFormula>
    </tableColumn>
    <tableColumn id="4" xr3:uid="{B4B64A15-8A00-4A1C-AFCB-E55163B32C6E}" name="Arc model 1 2D" dataCellStyle="Normal"/>
    <tableColumn id="7" xr3:uid="{861249FD-A23D-40B4-9267-18BD4DAF9E1A}" name="Arc model 2 2D" dataCellStyle="Normal"/>
    <tableColumn id="10" xr3:uid="{2A9F92CA-6BDE-434A-B83B-DDAA81D89789}" name="Arc model 3 2D" dataCellStyle="Normal"/>
    <tableColumn id="13" xr3:uid="{2F1ECC4B-ECA1-4F6A-BF1A-052C8E9C53F9}" name="Arc test set" dataCellStyle="Normal"/>
    <tableColumn id="16" xr3:uid="{E8515488-60E7-4AB3-B8DE-429212A65468}" name="Arc Ruben" dataCellStyle="Normal"/>
    <tableColumn id="5" xr3:uid="{D9F673FE-29F7-4224-985B-6516DEE23EB2}" name="Thickness model 1 2D" dataCellStyle="Normal"/>
    <tableColumn id="8" xr3:uid="{F2A7E8A7-F6EE-40DE-9729-B156C8273ECC}" name="Thickness model 2 2D" dataCellStyle="Normal"/>
    <tableColumn id="11" xr3:uid="{AAC09E41-5ED9-4C75-8118-E6C2BDB9FC80}" name="Thickness model 3 2D" dataCellStyle="Normal"/>
    <tableColumn id="14" xr3:uid="{8F3E2A70-48C3-47BB-8729-1EFB39C09EDC}" name="Thickness test set" dataCellStyle="Normal"/>
    <tableColumn id="17" xr3:uid="{31666930-EEF0-4FBB-9E8D-177735FE7C7E}" name="Thickness Ruben" dataCellStyle="Norma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6808B-2392-4420-A296-1463F1A39F5A}">
  <dimension ref="B4:F8"/>
  <sheetViews>
    <sheetView showGridLines="0" workbookViewId="0">
      <selection activeCell="E34" sqref="E34"/>
    </sheetView>
  </sheetViews>
  <sheetFormatPr defaultRowHeight="14.4" x14ac:dyDescent="0.3"/>
  <cols>
    <col min="2" max="2" width="11" customWidth="1"/>
    <col min="3" max="3" width="14.109375" customWidth="1"/>
  </cols>
  <sheetData>
    <row r="4" spans="2:6" x14ac:dyDescent="0.3">
      <c r="F4" t="s">
        <v>88</v>
      </c>
    </row>
    <row r="6" spans="2:6" x14ac:dyDescent="0.3">
      <c r="B6" s="3" t="s">
        <v>75</v>
      </c>
      <c r="C6" s="3" t="s">
        <v>72</v>
      </c>
    </row>
    <row r="7" spans="2:6" x14ac:dyDescent="0.3">
      <c r="B7" s="2" t="s">
        <v>73</v>
      </c>
      <c r="C7" s="2">
        <v>0.71899999999999997</v>
      </c>
    </row>
    <row r="8" spans="2:6" x14ac:dyDescent="0.3">
      <c r="B8" s="2" t="s">
        <v>74</v>
      </c>
      <c r="C8" s="2">
        <v>0.95399999999999996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63"/>
  <sheetViews>
    <sheetView topLeftCell="A7" workbookViewId="0">
      <selection activeCell="H33" sqref="H33"/>
    </sheetView>
  </sheetViews>
  <sheetFormatPr defaultRowHeight="14.4" x14ac:dyDescent="0.3"/>
  <cols>
    <col min="1" max="1" width="19.33203125" bestFit="1" customWidth="1"/>
    <col min="2" max="2" width="10.44140625" bestFit="1" customWidth="1"/>
    <col min="3" max="3" width="20.5546875" customWidth="1"/>
    <col min="4" max="4" width="25.33203125" customWidth="1"/>
    <col min="5" max="8" width="24.33203125" customWidth="1"/>
    <col min="9" max="9" width="31.33203125" customWidth="1"/>
    <col min="10" max="12" width="32.33203125" customWidth="1"/>
    <col min="14" max="14" width="30.6640625" customWidth="1"/>
  </cols>
  <sheetData>
    <row r="1" spans="1:12" x14ac:dyDescent="0.3">
      <c r="A1" t="s">
        <v>0</v>
      </c>
      <c r="B1" t="s">
        <v>1</v>
      </c>
      <c r="C1" t="s">
        <v>71</v>
      </c>
      <c r="D1" t="s">
        <v>70</v>
      </c>
      <c r="E1" t="s">
        <v>68</v>
      </c>
      <c r="F1" t="s">
        <v>69</v>
      </c>
      <c r="G1" t="s">
        <v>62</v>
      </c>
      <c r="H1" t="s">
        <v>63</v>
      </c>
      <c r="I1" t="s">
        <v>64</v>
      </c>
      <c r="J1" t="s">
        <v>65</v>
      </c>
      <c r="K1" t="s">
        <v>66</v>
      </c>
      <c r="L1" t="s">
        <v>67</v>
      </c>
    </row>
    <row r="2" spans="1:12" x14ac:dyDescent="0.3">
      <c r="A2" t="s">
        <v>2</v>
      </c>
      <c r="B2" t="s">
        <v>3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f>Table1[[#This Row],[FCT automatic]]-Table1[[#This Row],[FCT manual]]</f>
        <v>0</v>
      </c>
      <c r="J2">
        <f>Table1[[#This Row],[Lipid arc automatic]]-Table1[[#This Row],[Lipid arc manual]]</f>
        <v>0</v>
      </c>
      <c r="K2">
        <f>Table1[[#This Row],[FCT model 3 2D]]-Table1[[#This Row],[FCT manual]]</f>
        <v>0</v>
      </c>
      <c r="L2">
        <f>Table1[[#This Row],[Lipid arc model 3 2D]]-Table1[[#This Row],[Lipid arc manual]]</f>
        <v>0</v>
      </c>
    </row>
    <row r="3" spans="1:12" x14ac:dyDescent="0.3">
      <c r="A3" t="s">
        <v>2</v>
      </c>
      <c r="B3" t="s">
        <v>14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f>Table1[[#This Row],[FCT automatic]]-Table1[[#This Row],[FCT manual]]</f>
        <v>0</v>
      </c>
      <c r="J3">
        <f>Table1[[#This Row],[Lipid arc automatic]]-Table1[[#This Row],[Lipid arc manual]]</f>
        <v>0</v>
      </c>
      <c r="K3">
        <f>Table1[[#This Row],[FCT model 3 2D]]-Table1[[#This Row],[FCT manual]]</f>
        <v>0</v>
      </c>
      <c r="L3">
        <f>Table1[[#This Row],[Lipid arc model 3 2D]]-Table1[[#This Row],[Lipid arc manual]]</f>
        <v>0</v>
      </c>
    </row>
    <row r="4" spans="1:12" x14ac:dyDescent="0.3">
      <c r="A4" t="s">
        <v>2</v>
      </c>
      <c r="B4" t="s">
        <v>19</v>
      </c>
      <c r="C4">
        <v>61</v>
      </c>
      <c r="D4">
        <v>100</v>
      </c>
      <c r="E4">
        <v>50</v>
      </c>
      <c r="F4">
        <v>82</v>
      </c>
      <c r="G4">
        <v>50</v>
      </c>
      <c r="H4">
        <v>92</v>
      </c>
      <c r="I4">
        <f>Table1[[#This Row],[FCT automatic]]-Table1[[#This Row],[FCT manual]]</f>
        <v>11</v>
      </c>
      <c r="J4">
        <f>Table1[[#This Row],[Lipid arc automatic]]-Table1[[#This Row],[Lipid arc manual]]</f>
        <v>8</v>
      </c>
      <c r="K4">
        <f>Table1[[#This Row],[FCT model 3 2D]]-Table1[[#This Row],[FCT manual]]</f>
        <v>0</v>
      </c>
      <c r="L4">
        <f>Table1[[#This Row],[Lipid arc model 3 2D]]-Table1[[#This Row],[Lipid arc manual]]</f>
        <v>-10</v>
      </c>
    </row>
    <row r="5" spans="1:12" x14ac:dyDescent="0.3">
      <c r="A5" t="s">
        <v>2</v>
      </c>
      <c r="B5" t="s">
        <v>4</v>
      </c>
      <c r="C5">
        <v>110</v>
      </c>
      <c r="D5">
        <v>90</v>
      </c>
      <c r="E5">
        <v>134</v>
      </c>
      <c r="F5">
        <v>76</v>
      </c>
      <c r="G5">
        <v>60</v>
      </c>
      <c r="H5">
        <v>99</v>
      </c>
      <c r="I5">
        <f>Table1[[#This Row],[FCT automatic]]-Table1[[#This Row],[FCT manual]]</f>
        <v>50</v>
      </c>
      <c r="J5">
        <f>Table1[[#This Row],[Lipid arc automatic]]-Table1[[#This Row],[Lipid arc manual]]</f>
        <v>-9</v>
      </c>
      <c r="K5">
        <f>Table1[[#This Row],[FCT model 3 2D]]-Table1[[#This Row],[FCT manual]]</f>
        <v>74</v>
      </c>
      <c r="L5">
        <f>Table1[[#This Row],[Lipid arc model 3 2D]]-Table1[[#This Row],[Lipid arc manual]]</f>
        <v>-23</v>
      </c>
    </row>
    <row r="6" spans="1:12" x14ac:dyDescent="0.3">
      <c r="A6" t="s">
        <v>2</v>
      </c>
      <c r="B6" t="s">
        <v>5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f>Table1[[#This Row],[FCT automatic]]-Table1[[#This Row],[FCT manual]]</f>
        <v>0</v>
      </c>
      <c r="J6">
        <f>Table1[[#This Row],[Lipid arc automatic]]-Table1[[#This Row],[Lipid arc manual]]</f>
        <v>0</v>
      </c>
      <c r="K6">
        <f>Table1[[#This Row],[FCT model 3 2D]]-Table1[[#This Row],[FCT manual]]</f>
        <v>0</v>
      </c>
      <c r="L6">
        <f>Table1[[#This Row],[Lipid arc model 3 2D]]-Table1[[#This Row],[Lipid arc manual]]</f>
        <v>0</v>
      </c>
    </row>
    <row r="7" spans="1:12" x14ac:dyDescent="0.3">
      <c r="A7" t="s">
        <v>2</v>
      </c>
      <c r="B7" t="s">
        <v>6</v>
      </c>
      <c r="C7">
        <v>132</v>
      </c>
      <c r="D7">
        <v>234</v>
      </c>
      <c r="E7">
        <v>132</v>
      </c>
      <c r="F7">
        <v>268</v>
      </c>
      <c r="G7">
        <v>110</v>
      </c>
      <c r="H7">
        <v>249</v>
      </c>
      <c r="I7">
        <f>Table1[[#This Row],[FCT automatic]]-Table1[[#This Row],[FCT manual]]</f>
        <v>22</v>
      </c>
      <c r="J7">
        <f>Table1[[#This Row],[Lipid arc automatic]]-Table1[[#This Row],[Lipid arc manual]]</f>
        <v>-15</v>
      </c>
      <c r="K7">
        <f>Table1[[#This Row],[FCT model 3 2D]]-Table1[[#This Row],[FCT manual]]</f>
        <v>22</v>
      </c>
      <c r="L7">
        <f>Table1[[#This Row],[Lipid arc model 3 2D]]-Table1[[#This Row],[Lipid arc manual]]</f>
        <v>19</v>
      </c>
    </row>
    <row r="8" spans="1:12" x14ac:dyDescent="0.3">
      <c r="A8" t="s">
        <v>2</v>
      </c>
      <c r="B8" t="s">
        <v>7</v>
      </c>
      <c r="C8">
        <v>255</v>
      </c>
      <c r="D8">
        <v>106</v>
      </c>
      <c r="E8">
        <v>514</v>
      </c>
      <c r="F8">
        <v>28</v>
      </c>
      <c r="G8">
        <v>290</v>
      </c>
      <c r="H8">
        <v>59</v>
      </c>
      <c r="I8">
        <f>Table1[[#This Row],[FCT automatic]]-Table1[[#This Row],[FCT manual]]</f>
        <v>-35</v>
      </c>
      <c r="J8">
        <f>Table1[[#This Row],[Lipid arc automatic]]-Table1[[#This Row],[Lipid arc manual]]</f>
        <v>47</v>
      </c>
      <c r="K8">
        <f>Table1[[#This Row],[FCT model 3 2D]]-Table1[[#This Row],[FCT manual]]</f>
        <v>224</v>
      </c>
      <c r="L8">
        <f>Table1[[#This Row],[Lipid arc model 3 2D]]-Table1[[#This Row],[Lipid arc manual]]</f>
        <v>-31</v>
      </c>
    </row>
    <row r="9" spans="1:12" x14ac:dyDescent="0.3">
      <c r="A9" t="s">
        <v>2</v>
      </c>
      <c r="B9" t="s">
        <v>8</v>
      </c>
      <c r="C9">
        <v>240</v>
      </c>
      <c r="D9">
        <v>148</v>
      </c>
      <c r="E9">
        <v>403</v>
      </c>
      <c r="F9">
        <v>124</v>
      </c>
      <c r="G9">
        <v>340</v>
      </c>
      <c r="H9">
        <v>143</v>
      </c>
      <c r="I9">
        <f>Table1[[#This Row],[FCT automatic]]-Table1[[#This Row],[FCT manual]]</f>
        <v>-100</v>
      </c>
      <c r="J9">
        <f>Table1[[#This Row],[Lipid arc automatic]]-Table1[[#This Row],[Lipid arc manual]]</f>
        <v>5</v>
      </c>
      <c r="K9">
        <f>Table1[[#This Row],[FCT model 3 2D]]-Table1[[#This Row],[FCT manual]]</f>
        <v>63</v>
      </c>
      <c r="L9">
        <f>Table1[[#This Row],[Lipid arc model 3 2D]]-Table1[[#This Row],[Lipid arc manual]]</f>
        <v>-19</v>
      </c>
    </row>
    <row r="10" spans="1:12" x14ac:dyDescent="0.3">
      <c r="A10" t="s">
        <v>2</v>
      </c>
      <c r="B10" t="s">
        <v>9</v>
      </c>
      <c r="C10">
        <v>144</v>
      </c>
      <c r="D10">
        <v>216</v>
      </c>
      <c r="E10">
        <v>152</v>
      </c>
      <c r="F10">
        <v>192</v>
      </c>
      <c r="G10">
        <v>170</v>
      </c>
      <c r="H10">
        <v>165</v>
      </c>
      <c r="I10">
        <f>Table1[[#This Row],[FCT automatic]]-Table1[[#This Row],[FCT manual]]</f>
        <v>-26</v>
      </c>
      <c r="J10">
        <f>Table1[[#This Row],[Lipid arc automatic]]-Table1[[#This Row],[Lipid arc manual]]</f>
        <v>51</v>
      </c>
      <c r="K10">
        <f>Table1[[#This Row],[FCT model 3 2D]]-Table1[[#This Row],[FCT manual]]</f>
        <v>-18</v>
      </c>
      <c r="L10">
        <f>Table1[[#This Row],[Lipid arc model 3 2D]]-Table1[[#This Row],[Lipid arc manual]]</f>
        <v>27</v>
      </c>
    </row>
    <row r="11" spans="1:12" x14ac:dyDescent="0.3">
      <c r="A11" t="s">
        <v>2</v>
      </c>
      <c r="B11" t="s">
        <v>11</v>
      </c>
      <c r="C11">
        <v>102</v>
      </c>
      <c r="D11">
        <v>238</v>
      </c>
      <c r="E11">
        <v>112</v>
      </c>
      <c r="F11">
        <v>236</v>
      </c>
      <c r="G11">
        <v>60</v>
      </c>
      <c r="H11">
        <v>236</v>
      </c>
      <c r="I11">
        <f>Table1[[#This Row],[FCT automatic]]-Table1[[#This Row],[FCT manual]]</f>
        <v>42</v>
      </c>
      <c r="J11">
        <f>Table1[[#This Row],[Lipid arc automatic]]-Table1[[#This Row],[Lipid arc manual]]</f>
        <v>2</v>
      </c>
      <c r="K11">
        <f>Table1[[#This Row],[FCT model 3 2D]]-Table1[[#This Row],[FCT manual]]</f>
        <v>52</v>
      </c>
      <c r="L11">
        <f>Table1[[#This Row],[Lipid arc model 3 2D]]-Table1[[#This Row],[Lipid arc manual]]</f>
        <v>0</v>
      </c>
    </row>
    <row r="12" spans="1:12" x14ac:dyDescent="0.3">
      <c r="A12" t="s">
        <v>2</v>
      </c>
      <c r="B12" t="s">
        <v>12</v>
      </c>
      <c r="C12">
        <v>134</v>
      </c>
      <c r="D12">
        <v>130</v>
      </c>
      <c r="E12">
        <v>142</v>
      </c>
      <c r="F12">
        <v>112</v>
      </c>
      <c r="G12">
        <v>70</v>
      </c>
      <c r="H12">
        <v>119</v>
      </c>
      <c r="I12">
        <f>Table1[[#This Row],[FCT automatic]]-Table1[[#This Row],[FCT manual]]</f>
        <v>64</v>
      </c>
      <c r="J12">
        <f>Table1[[#This Row],[Lipid arc automatic]]-Table1[[#This Row],[Lipid arc manual]]</f>
        <v>11</v>
      </c>
      <c r="K12">
        <f>Table1[[#This Row],[FCT model 3 2D]]-Table1[[#This Row],[FCT manual]]</f>
        <v>72</v>
      </c>
      <c r="L12">
        <f>Table1[[#This Row],[Lipid arc model 3 2D]]-Table1[[#This Row],[Lipid arc manual]]</f>
        <v>-7</v>
      </c>
    </row>
    <row r="13" spans="1:12" x14ac:dyDescent="0.3">
      <c r="A13" t="s">
        <v>2</v>
      </c>
      <c r="B13" t="s">
        <v>13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f>Table1[[#This Row],[FCT automatic]]-Table1[[#This Row],[FCT manual]]</f>
        <v>0</v>
      </c>
      <c r="J13">
        <f>Table1[[#This Row],[Lipid arc automatic]]-Table1[[#This Row],[Lipid arc manual]]</f>
        <v>0</v>
      </c>
      <c r="K13">
        <f>Table1[[#This Row],[FCT model 3 2D]]-Table1[[#This Row],[FCT manual]]</f>
        <v>0</v>
      </c>
      <c r="L13">
        <f>Table1[[#This Row],[Lipid arc model 3 2D]]-Table1[[#This Row],[Lipid arc manual]]</f>
        <v>0</v>
      </c>
    </row>
    <row r="14" spans="1:12" x14ac:dyDescent="0.3">
      <c r="A14" t="s">
        <v>2</v>
      </c>
      <c r="B14" t="s">
        <v>15</v>
      </c>
      <c r="C14">
        <v>0</v>
      </c>
      <c r="D14">
        <v>0</v>
      </c>
      <c r="E14">
        <v>273</v>
      </c>
      <c r="F14">
        <v>42</v>
      </c>
      <c r="G14">
        <v>0</v>
      </c>
      <c r="H14">
        <v>0</v>
      </c>
      <c r="I14">
        <f>Table1[[#This Row],[FCT automatic]]-Table1[[#This Row],[FCT manual]]</f>
        <v>0</v>
      </c>
      <c r="J14">
        <f>Table1[[#This Row],[Lipid arc automatic]]-Table1[[#This Row],[Lipid arc manual]]</f>
        <v>0</v>
      </c>
      <c r="K14">
        <f>Table1[[#This Row],[FCT model 3 2D]]-Table1[[#This Row],[FCT manual]]</f>
        <v>273</v>
      </c>
      <c r="L14">
        <f>Table1[[#This Row],[Lipid arc model 3 2D]]-Table1[[#This Row],[Lipid arc manual]]</f>
        <v>42</v>
      </c>
    </row>
    <row r="15" spans="1:12" x14ac:dyDescent="0.3">
      <c r="A15" t="s">
        <v>2</v>
      </c>
      <c r="B15" t="s">
        <v>16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f>Table1[[#This Row],[FCT automatic]]-Table1[[#This Row],[FCT manual]]</f>
        <v>0</v>
      </c>
      <c r="J15">
        <f>Table1[[#This Row],[Lipid arc automatic]]-Table1[[#This Row],[Lipid arc manual]]</f>
        <v>0</v>
      </c>
      <c r="K15">
        <f>Table1[[#This Row],[FCT model 3 2D]]-Table1[[#This Row],[FCT manual]]</f>
        <v>0</v>
      </c>
      <c r="L15">
        <f>Table1[[#This Row],[Lipid arc model 3 2D]]-Table1[[#This Row],[Lipid arc manual]]</f>
        <v>0</v>
      </c>
    </row>
    <row r="16" spans="1:12" x14ac:dyDescent="0.3">
      <c r="A16" t="s">
        <v>2</v>
      </c>
      <c r="B16" t="s">
        <v>17</v>
      </c>
      <c r="C16">
        <v>199</v>
      </c>
      <c r="D16">
        <v>74</v>
      </c>
      <c r="E16">
        <v>394</v>
      </c>
      <c r="F16">
        <v>12</v>
      </c>
      <c r="G16">
        <v>150</v>
      </c>
      <c r="H16">
        <v>54</v>
      </c>
      <c r="I16">
        <f>Table1[[#This Row],[FCT automatic]]-Table1[[#This Row],[FCT manual]]</f>
        <v>49</v>
      </c>
      <c r="J16">
        <f>Table1[[#This Row],[Lipid arc automatic]]-Table1[[#This Row],[Lipid arc manual]]</f>
        <v>20</v>
      </c>
      <c r="K16">
        <f>Table1[[#This Row],[FCT model 3 2D]]-Table1[[#This Row],[FCT manual]]</f>
        <v>244</v>
      </c>
      <c r="L16">
        <f>Table1[[#This Row],[Lipid arc model 3 2D]]-Table1[[#This Row],[Lipid arc manual]]</f>
        <v>-42</v>
      </c>
    </row>
    <row r="17" spans="1:12" x14ac:dyDescent="0.3">
      <c r="A17" t="s">
        <v>2</v>
      </c>
      <c r="B17" t="s">
        <v>18</v>
      </c>
      <c r="C17">
        <v>281</v>
      </c>
      <c r="D17">
        <v>46</v>
      </c>
      <c r="E17">
        <v>0</v>
      </c>
      <c r="F17">
        <v>0</v>
      </c>
      <c r="G17">
        <v>170</v>
      </c>
      <c r="H17">
        <v>33</v>
      </c>
      <c r="I17">
        <f>Table1[[#This Row],[FCT automatic]]-Table1[[#This Row],[FCT manual]]</f>
        <v>111</v>
      </c>
      <c r="J17">
        <f>Table1[[#This Row],[Lipid arc automatic]]-Table1[[#This Row],[Lipid arc manual]]</f>
        <v>13</v>
      </c>
      <c r="K17">
        <f>Table1[[#This Row],[FCT model 3 2D]]-Table1[[#This Row],[FCT manual]]</f>
        <v>-170</v>
      </c>
      <c r="L17">
        <f>Table1[[#This Row],[Lipid arc model 3 2D]]-Table1[[#This Row],[Lipid arc manual]]</f>
        <v>-33</v>
      </c>
    </row>
    <row r="18" spans="1:12" x14ac:dyDescent="0.3">
      <c r="A18" t="s">
        <v>20</v>
      </c>
      <c r="B18" t="s">
        <v>3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f>Table1[[#This Row],[FCT automatic]]-Table1[[#This Row],[FCT manual]]</f>
        <v>0</v>
      </c>
      <c r="J18">
        <f>Table1[[#This Row],[Lipid arc automatic]]-Table1[[#This Row],[Lipid arc manual]]</f>
        <v>0</v>
      </c>
      <c r="K18">
        <f>Table1[[#This Row],[FCT model 3 2D]]-Table1[[#This Row],[FCT manual]]</f>
        <v>0</v>
      </c>
      <c r="L18">
        <f>Table1[[#This Row],[Lipid arc model 3 2D]]-Table1[[#This Row],[Lipid arc manual]]</f>
        <v>0</v>
      </c>
    </row>
    <row r="19" spans="1:12" x14ac:dyDescent="0.3">
      <c r="A19" t="s">
        <v>20</v>
      </c>
      <c r="B19" t="s">
        <v>14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f>Table1[[#This Row],[FCT automatic]]-Table1[[#This Row],[FCT manual]]</f>
        <v>0</v>
      </c>
      <c r="J19">
        <f>Table1[[#This Row],[Lipid arc automatic]]-Table1[[#This Row],[Lipid arc manual]]</f>
        <v>0</v>
      </c>
      <c r="K19">
        <f>Table1[[#This Row],[FCT model 3 2D]]-Table1[[#This Row],[FCT manual]]</f>
        <v>0</v>
      </c>
      <c r="L19">
        <f>Table1[[#This Row],[Lipid arc model 3 2D]]-Table1[[#This Row],[Lipid arc manual]]</f>
        <v>0</v>
      </c>
    </row>
    <row r="20" spans="1:12" x14ac:dyDescent="0.3">
      <c r="A20" t="s">
        <v>20</v>
      </c>
      <c r="B20" t="s">
        <v>21</v>
      </c>
      <c r="C20">
        <v>45</v>
      </c>
      <c r="D20">
        <v>150</v>
      </c>
      <c r="E20">
        <v>86</v>
      </c>
      <c r="F20">
        <v>140</v>
      </c>
      <c r="G20">
        <v>60</v>
      </c>
      <c r="H20">
        <v>143</v>
      </c>
      <c r="I20">
        <f>Table1[[#This Row],[FCT automatic]]-Table1[[#This Row],[FCT manual]]</f>
        <v>-15</v>
      </c>
      <c r="J20">
        <f>Table1[[#This Row],[Lipid arc automatic]]-Table1[[#This Row],[Lipid arc manual]]</f>
        <v>7</v>
      </c>
      <c r="K20">
        <f>Table1[[#This Row],[FCT model 3 2D]]-Table1[[#This Row],[FCT manual]]</f>
        <v>26</v>
      </c>
      <c r="L20">
        <f>Table1[[#This Row],[Lipid arc model 3 2D]]-Table1[[#This Row],[Lipid arc manual]]</f>
        <v>-3</v>
      </c>
    </row>
    <row r="21" spans="1:12" x14ac:dyDescent="0.3">
      <c r="A21" t="s">
        <v>20</v>
      </c>
      <c r="B21" t="s">
        <v>6</v>
      </c>
      <c r="C21">
        <v>67</v>
      </c>
      <c r="D21">
        <v>122</v>
      </c>
      <c r="E21">
        <v>64</v>
      </c>
      <c r="F21">
        <v>138</v>
      </c>
      <c r="G21">
        <v>70</v>
      </c>
      <c r="H21">
        <v>120</v>
      </c>
      <c r="I21">
        <f>Table1[[#This Row],[FCT automatic]]-Table1[[#This Row],[FCT manual]]</f>
        <v>-3</v>
      </c>
      <c r="J21">
        <f>Table1[[#This Row],[Lipid arc automatic]]-Table1[[#This Row],[Lipid arc manual]]</f>
        <v>2</v>
      </c>
      <c r="K21">
        <f>Table1[[#This Row],[FCT model 3 2D]]-Table1[[#This Row],[FCT manual]]</f>
        <v>-6</v>
      </c>
      <c r="L21">
        <f>Table1[[#This Row],[Lipid arc model 3 2D]]-Table1[[#This Row],[Lipid arc manual]]</f>
        <v>18</v>
      </c>
    </row>
    <row r="22" spans="1:12" x14ac:dyDescent="0.3">
      <c r="A22" t="s">
        <v>20</v>
      </c>
      <c r="B22" t="s">
        <v>7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f>Table1[[#This Row],[FCT automatic]]-Table1[[#This Row],[FCT manual]]</f>
        <v>0</v>
      </c>
      <c r="J22">
        <f>Table1[[#This Row],[Lipid arc automatic]]-Table1[[#This Row],[Lipid arc manual]]</f>
        <v>0</v>
      </c>
      <c r="K22">
        <f>Table1[[#This Row],[FCT model 3 2D]]-Table1[[#This Row],[FCT manual]]</f>
        <v>0</v>
      </c>
      <c r="L22">
        <f>Table1[[#This Row],[Lipid arc model 3 2D]]-Table1[[#This Row],[Lipid arc manual]]</f>
        <v>0</v>
      </c>
    </row>
    <row r="23" spans="1:12" x14ac:dyDescent="0.3">
      <c r="A23" t="s">
        <v>20</v>
      </c>
      <c r="B23" t="s">
        <v>9</v>
      </c>
      <c r="C23">
        <v>536</v>
      </c>
      <c r="D23">
        <v>88</v>
      </c>
      <c r="E23">
        <v>440</v>
      </c>
      <c r="F23">
        <v>66</v>
      </c>
      <c r="G23">
        <v>720</v>
      </c>
      <c r="H23">
        <v>62</v>
      </c>
      <c r="I23">
        <f>Table1[[#This Row],[FCT automatic]]-Table1[[#This Row],[FCT manual]]</f>
        <v>-184</v>
      </c>
      <c r="J23">
        <f>Table1[[#This Row],[Lipid arc automatic]]-Table1[[#This Row],[Lipid arc manual]]</f>
        <v>26</v>
      </c>
      <c r="K23">
        <f>Table1[[#This Row],[FCT model 3 2D]]-Table1[[#This Row],[FCT manual]]</f>
        <v>-280</v>
      </c>
      <c r="L23">
        <f>Table1[[#This Row],[Lipid arc model 3 2D]]-Table1[[#This Row],[Lipid arc manual]]</f>
        <v>4</v>
      </c>
    </row>
    <row r="24" spans="1:12" x14ac:dyDescent="0.3">
      <c r="A24" t="s">
        <v>22</v>
      </c>
      <c r="B24" t="s">
        <v>3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f>Table1[[#This Row],[FCT automatic]]-Table1[[#This Row],[FCT manual]]</f>
        <v>0</v>
      </c>
      <c r="J24">
        <f>Table1[[#This Row],[Lipid arc automatic]]-Table1[[#This Row],[Lipid arc manual]]</f>
        <v>0</v>
      </c>
      <c r="K24">
        <f>Table1[[#This Row],[FCT model 3 2D]]-Table1[[#This Row],[FCT manual]]</f>
        <v>0</v>
      </c>
      <c r="L24">
        <f>Table1[[#This Row],[Lipid arc model 3 2D]]-Table1[[#This Row],[Lipid arc manual]]</f>
        <v>0</v>
      </c>
    </row>
    <row r="25" spans="1:12" x14ac:dyDescent="0.3">
      <c r="A25" t="s">
        <v>22</v>
      </c>
      <c r="B25" t="s">
        <v>14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f>Table1[[#This Row],[FCT automatic]]-Table1[[#This Row],[FCT manual]]</f>
        <v>0</v>
      </c>
      <c r="J25">
        <f>Table1[[#This Row],[Lipid arc automatic]]-Table1[[#This Row],[Lipid arc manual]]</f>
        <v>0</v>
      </c>
      <c r="K25">
        <f>Table1[[#This Row],[FCT model 3 2D]]-Table1[[#This Row],[FCT manual]]</f>
        <v>0</v>
      </c>
      <c r="L25">
        <f>Table1[[#This Row],[Lipid arc model 3 2D]]-Table1[[#This Row],[Lipid arc manual]]</f>
        <v>0</v>
      </c>
    </row>
    <row r="26" spans="1:12" x14ac:dyDescent="0.3">
      <c r="A26" t="s">
        <v>22</v>
      </c>
      <c r="B26" t="s">
        <v>26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f>Table1[[#This Row],[FCT automatic]]-Table1[[#This Row],[FCT manual]]</f>
        <v>0</v>
      </c>
      <c r="J26">
        <f>Table1[[#This Row],[Lipid arc automatic]]-Table1[[#This Row],[Lipid arc manual]]</f>
        <v>0</v>
      </c>
      <c r="K26">
        <f>Table1[[#This Row],[FCT model 3 2D]]-Table1[[#This Row],[FCT manual]]</f>
        <v>0</v>
      </c>
      <c r="L26">
        <f>Table1[[#This Row],[Lipid arc model 3 2D]]-Table1[[#This Row],[Lipid arc manual]]</f>
        <v>0</v>
      </c>
    </row>
    <row r="27" spans="1:12" x14ac:dyDescent="0.3">
      <c r="A27" t="s">
        <v>22</v>
      </c>
      <c r="B27" t="s">
        <v>19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f>Table1[[#This Row],[FCT automatic]]-Table1[[#This Row],[FCT manual]]</f>
        <v>0</v>
      </c>
      <c r="J27">
        <f>Table1[[#This Row],[Lipid arc automatic]]-Table1[[#This Row],[Lipid arc manual]]</f>
        <v>0</v>
      </c>
      <c r="K27">
        <f>Table1[[#This Row],[FCT model 3 2D]]-Table1[[#This Row],[FCT manual]]</f>
        <v>0</v>
      </c>
      <c r="L27">
        <f>Table1[[#This Row],[Lipid arc model 3 2D]]-Table1[[#This Row],[Lipid arc manual]]</f>
        <v>0</v>
      </c>
    </row>
    <row r="28" spans="1:12" x14ac:dyDescent="0.3">
      <c r="A28" t="s">
        <v>22</v>
      </c>
      <c r="B28" t="s">
        <v>27</v>
      </c>
      <c r="C28">
        <v>197</v>
      </c>
      <c r="D28">
        <v>108</v>
      </c>
      <c r="E28">
        <v>382</v>
      </c>
      <c r="F28">
        <v>98</v>
      </c>
      <c r="G28">
        <v>280</v>
      </c>
      <c r="H28">
        <v>93</v>
      </c>
      <c r="I28">
        <f>Table1[[#This Row],[FCT automatic]]-Table1[[#This Row],[FCT manual]]</f>
        <v>-83</v>
      </c>
      <c r="J28">
        <f>Table1[[#This Row],[Lipid arc automatic]]-Table1[[#This Row],[Lipid arc manual]]</f>
        <v>15</v>
      </c>
      <c r="K28">
        <f>Table1[[#This Row],[FCT model 3 2D]]-Table1[[#This Row],[FCT manual]]</f>
        <v>102</v>
      </c>
      <c r="L28">
        <f>Table1[[#This Row],[Lipid arc model 3 2D]]-Table1[[#This Row],[Lipid arc manual]]</f>
        <v>5</v>
      </c>
    </row>
    <row r="29" spans="1:12" x14ac:dyDescent="0.3">
      <c r="A29" t="s">
        <v>22</v>
      </c>
      <c r="B29" t="s">
        <v>4</v>
      </c>
      <c r="C29">
        <v>0</v>
      </c>
      <c r="D29">
        <v>0</v>
      </c>
      <c r="E29">
        <v>485</v>
      </c>
      <c r="F29">
        <v>52</v>
      </c>
      <c r="G29">
        <v>0</v>
      </c>
      <c r="H29">
        <v>0</v>
      </c>
      <c r="I29">
        <f>Table1[[#This Row],[FCT automatic]]-Table1[[#This Row],[FCT manual]]</f>
        <v>0</v>
      </c>
      <c r="J29">
        <f>Table1[[#This Row],[Lipid arc automatic]]-Table1[[#This Row],[Lipid arc manual]]</f>
        <v>0</v>
      </c>
      <c r="K29">
        <f>Table1[[#This Row],[FCT model 3 2D]]-Table1[[#This Row],[FCT manual]]</f>
        <v>485</v>
      </c>
      <c r="L29">
        <f>Table1[[#This Row],[Lipid arc model 3 2D]]-Table1[[#This Row],[Lipid arc manual]]</f>
        <v>52</v>
      </c>
    </row>
    <row r="30" spans="1:12" s="1" customFormat="1" x14ac:dyDescent="0.3">
      <c r="A30" t="s">
        <v>22</v>
      </c>
      <c r="B30" t="s">
        <v>5</v>
      </c>
      <c r="C30">
        <v>64</v>
      </c>
      <c r="D30">
        <v>216</v>
      </c>
      <c r="E30">
        <v>92</v>
      </c>
      <c r="F30">
        <v>210</v>
      </c>
      <c r="G30">
        <v>50</v>
      </c>
      <c r="H30">
        <v>213</v>
      </c>
      <c r="I30">
        <f>Table1[[#This Row],[FCT automatic]]-Table1[[#This Row],[FCT manual]]</f>
        <v>14</v>
      </c>
      <c r="J30">
        <f>Table1[[#This Row],[Lipid arc automatic]]-Table1[[#This Row],[Lipid arc manual]]</f>
        <v>3</v>
      </c>
      <c r="K30">
        <f>Table1[[#This Row],[FCT model 3 2D]]-Table1[[#This Row],[FCT manual]]</f>
        <v>42</v>
      </c>
      <c r="L30">
        <f>Table1[[#This Row],[Lipid arc model 3 2D]]-Table1[[#This Row],[Lipid arc manual]]</f>
        <v>-3</v>
      </c>
    </row>
    <row r="31" spans="1:12" s="1" customFormat="1" x14ac:dyDescent="0.3">
      <c r="A31" t="s">
        <v>22</v>
      </c>
      <c r="B31" t="s">
        <v>23</v>
      </c>
      <c r="C31">
        <v>60</v>
      </c>
      <c r="D31">
        <v>190</v>
      </c>
      <c r="E31">
        <v>91</v>
      </c>
      <c r="F31">
        <v>182</v>
      </c>
      <c r="G31">
        <v>50</v>
      </c>
      <c r="H31">
        <v>197</v>
      </c>
      <c r="I31">
        <f>Table1[[#This Row],[FCT automatic]]-Table1[[#This Row],[FCT manual]]</f>
        <v>10</v>
      </c>
      <c r="J31">
        <f>Table1[[#This Row],[Lipid arc automatic]]-Table1[[#This Row],[Lipid arc manual]]</f>
        <v>-7</v>
      </c>
      <c r="K31">
        <f>Table1[[#This Row],[FCT model 3 2D]]-Table1[[#This Row],[FCT manual]]</f>
        <v>41</v>
      </c>
      <c r="L31">
        <f>Table1[[#This Row],[Lipid arc model 3 2D]]-Table1[[#This Row],[Lipid arc manual]]</f>
        <v>-15</v>
      </c>
    </row>
    <row r="32" spans="1:12" x14ac:dyDescent="0.3">
      <c r="A32" t="s">
        <v>22</v>
      </c>
      <c r="B32" t="s">
        <v>6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f>Table1[[#This Row],[FCT automatic]]-Table1[[#This Row],[FCT manual]]</f>
        <v>0</v>
      </c>
      <c r="J32">
        <f>Table1[[#This Row],[Lipid arc automatic]]-Table1[[#This Row],[Lipid arc manual]]</f>
        <v>0</v>
      </c>
      <c r="K32">
        <f>Table1[[#This Row],[FCT model 3 2D]]-Table1[[#This Row],[FCT manual]]</f>
        <v>0</v>
      </c>
      <c r="L32">
        <f>Table1[[#This Row],[Lipid arc model 3 2D]]-Table1[[#This Row],[Lipid arc manual]]</f>
        <v>0</v>
      </c>
    </row>
    <row r="33" spans="1:12" x14ac:dyDescent="0.3">
      <c r="A33" t="s">
        <v>22</v>
      </c>
      <c r="B33" t="s">
        <v>7</v>
      </c>
      <c r="C33">
        <v>180</v>
      </c>
      <c r="D33">
        <v>172</v>
      </c>
      <c r="E33">
        <v>225</v>
      </c>
      <c r="F33">
        <v>142</v>
      </c>
      <c r="G33">
        <v>230</v>
      </c>
      <c r="H33">
        <f>114.5+49.1</f>
        <v>163.6</v>
      </c>
      <c r="I33">
        <f>Table1[[#This Row],[FCT automatic]]-Table1[[#This Row],[FCT manual]]</f>
        <v>-50</v>
      </c>
      <c r="J33">
        <f>Table1[[#This Row],[Lipid arc automatic]]-Table1[[#This Row],[Lipid arc manual]]</f>
        <v>8.4000000000000057</v>
      </c>
      <c r="K33">
        <f>Table1[[#This Row],[FCT model 3 2D]]-Table1[[#This Row],[FCT manual]]</f>
        <v>-5</v>
      </c>
      <c r="L33">
        <f>Table1[[#This Row],[Lipid arc model 3 2D]]-Table1[[#This Row],[Lipid arc manual]]</f>
        <v>-21.599999999999994</v>
      </c>
    </row>
    <row r="34" spans="1:12" x14ac:dyDescent="0.3">
      <c r="A34" t="s">
        <v>28</v>
      </c>
      <c r="B34" t="s">
        <v>3</v>
      </c>
      <c r="C34">
        <v>0</v>
      </c>
      <c r="D34">
        <v>0</v>
      </c>
      <c r="E34">
        <v>239</v>
      </c>
      <c r="F34">
        <v>0</v>
      </c>
      <c r="G34">
        <v>0</v>
      </c>
      <c r="H34">
        <v>0</v>
      </c>
      <c r="I34">
        <f>Table1[[#This Row],[FCT automatic]]-Table1[[#This Row],[FCT manual]]</f>
        <v>0</v>
      </c>
      <c r="J34">
        <f>Table1[[#This Row],[Lipid arc automatic]]-Table1[[#This Row],[Lipid arc manual]]</f>
        <v>0</v>
      </c>
      <c r="K34">
        <f>Table1[[#This Row],[FCT model 3 2D]]-Table1[[#This Row],[FCT manual]]</f>
        <v>239</v>
      </c>
      <c r="L34">
        <f>Table1[[#This Row],[Lipid arc model 3 2D]]-Table1[[#This Row],[Lipid arc manual]]</f>
        <v>0</v>
      </c>
    </row>
    <row r="35" spans="1:12" x14ac:dyDescent="0.3">
      <c r="A35" t="s">
        <v>28</v>
      </c>
      <c r="B35" t="s">
        <v>14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f>Table1[[#This Row],[FCT automatic]]-Table1[[#This Row],[FCT manual]]</f>
        <v>0</v>
      </c>
      <c r="J35">
        <f>Table1[[#This Row],[Lipid arc automatic]]-Table1[[#This Row],[Lipid arc manual]]</f>
        <v>0</v>
      </c>
      <c r="K35">
        <f>Table1[[#This Row],[FCT model 3 2D]]-Table1[[#This Row],[FCT manual]]</f>
        <v>0</v>
      </c>
      <c r="L35">
        <f>Table1[[#This Row],[Lipid arc model 3 2D]]-Table1[[#This Row],[Lipid arc manual]]</f>
        <v>0</v>
      </c>
    </row>
    <row r="36" spans="1:12" x14ac:dyDescent="0.3">
      <c r="A36" t="s">
        <v>28</v>
      </c>
      <c r="B36" t="s">
        <v>19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f>Table1[[#This Row],[FCT automatic]]-Table1[[#This Row],[FCT manual]]</f>
        <v>0</v>
      </c>
      <c r="J36">
        <f>Table1[[#This Row],[Lipid arc automatic]]-Table1[[#This Row],[Lipid arc manual]]</f>
        <v>0</v>
      </c>
      <c r="K36">
        <f>Table1[[#This Row],[FCT model 3 2D]]-Table1[[#This Row],[FCT manual]]</f>
        <v>0</v>
      </c>
      <c r="L36">
        <f>Table1[[#This Row],[Lipid arc model 3 2D]]-Table1[[#This Row],[Lipid arc manual]]</f>
        <v>0</v>
      </c>
    </row>
    <row r="37" spans="1:12" x14ac:dyDescent="0.3">
      <c r="A37" t="s">
        <v>28</v>
      </c>
      <c r="B37" t="s">
        <v>4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f>Table1[[#This Row],[FCT automatic]]-Table1[[#This Row],[FCT manual]]</f>
        <v>0</v>
      </c>
      <c r="J37">
        <f>Table1[[#This Row],[Lipid arc automatic]]-Table1[[#This Row],[Lipid arc manual]]</f>
        <v>0</v>
      </c>
      <c r="K37">
        <f>Table1[[#This Row],[FCT model 3 2D]]-Table1[[#This Row],[FCT manual]]</f>
        <v>0</v>
      </c>
      <c r="L37">
        <f>Table1[[#This Row],[Lipid arc model 3 2D]]-Table1[[#This Row],[Lipid arc manual]]</f>
        <v>0</v>
      </c>
    </row>
    <row r="38" spans="1:12" x14ac:dyDescent="0.3">
      <c r="A38" t="s">
        <v>28</v>
      </c>
      <c r="B38" t="s">
        <v>25</v>
      </c>
      <c r="C38">
        <v>0</v>
      </c>
      <c r="D38">
        <v>0</v>
      </c>
      <c r="E38">
        <v>430</v>
      </c>
      <c r="F38">
        <v>52</v>
      </c>
      <c r="G38">
        <v>0</v>
      </c>
      <c r="H38">
        <v>0</v>
      </c>
      <c r="I38">
        <f>Table1[[#This Row],[FCT automatic]]-Table1[[#This Row],[FCT manual]]</f>
        <v>0</v>
      </c>
      <c r="J38">
        <f>Table1[[#This Row],[Lipid arc automatic]]-Table1[[#This Row],[Lipid arc manual]]</f>
        <v>0</v>
      </c>
      <c r="K38">
        <f>Table1[[#This Row],[FCT model 3 2D]]-Table1[[#This Row],[FCT manual]]</f>
        <v>430</v>
      </c>
      <c r="L38">
        <f>Table1[[#This Row],[Lipid arc model 3 2D]]-Table1[[#This Row],[Lipid arc manual]]</f>
        <v>52</v>
      </c>
    </row>
    <row r="39" spans="1:12" x14ac:dyDescent="0.3">
      <c r="A39" t="s">
        <v>28</v>
      </c>
      <c r="B39" t="s">
        <v>6</v>
      </c>
      <c r="C39">
        <v>548</v>
      </c>
      <c r="D39">
        <v>66</v>
      </c>
      <c r="E39">
        <v>608</v>
      </c>
      <c r="F39">
        <v>70</v>
      </c>
      <c r="G39">
        <v>570</v>
      </c>
      <c r="H39">
        <v>68</v>
      </c>
      <c r="I39">
        <f>Table1[[#This Row],[FCT automatic]]-Table1[[#This Row],[FCT manual]]</f>
        <v>-22</v>
      </c>
      <c r="J39">
        <f>Table1[[#This Row],[Lipid arc automatic]]-Table1[[#This Row],[Lipid arc manual]]</f>
        <v>-2</v>
      </c>
      <c r="K39">
        <f>Table1[[#This Row],[FCT model 3 2D]]-Table1[[#This Row],[FCT manual]]</f>
        <v>38</v>
      </c>
      <c r="L39">
        <f>Table1[[#This Row],[Lipid arc model 3 2D]]-Table1[[#This Row],[Lipid arc manual]]</f>
        <v>2</v>
      </c>
    </row>
    <row r="40" spans="1:12" x14ac:dyDescent="0.3">
      <c r="A40" t="s">
        <v>28</v>
      </c>
      <c r="B40" t="s">
        <v>7</v>
      </c>
      <c r="C40">
        <v>340</v>
      </c>
      <c r="D40">
        <v>126</v>
      </c>
      <c r="E40">
        <v>212</v>
      </c>
      <c r="F40">
        <v>132</v>
      </c>
      <c r="G40">
        <v>200</v>
      </c>
      <c r="H40">
        <v>119</v>
      </c>
      <c r="I40">
        <f>Table1[[#This Row],[FCT automatic]]-Table1[[#This Row],[FCT manual]]</f>
        <v>140</v>
      </c>
      <c r="J40">
        <f>Table1[[#This Row],[Lipid arc automatic]]-Table1[[#This Row],[Lipid arc manual]]</f>
        <v>7</v>
      </c>
      <c r="K40">
        <f>Table1[[#This Row],[FCT model 3 2D]]-Table1[[#This Row],[FCT manual]]</f>
        <v>12</v>
      </c>
      <c r="L40">
        <f>Table1[[#This Row],[Lipid arc model 3 2D]]-Table1[[#This Row],[Lipid arc manual]]</f>
        <v>13</v>
      </c>
    </row>
    <row r="41" spans="1:12" x14ac:dyDescent="0.3">
      <c r="A41" t="s">
        <v>28</v>
      </c>
      <c r="B41" t="s">
        <v>29</v>
      </c>
      <c r="C41">
        <v>375</v>
      </c>
      <c r="D41">
        <v>158</v>
      </c>
      <c r="E41">
        <v>345</v>
      </c>
      <c r="F41">
        <v>166</v>
      </c>
      <c r="G41">
        <v>320</v>
      </c>
      <c r="H41">
        <v>162</v>
      </c>
      <c r="I41">
        <f>Table1[[#This Row],[FCT automatic]]-Table1[[#This Row],[FCT manual]]</f>
        <v>55</v>
      </c>
      <c r="J41">
        <f>Table1[[#This Row],[Lipid arc automatic]]-Table1[[#This Row],[Lipid arc manual]]</f>
        <v>-4</v>
      </c>
      <c r="K41">
        <f>Table1[[#This Row],[FCT model 3 2D]]-Table1[[#This Row],[FCT manual]]</f>
        <v>25</v>
      </c>
      <c r="L41">
        <f>Table1[[#This Row],[Lipid arc model 3 2D]]-Table1[[#This Row],[Lipid arc manual]]</f>
        <v>4</v>
      </c>
    </row>
    <row r="42" spans="1:12" x14ac:dyDescent="0.3">
      <c r="A42" t="s">
        <v>28</v>
      </c>
      <c r="B42" t="s">
        <v>30</v>
      </c>
      <c r="C42">
        <v>410</v>
      </c>
      <c r="D42">
        <v>126</v>
      </c>
      <c r="E42">
        <v>278</v>
      </c>
      <c r="F42">
        <v>138</v>
      </c>
      <c r="G42">
        <v>330</v>
      </c>
      <c r="H42">
        <f>53.8+86.8</f>
        <v>140.6</v>
      </c>
      <c r="I42">
        <f>Table1[[#This Row],[FCT automatic]]-Table1[[#This Row],[FCT manual]]</f>
        <v>80</v>
      </c>
      <c r="J42">
        <f>Table1[[#This Row],[Lipid arc automatic]]-Table1[[#This Row],[Lipid arc manual]]</f>
        <v>-14.599999999999994</v>
      </c>
      <c r="K42">
        <f>Table1[[#This Row],[FCT model 3 2D]]-Table1[[#This Row],[FCT manual]]</f>
        <v>-52</v>
      </c>
      <c r="L42">
        <f>Table1[[#This Row],[Lipid arc model 3 2D]]-Table1[[#This Row],[Lipid arc manual]]</f>
        <v>-2.5999999999999943</v>
      </c>
    </row>
    <row r="43" spans="1:12" x14ac:dyDescent="0.3">
      <c r="A43" t="s">
        <v>28</v>
      </c>
      <c r="B43" t="s">
        <v>31</v>
      </c>
      <c r="C43">
        <v>205</v>
      </c>
      <c r="D43">
        <v>154</v>
      </c>
      <c r="E43">
        <v>252</v>
      </c>
      <c r="F43">
        <v>140</v>
      </c>
      <c r="G43">
        <v>210</v>
      </c>
      <c r="H43">
        <f>74.5+66.2</f>
        <v>140.69999999999999</v>
      </c>
      <c r="I43">
        <f>Table1[[#This Row],[FCT automatic]]-Table1[[#This Row],[FCT manual]]</f>
        <v>-5</v>
      </c>
      <c r="J43">
        <f>Table1[[#This Row],[Lipid arc automatic]]-Table1[[#This Row],[Lipid arc manual]]</f>
        <v>13.300000000000011</v>
      </c>
      <c r="K43">
        <f>Table1[[#This Row],[FCT model 3 2D]]-Table1[[#This Row],[FCT manual]]</f>
        <v>42</v>
      </c>
      <c r="L43">
        <f>Table1[[#This Row],[Lipid arc model 3 2D]]-Table1[[#This Row],[Lipid arc manual]]</f>
        <v>-0.69999999999998863</v>
      </c>
    </row>
    <row r="44" spans="1:12" x14ac:dyDescent="0.3">
      <c r="A44" t="s">
        <v>28</v>
      </c>
      <c r="B44" t="s">
        <v>32</v>
      </c>
      <c r="C44">
        <v>198</v>
      </c>
      <c r="D44">
        <v>130</v>
      </c>
      <c r="E44">
        <v>182</v>
      </c>
      <c r="F44">
        <v>104</v>
      </c>
      <c r="G44">
        <v>150</v>
      </c>
      <c r="H44">
        <f>51.3+71.7</f>
        <v>123</v>
      </c>
      <c r="I44">
        <f>Table1[[#This Row],[FCT automatic]]-Table1[[#This Row],[FCT manual]]</f>
        <v>48</v>
      </c>
      <c r="J44">
        <f>Table1[[#This Row],[Lipid arc automatic]]-Table1[[#This Row],[Lipid arc manual]]</f>
        <v>7</v>
      </c>
      <c r="K44">
        <f>Table1[[#This Row],[FCT model 3 2D]]-Table1[[#This Row],[FCT manual]]</f>
        <v>32</v>
      </c>
      <c r="L44">
        <f>Table1[[#This Row],[Lipid arc model 3 2D]]-Table1[[#This Row],[Lipid arc manual]]</f>
        <v>-19</v>
      </c>
    </row>
    <row r="45" spans="1:12" x14ac:dyDescent="0.3">
      <c r="A45" t="s">
        <v>28</v>
      </c>
      <c r="B45" t="s">
        <v>9</v>
      </c>
      <c r="C45">
        <v>345</v>
      </c>
      <c r="D45">
        <v>160</v>
      </c>
      <c r="E45">
        <v>354</v>
      </c>
      <c r="F45">
        <v>114</v>
      </c>
      <c r="G45">
        <v>290</v>
      </c>
      <c r="H45">
        <v>161</v>
      </c>
      <c r="I45">
        <f>Table1[[#This Row],[FCT automatic]]-Table1[[#This Row],[FCT manual]]</f>
        <v>55</v>
      </c>
      <c r="J45">
        <f>Table1[[#This Row],[Lipid arc automatic]]-Table1[[#This Row],[Lipid arc manual]]</f>
        <v>-1</v>
      </c>
      <c r="K45">
        <f>Table1[[#This Row],[FCT model 3 2D]]-Table1[[#This Row],[FCT manual]]</f>
        <v>64</v>
      </c>
      <c r="L45">
        <f>Table1[[#This Row],[Lipid arc model 3 2D]]-Table1[[#This Row],[Lipid arc manual]]</f>
        <v>-47</v>
      </c>
    </row>
    <row r="46" spans="1:12" x14ac:dyDescent="0.3">
      <c r="A46" t="s">
        <v>33</v>
      </c>
      <c r="B46" t="s">
        <v>3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f>Table1[[#This Row],[FCT automatic]]-Table1[[#This Row],[FCT manual]]</f>
        <v>0</v>
      </c>
      <c r="J46">
        <f>Table1[[#This Row],[Lipid arc automatic]]-Table1[[#This Row],[Lipid arc manual]]</f>
        <v>0</v>
      </c>
      <c r="K46">
        <f>Table1[[#This Row],[FCT model 3 2D]]-Table1[[#This Row],[FCT manual]]</f>
        <v>0</v>
      </c>
      <c r="L46">
        <f>Table1[[#This Row],[Lipid arc model 3 2D]]-Table1[[#This Row],[Lipid arc manual]]</f>
        <v>0</v>
      </c>
    </row>
    <row r="47" spans="1:12" x14ac:dyDescent="0.3">
      <c r="A47" t="s">
        <v>33</v>
      </c>
      <c r="B47" t="s">
        <v>14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f>Table1[[#This Row],[FCT automatic]]-Table1[[#This Row],[FCT manual]]</f>
        <v>0</v>
      </c>
      <c r="J47">
        <f>Table1[[#This Row],[Lipid arc automatic]]-Table1[[#This Row],[Lipid arc manual]]</f>
        <v>0</v>
      </c>
      <c r="K47">
        <f>Table1[[#This Row],[FCT model 3 2D]]-Table1[[#This Row],[FCT manual]]</f>
        <v>0</v>
      </c>
      <c r="L47">
        <f>Table1[[#This Row],[Lipid arc model 3 2D]]-Table1[[#This Row],[Lipid arc manual]]</f>
        <v>0</v>
      </c>
    </row>
    <row r="48" spans="1:12" x14ac:dyDescent="0.3">
      <c r="A48" t="s">
        <v>33</v>
      </c>
      <c r="B48" t="s">
        <v>19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f>Table1[[#This Row],[FCT automatic]]-Table1[[#This Row],[FCT manual]]</f>
        <v>0</v>
      </c>
      <c r="J48">
        <f>Table1[[#This Row],[Lipid arc automatic]]-Table1[[#This Row],[Lipid arc manual]]</f>
        <v>0</v>
      </c>
      <c r="K48">
        <f>Table1[[#This Row],[FCT model 3 2D]]-Table1[[#This Row],[FCT manual]]</f>
        <v>0</v>
      </c>
      <c r="L48">
        <f>Table1[[#This Row],[Lipid arc model 3 2D]]-Table1[[#This Row],[Lipid arc manual]]</f>
        <v>0</v>
      </c>
    </row>
    <row r="49" spans="1:12" x14ac:dyDescent="0.3">
      <c r="A49" t="s">
        <v>33</v>
      </c>
      <c r="B49" t="s">
        <v>4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f>Table1[[#This Row],[FCT automatic]]-Table1[[#This Row],[FCT manual]]</f>
        <v>0</v>
      </c>
      <c r="J49">
        <f>Table1[[#This Row],[Lipid arc automatic]]-Table1[[#This Row],[Lipid arc manual]]</f>
        <v>0</v>
      </c>
      <c r="K49">
        <f>Table1[[#This Row],[FCT model 3 2D]]-Table1[[#This Row],[FCT manual]]</f>
        <v>0</v>
      </c>
      <c r="L49">
        <f>Table1[[#This Row],[Lipid arc model 3 2D]]-Table1[[#This Row],[Lipid arc manual]]</f>
        <v>0</v>
      </c>
    </row>
    <row r="50" spans="1:12" x14ac:dyDescent="0.3">
      <c r="A50" t="s">
        <v>33</v>
      </c>
      <c r="B50" t="s">
        <v>5</v>
      </c>
      <c r="C50">
        <v>67</v>
      </c>
      <c r="D50">
        <v>108</v>
      </c>
      <c r="E50">
        <v>67</v>
      </c>
      <c r="F50">
        <v>122</v>
      </c>
      <c r="G50">
        <v>80</v>
      </c>
      <c r="H50">
        <v>92</v>
      </c>
      <c r="I50">
        <f>Table1[[#This Row],[FCT automatic]]-Table1[[#This Row],[FCT manual]]</f>
        <v>-13</v>
      </c>
      <c r="J50">
        <f>Table1[[#This Row],[Lipid arc automatic]]-Table1[[#This Row],[Lipid arc manual]]</f>
        <v>16</v>
      </c>
      <c r="K50">
        <f>Table1[[#This Row],[FCT model 3 2D]]-Table1[[#This Row],[FCT manual]]</f>
        <v>-13</v>
      </c>
      <c r="L50">
        <f>Table1[[#This Row],[Lipid arc model 3 2D]]-Table1[[#This Row],[Lipid arc manual]]</f>
        <v>30</v>
      </c>
    </row>
    <row r="51" spans="1:12" s="1" customFormat="1" x14ac:dyDescent="0.3">
      <c r="A51" t="s">
        <v>34</v>
      </c>
      <c r="B51" t="s">
        <v>19</v>
      </c>
      <c r="C51">
        <v>30</v>
      </c>
      <c r="D51">
        <v>130</v>
      </c>
      <c r="E51">
        <v>50</v>
      </c>
      <c r="F51">
        <v>124</v>
      </c>
      <c r="G51">
        <v>30</v>
      </c>
      <c r="H51">
        <v>128</v>
      </c>
      <c r="I51">
        <f>Table1[[#This Row],[FCT automatic]]-Table1[[#This Row],[FCT manual]]</f>
        <v>0</v>
      </c>
      <c r="J51">
        <f>Table1[[#This Row],[Lipid arc automatic]]-Table1[[#This Row],[Lipid arc manual]]</f>
        <v>2</v>
      </c>
      <c r="K51">
        <f>Table1[[#This Row],[FCT model 3 2D]]-Table1[[#This Row],[FCT manual]]</f>
        <v>20</v>
      </c>
      <c r="L51">
        <f>Table1[[#This Row],[Lipid arc model 3 2D]]-Table1[[#This Row],[Lipid arc manual]]</f>
        <v>-4</v>
      </c>
    </row>
    <row r="52" spans="1:12" s="1" customFormat="1" x14ac:dyDescent="0.3">
      <c r="A52" t="s">
        <v>34</v>
      </c>
      <c r="B52" t="s">
        <v>4</v>
      </c>
      <c r="C52">
        <v>70</v>
      </c>
      <c r="D52">
        <v>104</v>
      </c>
      <c r="E52">
        <v>45</v>
      </c>
      <c r="F52">
        <v>104</v>
      </c>
      <c r="G52">
        <v>60</v>
      </c>
      <c r="H52">
        <v>101</v>
      </c>
      <c r="I52">
        <f>Table1[[#This Row],[FCT automatic]]-Table1[[#This Row],[FCT manual]]</f>
        <v>10</v>
      </c>
      <c r="J52">
        <f>Table1[[#This Row],[Lipid arc automatic]]-Table1[[#This Row],[Lipid arc manual]]</f>
        <v>3</v>
      </c>
      <c r="K52">
        <f>Table1[[#This Row],[FCT model 3 2D]]-Table1[[#This Row],[FCT manual]]</f>
        <v>-15</v>
      </c>
      <c r="L52">
        <f>Table1[[#This Row],[Lipid arc model 3 2D]]-Table1[[#This Row],[Lipid arc manual]]</f>
        <v>3</v>
      </c>
    </row>
    <row r="53" spans="1:12" x14ac:dyDescent="0.3">
      <c r="A53" t="s">
        <v>34</v>
      </c>
      <c r="B53" t="s">
        <v>5</v>
      </c>
      <c r="C53">
        <v>192</v>
      </c>
      <c r="D53">
        <v>96</v>
      </c>
      <c r="E53">
        <v>415</v>
      </c>
      <c r="F53">
        <v>64</v>
      </c>
      <c r="G53">
        <v>300</v>
      </c>
      <c r="H53">
        <v>91</v>
      </c>
      <c r="I53">
        <f>Table1[[#This Row],[FCT automatic]]-Table1[[#This Row],[FCT manual]]</f>
        <v>-108</v>
      </c>
      <c r="J53">
        <f>Table1[[#This Row],[Lipid arc automatic]]-Table1[[#This Row],[Lipid arc manual]]</f>
        <v>5</v>
      </c>
      <c r="K53">
        <f>Table1[[#This Row],[FCT model 3 2D]]-Table1[[#This Row],[FCT manual]]</f>
        <v>115</v>
      </c>
      <c r="L53">
        <f>Table1[[#This Row],[Lipid arc model 3 2D]]-Table1[[#This Row],[Lipid arc manual]]</f>
        <v>-27</v>
      </c>
    </row>
    <row r="54" spans="1:12" x14ac:dyDescent="0.3">
      <c r="A54" t="s">
        <v>34</v>
      </c>
      <c r="B54" t="s">
        <v>6</v>
      </c>
      <c r="C54">
        <v>443</v>
      </c>
      <c r="D54">
        <v>72</v>
      </c>
      <c r="E54">
        <v>326</v>
      </c>
      <c r="F54">
        <v>60</v>
      </c>
      <c r="G54">
        <v>370</v>
      </c>
      <c r="H54">
        <v>54</v>
      </c>
      <c r="I54">
        <f>Table1[[#This Row],[FCT automatic]]-Table1[[#This Row],[FCT manual]]</f>
        <v>73</v>
      </c>
      <c r="J54">
        <f>Table1[[#This Row],[Lipid arc automatic]]-Table1[[#This Row],[Lipid arc manual]]</f>
        <v>18</v>
      </c>
      <c r="K54">
        <f>Table1[[#This Row],[FCT model 3 2D]]-Table1[[#This Row],[FCT manual]]</f>
        <v>-44</v>
      </c>
      <c r="L54">
        <f>Table1[[#This Row],[Lipid arc model 3 2D]]-Table1[[#This Row],[Lipid arc manual]]</f>
        <v>6</v>
      </c>
    </row>
    <row r="55" spans="1:12" x14ac:dyDescent="0.3">
      <c r="A55" t="s">
        <v>34</v>
      </c>
      <c r="B55" t="s">
        <v>7</v>
      </c>
      <c r="C55">
        <v>158</v>
      </c>
      <c r="D55">
        <v>104</v>
      </c>
      <c r="E55">
        <v>184</v>
      </c>
      <c r="F55">
        <v>118</v>
      </c>
      <c r="G55">
        <v>170</v>
      </c>
      <c r="H55">
        <v>106</v>
      </c>
      <c r="I55">
        <f>Table1[[#This Row],[FCT automatic]]-Table1[[#This Row],[FCT manual]]</f>
        <v>-12</v>
      </c>
      <c r="J55">
        <f>Table1[[#This Row],[Lipid arc automatic]]-Table1[[#This Row],[Lipid arc manual]]</f>
        <v>-2</v>
      </c>
      <c r="K55">
        <f>Table1[[#This Row],[FCT model 3 2D]]-Table1[[#This Row],[FCT manual]]</f>
        <v>14</v>
      </c>
      <c r="L55">
        <f>Table1[[#This Row],[Lipid arc model 3 2D]]-Table1[[#This Row],[Lipid arc manual]]</f>
        <v>12</v>
      </c>
    </row>
    <row r="56" spans="1:12" x14ac:dyDescent="0.3">
      <c r="A56" t="s">
        <v>34</v>
      </c>
      <c r="B56" t="s">
        <v>9</v>
      </c>
      <c r="C56">
        <v>10</v>
      </c>
      <c r="D56">
        <v>98</v>
      </c>
      <c r="E56">
        <v>71</v>
      </c>
      <c r="F56">
        <v>88</v>
      </c>
      <c r="G56">
        <v>60</v>
      </c>
      <c r="H56">
        <v>88</v>
      </c>
      <c r="I56">
        <f>Table1[[#This Row],[FCT automatic]]-Table1[[#This Row],[FCT manual]]</f>
        <v>-50</v>
      </c>
      <c r="J56">
        <f>Table1[[#This Row],[Lipid arc automatic]]-Table1[[#This Row],[Lipid arc manual]]</f>
        <v>10</v>
      </c>
      <c r="K56">
        <f>Table1[[#This Row],[FCT model 3 2D]]-Table1[[#This Row],[FCT manual]]</f>
        <v>11</v>
      </c>
      <c r="L56">
        <f>Table1[[#This Row],[Lipid arc model 3 2D]]-Table1[[#This Row],[Lipid arc manual]]</f>
        <v>0</v>
      </c>
    </row>
    <row r="57" spans="1:12" x14ac:dyDescent="0.3">
      <c r="A57" t="s">
        <v>34</v>
      </c>
      <c r="B57" t="s">
        <v>11</v>
      </c>
      <c r="C57">
        <v>189</v>
      </c>
      <c r="D57">
        <v>76</v>
      </c>
      <c r="E57">
        <v>163</v>
      </c>
      <c r="F57">
        <v>72</v>
      </c>
      <c r="G57">
        <v>110</v>
      </c>
      <c r="H57">
        <v>75</v>
      </c>
      <c r="I57">
        <f>Table1[[#This Row],[FCT automatic]]-Table1[[#This Row],[FCT manual]]</f>
        <v>79</v>
      </c>
      <c r="J57">
        <f>Table1[[#This Row],[Lipid arc automatic]]-Table1[[#This Row],[Lipid arc manual]]</f>
        <v>1</v>
      </c>
      <c r="K57">
        <f>Table1[[#This Row],[FCT model 3 2D]]-Table1[[#This Row],[FCT manual]]</f>
        <v>53</v>
      </c>
      <c r="L57">
        <f>Table1[[#This Row],[Lipid arc model 3 2D]]-Table1[[#This Row],[Lipid arc manual]]</f>
        <v>-3</v>
      </c>
    </row>
    <row r="58" spans="1:12" x14ac:dyDescent="0.3">
      <c r="A58" t="s">
        <v>34</v>
      </c>
      <c r="B58" t="s">
        <v>12</v>
      </c>
      <c r="C58">
        <v>337</v>
      </c>
      <c r="D58">
        <v>78</v>
      </c>
      <c r="E58">
        <v>140</v>
      </c>
      <c r="F58">
        <v>116</v>
      </c>
      <c r="G58">
        <v>90</v>
      </c>
      <c r="H58">
        <v>122</v>
      </c>
      <c r="I58">
        <f>Table1[[#This Row],[FCT automatic]]-Table1[[#This Row],[FCT manual]]</f>
        <v>247</v>
      </c>
      <c r="J58">
        <f>Table1[[#This Row],[Lipid arc automatic]]-Table1[[#This Row],[Lipid arc manual]]</f>
        <v>-44</v>
      </c>
      <c r="K58">
        <f>Table1[[#This Row],[FCT model 3 2D]]-Table1[[#This Row],[FCT manual]]</f>
        <v>50</v>
      </c>
      <c r="L58">
        <f>Table1[[#This Row],[Lipid arc model 3 2D]]-Table1[[#This Row],[Lipid arc manual]]</f>
        <v>-6</v>
      </c>
    </row>
    <row r="59" spans="1:12" x14ac:dyDescent="0.3">
      <c r="A59" t="s">
        <v>34</v>
      </c>
      <c r="B59" t="s">
        <v>13</v>
      </c>
      <c r="C59">
        <v>0</v>
      </c>
      <c r="D59">
        <v>0</v>
      </c>
      <c r="E59">
        <v>310</v>
      </c>
      <c r="F59">
        <v>64</v>
      </c>
      <c r="G59">
        <v>0</v>
      </c>
      <c r="H59">
        <v>0</v>
      </c>
      <c r="I59">
        <f>Table1[[#This Row],[FCT automatic]]-Table1[[#This Row],[FCT manual]]</f>
        <v>0</v>
      </c>
      <c r="J59">
        <f>Table1[[#This Row],[Lipid arc automatic]]-Table1[[#This Row],[Lipid arc manual]]</f>
        <v>0</v>
      </c>
      <c r="K59">
        <f>Table1[[#This Row],[FCT model 3 2D]]-Table1[[#This Row],[FCT manual]]</f>
        <v>310</v>
      </c>
      <c r="L59">
        <f>Table1[[#This Row],[Lipid arc model 3 2D]]-Table1[[#This Row],[Lipid arc manual]]</f>
        <v>64</v>
      </c>
    </row>
    <row r="60" spans="1:12" x14ac:dyDescent="0.3">
      <c r="A60" t="s">
        <v>34</v>
      </c>
      <c r="B60" t="s">
        <v>15</v>
      </c>
      <c r="C60">
        <v>477</v>
      </c>
      <c r="D60">
        <v>120</v>
      </c>
      <c r="E60">
        <v>354</v>
      </c>
      <c r="F60">
        <v>130</v>
      </c>
      <c r="G60">
        <v>370</v>
      </c>
      <c r="H60">
        <v>120</v>
      </c>
      <c r="I60">
        <f>Table1[[#This Row],[FCT automatic]]-Table1[[#This Row],[FCT manual]]</f>
        <v>107</v>
      </c>
      <c r="J60">
        <f>Table1[[#This Row],[Lipid arc automatic]]-Table1[[#This Row],[Lipid arc manual]]</f>
        <v>0</v>
      </c>
      <c r="K60">
        <f>Table1[[#This Row],[FCT model 3 2D]]-Table1[[#This Row],[FCT manual]]</f>
        <v>-16</v>
      </c>
      <c r="L60">
        <f>Table1[[#This Row],[Lipid arc model 3 2D]]-Table1[[#This Row],[Lipid arc manual]]</f>
        <v>10</v>
      </c>
    </row>
    <row r="61" spans="1:12" x14ac:dyDescent="0.3">
      <c r="A61" t="s">
        <v>34</v>
      </c>
      <c r="B61" t="s">
        <v>17</v>
      </c>
      <c r="C61">
        <v>376</v>
      </c>
      <c r="D61">
        <v>130</v>
      </c>
      <c r="E61">
        <v>400</v>
      </c>
      <c r="F61">
        <v>128</v>
      </c>
      <c r="G61">
        <v>370</v>
      </c>
      <c r="H61">
        <v>124</v>
      </c>
      <c r="I61">
        <f>Table1[[#This Row],[FCT automatic]]-Table1[[#This Row],[FCT manual]]</f>
        <v>6</v>
      </c>
      <c r="J61">
        <f>Table1[[#This Row],[Lipid arc automatic]]-Table1[[#This Row],[Lipid arc manual]]</f>
        <v>6</v>
      </c>
      <c r="K61">
        <f>Table1[[#This Row],[FCT model 3 2D]]-Table1[[#This Row],[FCT manual]]</f>
        <v>30</v>
      </c>
      <c r="L61">
        <f>Table1[[#This Row],[Lipid arc model 3 2D]]-Table1[[#This Row],[Lipid arc manual]]</f>
        <v>4</v>
      </c>
    </row>
    <row r="62" spans="1:12" x14ac:dyDescent="0.3">
      <c r="A62" t="s">
        <v>34</v>
      </c>
      <c r="B62" t="s">
        <v>18</v>
      </c>
      <c r="C62">
        <v>262</v>
      </c>
      <c r="D62">
        <v>114</v>
      </c>
      <c r="E62">
        <v>411</v>
      </c>
      <c r="F62">
        <v>110</v>
      </c>
      <c r="G62">
        <v>350</v>
      </c>
      <c r="H62">
        <v>122</v>
      </c>
      <c r="I62">
        <f>Table1[[#This Row],[FCT automatic]]-Table1[[#This Row],[FCT manual]]</f>
        <v>-88</v>
      </c>
      <c r="J62">
        <f>Table1[[#This Row],[Lipid arc automatic]]-Table1[[#This Row],[Lipid arc manual]]</f>
        <v>-8</v>
      </c>
      <c r="K62">
        <f>Table1[[#This Row],[FCT model 3 2D]]-Table1[[#This Row],[FCT manual]]</f>
        <v>61</v>
      </c>
      <c r="L62">
        <f>Table1[[#This Row],[Lipid arc model 3 2D]]-Table1[[#This Row],[Lipid arc manual]]</f>
        <v>-12</v>
      </c>
    </row>
    <row r="63" spans="1:12" x14ac:dyDescent="0.3">
      <c r="A63" t="s">
        <v>38</v>
      </c>
      <c r="B63" t="s">
        <v>3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f>Table1[[#This Row],[FCT automatic]]-Table1[[#This Row],[FCT manual]]</f>
        <v>0</v>
      </c>
      <c r="J63">
        <f>Table1[[#This Row],[Lipid arc automatic]]-Table1[[#This Row],[Lipid arc manual]]</f>
        <v>0</v>
      </c>
      <c r="K63">
        <f>Table1[[#This Row],[FCT model 3 2D]]-Table1[[#This Row],[FCT manual]]</f>
        <v>0</v>
      </c>
      <c r="L63">
        <f>Table1[[#This Row],[Lipid arc model 3 2D]]-Table1[[#This Row],[Lipid arc manual]]</f>
        <v>0</v>
      </c>
    </row>
    <row r="64" spans="1:12" x14ac:dyDescent="0.3">
      <c r="A64" t="s">
        <v>38</v>
      </c>
      <c r="B64" t="s">
        <v>14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f>Table1[[#This Row],[FCT automatic]]-Table1[[#This Row],[FCT manual]]</f>
        <v>0</v>
      </c>
      <c r="J64">
        <f>Table1[[#This Row],[Lipid arc automatic]]-Table1[[#This Row],[Lipid arc manual]]</f>
        <v>0</v>
      </c>
      <c r="K64">
        <f>Table1[[#This Row],[FCT model 3 2D]]-Table1[[#This Row],[FCT manual]]</f>
        <v>0</v>
      </c>
      <c r="L64">
        <f>Table1[[#This Row],[Lipid arc model 3 2D]]-Table1[[#This Row],[Lipid arc manual]]</f>
        <v>0</v>
      </c>
    </row>
    <row r="65" spans="1:12" x14ac:dyDescent="0.3">
      <c r="A65" t="s">
        <v>38</v>
      </c>
      <c r="B65" t="s">
        <v>19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f>Table1[[#This Row],[FCT automatic]]-Table1[[#This Row],[FCT manual]]</f>
        <v>0</v>
      </c>
      <c r="J65">
        <f>Table1[[#This Row],[Lipid arc automatic]]-Table1[[#This Row],[Lipid arc manual]]</f>
        <v>0</v>
      </c>
      <c r="K65">
        <f>Table1[[#This Row],[FCT model 3 2D]]-Table1[[#This Row],[FCT manual]]</f>
        <v>0</v>
      </c>
      <c r="L65">
        <f>Table1[[#This Row],[Lipid arc model 3 2D]]-Table1[[#This Row],[Lipid arc manual]]</f>
        <v>0</v>
      </c>
    </row>
    <row r="66" spans="1:12" x14ac:dyDescent="0.3">
      <c r="A66" t="s">
        <v>38</v>
      </c>
      <c r="B66" t="s">
        <v>4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f>Table1[[#This Row],[FCT automatic]]-Table1[[#This Row],[FCT manual]]</f>
        <v>0</v>
      </c>
      <c r="J66">
        <f>Table1[[#This Row],[Lipid arc automatic]]-Table1[[#This Row],[Lipid arc manual]]</f>
        <v>0</v>
      </c>
      <c r="K66">
        <f>Table1[[#This Row],[FCT model 3 2D]]-Table1[[#This Row],[FCT manual]]</f>
        <v>0</v>
      </c>
      <c r="L66">
        <f>Table1[[#This Row],[Lipid arc model 3 2D]]-Table1[[#This Row],[Lipid arc manual]]</f>
        <v>0</v>
      </c>
    </row>
    <row r="67" spans="1:12" x14ac:dyDescent="0.3">
      <c r="A67" t="s">
        <v>38</v>
      </c>
      <c r="B67" t="s">
        <v>5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f>Table1[[#This Row],[FCT automatic]]-Table1[[#This Row],[FCT manual]]</f>
        <v>0</v>
      </c>
      <c r="J67">
        <f>Table1[[#This Row],[Lipid arc automatic]]-Table1[[#This Row],[Lipid arc manual]]</f>
        <v>0</v>
      </c>
      <c r="K67">
        <f>Table1[[#This Row],[FCT model 3 2D]]-Table1[[#This Row],[FCT manual]]</f>
        <v>0</v>
      </c>
      <c r="L67">
        <f>Table1[[#This Row],[Lipid arc model 3 2D]]-Table1[[#This Row],[Lipid arc manual]]</f>
        <v>0</v>
      </c>
    </row>
    <row r="68" spans="1:12" x14ac:dyDescent="0.3">
      <c r="A68" t="s">
        <v>38</v>
      </c>
      <c r="B68" t="s">
        <v>6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f>Table1[[#This Row],[FCT automatic]]-Table1[[#This Row],[FCT manual]]</f>
        <v>0</v>
      </c>
      <c r="J68">
        <f>Table1[[#This Row],[Lipid arc automatic]]-Table1[[#This Row],[Lipid arc manual]]</f>
        <v>0</v>
      </c>
      <c r="K68">
        <f>Table1[[#This Row],[FCT model 3 2D]]-Table1[[#This Row],[FCT manual]]</f>
        <v>0</v>
      </c>
      <c r="L68">
        <f>Table1[[#This Row],[Lipid arc model 3 2D]]-Table1[[#This Row],[Lipid arc manual]]</f>
        <v>0</v>
      </c>
    </row>
    <row r="69" spans="1:12" x14ac:dyDescent="0.3">
      <c r="A69" t="s">
        <v>38</v>
      </c>
      <c r="B69" t="s">
        <v>7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f>Table1[[#This Row],[FCT automatic]]-Table1[[#This Row],[FCT manual]]</f>
        <v>0</v>
      </c>
      <c r="J69">
        <f>Table1[[#This Row],[Lipid arc automatic]]-Table1[[#This Row],[Lipid arc manual]]</f>
        <v>0</v>
      </c>
      <c r="K69">
        <f>Table1[[#This Row],[FCT model 3 2D]]-Table1[[#This Row],[FCT manual]]</f>
        <v>0</v>
      </c>
      <c r="L69">
        <f>Table1[[#This Row],[Lipid arc model 3 2D]]-Table1[[#This Row],[Lipid arc manual]]</f>
        <v>0</v>
      </c>
    </row>
    <row r="70" spans="1:12" x14ac:dyDescent="0.3">
      <c r="A70" t="s">
        <v>38</v>
      </c>
      <c r="B70" t="s">
        <v>9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f>Table1[[#This Row],[FCT automatic]]-Table1[[#This Row],[FCT manual]]</f>
        <v>0</v>
      </c>
      <c r="J70">
        <f>Table1[[#This Row],[Lipid arc automatic]]-Table1[[#This Row],[Lipid arc manual]]</f>
        <v>0</v>
      </c>
      <c r="K70">
        <f>Table1[[#This Row],[FCT model 3 2D]]-Table1[[#This Row],[FCT manual]]</f>
        <v>0</v>
      </c>
      <c r="L70">
        <f>Table1[[#This Row],[Lipid arc model 3 2D]]-Table1[[#This Row],[Lipid arc manual]]</f>
        <v>0</v>
      </c>
    </row>
    <row r="71" spans="1:12" x14ac:dyDescent="0.3">
      <c r="A71" t="s">
        <v>38</v>
      </c>
      <c r="B71" t="s">
        <v>11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f>Table1[[#This Row],[FCT automatic]]-Table1[[#This Row],[FCT manual]]</f>
        <v>0</v>
      </c>
      <c r="J71">
        <f>Table1[[#This Row],[Lipid arc automatic]]-Table1[[#This Row],[Lipid arc manual]]</f>
        <v>0</v>
      </c>
      <c r="K71">
        <f>Table1[[#This Row],[FCT model 3 2D]]-Table1[[#This Row],[FCT manual]]</f>
        <v>0</v>
      </c>
      <c r="L71">
        <f>Table1[[#This Row],[Lipid arc model 3 2D]]-Table1[[#This Row],[Lipid arc manual]]</f>
        <v>0</v>
      </c>
    </row>
    <row r="72" spans="1:12" x14ac:dyDescent="0.3">
      <c r="A72" t="s">
        <v>38</v>
      </c>
      <c r="B72" t="s">
        <v>12</v>
      </c>
      <c r="C72">
        <v>149</v>
      </c>
      <c r="D72">
        <v>90</v>
      </c>
      <c r="E72">
        <v>200</v>
      </c>
      <c r="F72">
        <v>82</v>
      </c>
      <c r="G72">
        <v>160</v>
      </c>
      <c r="H72">
        <v>83</v>
      </c>
      <c r="I72">
        <f>Table1[[#This Row],[FCT automatic]]-Table1[[#This Row],[FCT manual]]</f>
        <v>-11</v>
      </c>
      <c r="J72">
        <f>Table1[[#This Row],[Lipid arc automatic]]-Table1[[#This Row],[Lipid arc manual]]</f>
        <v>7</v>
      </c>
      <c r="K72">
        <f>Table1[[#This Row],[FCT model 3 2D]]-Table1[[#This Row],[FCT manual]]</f>
        <v>40</v>
      </c>
      <c r="L72">
        <f>Table1[[#This Row],[Lipid arc model 3 2D]]-Table1[[#This Row],[Lipid arc manual]]</f>
        <v>-1</v>
      </c>
    </row>
    <row r="73" spans="1:12" x14ac:dyDescent="0.3">
      <c r="A73" t="s">
        <v>38</v>
      </c>
      <c r="B73" t="s">
        <v>39</v>
      </c>
      <c r="C73">
        <v>98</v>
      </c>
      <c r="D73">
        <v>110</v>
      </c>
      <c r="E73">
        <v>187</v>
      </c>
      <c r="F73">
        <v>114</v>
      </c>
      <c r="G73">
        <v>130</v>
      </c>
      <c r="H73">
        <v>99</v>
      </c>
      <c r="I73">
        <f>Table1[[#This Row],[FCT automatic]]-Table1[[#This Row],[FCT manual]]</f>
        <v>-32</v>
      </c>
      <c r="J73">
        <f>Table1[[#This Row],[Lipid arc automatic]]-Table1[[#This Row],[Lipid arc manual]]</f>
        <v>11</v>
      </c>
      <c r="K73">
        <f>Table1[[#This Row],[FCT model 3 2D]]-Table1[[#This Row],[FCT manual]]</f>
        <v>57</v>
      </c>
      <c r="L73">
        <f>Table1[[#This Row],[Lipid arc model 3 2D]]-Table1[[#This Row],[Lipid arc manual]]</f>
        <v>15</v>
      </c>
    </row>
    <row r="74" spans="1:12" x14ac:dyDescent="0.3">
      <c r="A74" t="s">
        <v>38</v>
      </c>
      <c r="B74" t="s">
        <v>40</v>
      </c>
      <c r="C74">
        <v>160</v>
      </c>
      <c r="D74">
        <v>126</v>
      </c>
      <c r="E74">
        <v>190</v>
      </c>
      <c r="F74">
        <v>124</v>
      </c>
      <c r="G74">
        <v>150</v>
      </c>
      <c r="H74">
        <v>121</v>
      </c>
      <c r="I74">
        <f>Table1[[#This Row],[FCT automatic]]-Table1[[#This Row],[FCT manual]]</f>
        <v>10</v>
      </c>
      <c r="J74">
        <f>Table1[[#This Row],[Lipid arc automatic]]-Table1[[#This Row],[Lipid arc manual]]</f>
        <v>5</v>
      </c>
      <c r="K74">
        <f>Table1[[#This Row],[FCT model 3 2D]]-Table1[[#This Row],[FCT manual]]</f>
        <v>40</v>
      </c>
      <c r="L74">
        <f>Table1[[#This Row],[Lipid arc model 3 2D]]-Table1[[#This Row],[Lipid arc manual]]</f>
        <v>3</v>
      </c>
    </row>
    <row r="75" spans="1:12" x14ac:dyDescent="0.3">
      <c r="A75" t="s">
        <v>38</v>
      </c>
      <c r="B75" t="s">
        <v>13</v>
      </c>
      <c r="C75">
        <v>89</v>
      </c>
      <c r="D75">
        <v>178</v>
      </c>
      <c r="E75">
        <v>120</v>
      </c>
      <c r="F75">
        <v>172</v>
      </c>
      <c r="G75">
        <v>120</v>
      </c>
      <c r="H75">
        <v>205</v>
      </c>
      <c r="I75">
        <f>Table1[[#This Row],[FCT automatic]]-Table1[[#This Row],[FCT manual]]</f>
        <v>-31</v>
      </c>
      <c r="J75">
        <f>Table1[[#This Row],[Lipid arc automatic]]-Table1[[#This Row],[Lipid arc manual]]</f>
        <v>-27</v>
      </c>
      <c r="K75">
        <f>Table1[[#This Row],[FCT model 3 2D]]-Table1[[#This Row],[FCT manual]]</f>
        <v>0</v>
      </c>
      <c r="L75">
        <f>Table1[[#This Row],[Lipid arc model 3 2D]]-Table1[[#This Row],[Lipid arc manual]]</f>
        <v>-33</v>
      </c>
    </row>
    <row r="76" spans="1:12" x14ac:dyDescent="0.3">
      <c r="A76" t="s">
        <v>38</v>
      </c>
      <c r="B76" t="s">
        <v>15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f>Table1[[#This Row],[FCT automatic]]-Table1[[#This Row],[FCT manual]]</f>
        <v>0</v>
      </c>
      <c r="J76">
        <f>Table1[[#This Row],[Lipid arc automatic]]-Table1[[#This Row],[Lipid arc manual]]</f>
        <v>0</v>
      </c>
      <c r="K76">
        <f>Table1[[#This Row],[FCT model 3 2D]]-Table1[[#This Row],[FCT manual]]</f>
        <v>0</v>
      </c>
      <c r="L76">
        <f>Table1[[#This Row],[Lipid arc model 3 2D]]-Table1[[#This Row],[Lipid arc manual]]</f>
        <v>0</v>
      </c>
    </row>
    <row r="77" spans="1:12" x14ac:dyDescent="0.3">
      <c r="A77" t="s">
        <v>38</v>
      </c>
      <c r="B77" t="s">
        <v>17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f>Table1[[#This Row],[FCT automatic]]-Table1[[#This Row],[FCT manual]]</f>
        <v>0</v>
      </c>
      <c r="J77">
        <f>Table1[[#This Row],[Lipid arc automatic]]-Table1[[#This Row],[Lipid arc manual]]</f>
        <v>0</v>
      </c>
      <c r="K77">
        <f>Table1[[#This Row],[FCT model 3 2D]]-Table1[[#This Row],[FCT manual]]</f>
        <v>0</v>
      </c>
      <c r="L77">
        <f>Table1[[#This Row],[Lipid arc model 3 2D]]-Table1[[#This Row],[Lipid arc manual]]</f>
        <v>0</v>
      </c>
    </row>
    <row r="78" spans="1:12" x14ac:dyDescent="0.3">
      <c r="A78" t="s">
        <v>38</v>
      </c>
      <c r="B78" t="s">
        <v>18</v>
      </c>
      <c r="C78">
        <v>122</v>
      </c>
      <c r="D78">
        <v>98</v>
      </c>
      <c r="E78">
        <v>157</v>
      </c>
      <c r="F78">
        <v>86</v>
      </c>
      <c r="G78">
        <v>150</v>
      </c>
      <c r="H78">
        <v>98</v>
      </c>
      <c r="I78">
        <f>Table1[[#This Row],[FCT automatic]]-Table1[[#This Row],[FCT manual]]</f>
        <v>-28</v>
      </c>
      <c r="J78">
        <f>Table1[[#This Row],[Lipid arc automatic]]-Table1[[#This Row],[Lipid arc manual]]</f>
        <v>0</v>
      </c>
      <c r="K78">
        <f>Table1[[#This Row],[FCT model 3 2D]]-Table1[[#This Row],[FCT manual]]</f>
        <v>7</v>
      </c>
      <c r="L78">
        <f>Table1[[#This Row],[Lipid arc model 3 2D]]-Table1[[#This Row],[Lipid arc manual]]</f>
        <v>-12</v>
      </c>
    </row>
    <row r="79" spans="1:12" x14ac:dyDescent="0.3">
      <c r="A79" t="s">
        <v>41</v>
      </c>
      <c r="B79" t="s">
        <v>3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f>Table1[[#This Row],[FCT automatic]]-Table1[[#This Row],[FCT manual]]</f>
        <v>0</v>
      </c>
      <c r="J79">
        <f>Table1[[#This Row],[Lipid arc automatic]]-Table1[[#This Row],[Lipid arc manual]]</f>
        <v>0</v>
      </c>
      <c r="K79">
        <f>Table1[[#This Row],[FCT model 3 2D]]-Table1[[#This Row],[FCT manual]]</f>
        <v>0</v>
      </c>
      <c r="L79">
        <f>Table1[[#This Row],[Lipid arc model 3 2D]]-Table1[[#This Row],[Lipid arc manual]]</f>
        <v>0</v>
      </c>
    </row>
    <row r="80" spans="1:12" x14ac:dyDescent="0.3">
      <c r="A80" t="s">
        <v>41</v>
      </c>
      <c r="B80" t="s">
        <v>14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f>Table1[[#This Row],[FCT automatic]]-Table1[[#This Row],[FCT manual]]</f>
        <v>0</v>
      </c>
      <c r="J80">
        <f>Table1[[#This Row],[Lipid arc automatic]]-Table1[[#This Row],[Lipid arc manual]]</f>
        <v>0</v>
      </c>
      <c r="K80">
        <f>Table1[[#This Row],[FCT model 3 2D]]-Table1[[#This Row],[FCT manual]]</f>
        <v>0</v>
      </c>
      <c r="L80">
        <f>Table1[[#This Row],[Lipid arc model 3 2D]]-Table1[[#This Row],[Lipid arc manual]]</f>
        <v>0</v>
      </c>
    </row>
    <row r="81" spans="1:12" x14ac:dyDescent="0.3">
      <c r="A81" t="s">
        <v>41</v>
      </c>
      <c r="B81" t="s">
        <v>42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f>Table1[[#This Row],[FCT automatic]]-Table1[[#This Row],[FCT manual]]</f>
        <v>0</v>
      </c>
      <c r="J81">
        <f>Table1[[#This Row],[Lipid arc automatic]]-Table1[[#This Row],[Lipid arc manual]]</f>
        <v>0</v>
      </c>
      <c r="K81">
        <f>Table1[[#This Row],[FCT model 3 2D]]-Table1[[#This Row],[FCT manual]]</f>
        <v>0</v>
      </c>
      <c r="L81">
        <f>Table1[[#This Row],[Lipid arc model 3 2D]]-Table1[[#This Row],[Lipid arc manual]]</f>
        <v>0</v>
      </c>
    </row>
    <row r="82" spans="1:12" x14ac:dyDescent="0.3">
      <c r="A82" t="s">
        <v>41</v>
      </c>
      <c r="B82" t="s">
        <v>43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f>Table1[[#This Row],[FCT automatic]]-Table1[[#This Row],[FCT manual]]</f>
        <v>0</v>
      </c>
      <c r="J82">
        <f>Table1[[#This Row],[Lipid arc automatic]]-Table1[[#This Row],[Lipid arc manual]]</f>
        <v>0</v>
      </c>
      <c r="K82">
        <f>Table1[[#This Row],[FCT model 3 2D]]-Table1[[#This Row],[FCT manual]]</f>
        <v>0</v>
      </c>
      <c r="L82">
        <f>Table1[[#This Row],[Lipid arc model 3 2D]]-Table1[[#This Row],[Lipid arc manual]]</f>
        <v>0</v>
      </c>
    </row>
    <row r="83" spans="1:12" x14ac:dyDescent="0.3">
      <c r="A83" t="s">
        <v>41</v>
      </c>
      <c r="B83" t="s">
        <v>5</v>
      </c>
      <c r="C83">
        <v>0</v>
      </c>
      <c r="D83">
        <v>0</v>
      </c>
      <c r="E83">
        <v>1139</v>
      </c>
      <c r="F83">
        <v>8</v>
      </c>
      <c r="G83">
        <v>0</v>
      </c>
      <c r="H83">
        <v>0</v>
      </c>
      <c r="I83">
        <f>Table1[[#This Row],[FCT automatic]]-Table1[[#This Row],[FCT manual]]</f>
        <v>0</v>
      </c>
      <c r="J83">
        <f>Table1[[#This Row],[Lipid arc automatic]]-Table1[[#This Row],[Lipid arc manual]]</f>
        <v>0</v>
      </c>
      <c r="K83">
        <f>Table1[[#This Row],[FCT model 3 2D]]-Table1[[#This Row],[FCT manual]]</f>
        <v>1139</v>
      </c>
      <c r="L83">
        <f>Table1[[#This Row],[Lipid arc model 3 2D]]-Table1[[#This Row],[Lipid arc manual]]</f>
        <v>8</v>
      </c>
    </row>
    <row r="84" spans="1:12" x14ac:dyDescent="0.3">
      <c r="A84" t="s">
        <v>41</v>
      </c>
      <c r="B84" t="s">
        <v>8</v>
      </c>
      <c r="C84">
        <v>241</v>
      </c>
      <c r="D84">
        <v>174</v>
      </c>
      <c r="E84">
        <v>156</v>
      </c>
      <c r="F84">
        <v>174</v>
      </c>
      <c r="G84">
        <v>140</v>
      </c>
      <c r="H84">
        <v>199</v>
      </c>
      <c r="I84">
        <f>Table1[[#This Row],[FCT automatic]]-Table1[[#This Row],[FCT manual]]</f>
        <v>101</v>
      </c>
      <c r="J84">
        <f>Table1[[#This Row],[Lipid arc automatic]]-Table1[[#This Row],[Lipid arc manual]]</f>
        <v>-25</v>
      </c>
      <c r="K84">
        <f>Table1[[#This Row],[FCT model 3 2D]]-Table1[[#This Row],[FCT manual]]</f>
        <v>16</v>
      </c>
      <c r="L84">
        <f>Table1[[#This Row],[Lipid arc model 3 2D]]-Table1[[#This Row],[Lipid arc manual]]</f>
        <v>-25</v>
      </c>
    </row>
    <row r="85" spans="1:12" x14ac:dyDescent="0.3">
      <c r="A85" t="s">
        <v>44</v>
      </c>
      <c r="B85" t="s">
        <v>3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f>Table1[[#This Row],[FCT automatic]]-Table1[[#This Row],[FCT manual]]</f>
        <v>0</v>
      </c>
      <c r="J85">
        <f>Table1[[#This Row],[Lipid arc automatic]]-Table1[[#This Row],[Lipid arc manual]]</f>
        <v>0</v>
      </c>
      <c r="K85">
        <f>Table1[[#This Row],[FCT model 3 2D]]-Table1[[#This Row],[FCT manual]]</f>
        <v>0</v>
      </c>
      <c r="L85">
        <f>Table1[[#This Row],[Lipid arc model 3 2D]]-Table1[[#This Row],[Lipid arc manual]]</f>
        <v>0</v>
      </c>
    </row>
    <row r="86" spans="1:12" x14ac:dyDescent="0.3">
      <c r="A86" t="s">
        <v>44</v>
      </c>
      <c r="B86" t="s">
        <v>19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f>Table1[[#This Row],[FCT automatic]]-Table1[[#This Row],[FCT manual]]</f>
        <v>0</v>
      </c>
      <c r="J86">
        <f>Table1[[#This Row],[Lipid arc automatic]]-Table1[[#This Row],[Lipid arc manual]]</f>
        <v>0</v>
      </c>
      <c r="K86">
        <f>Table1[[#This Row],[FCT model 3 2D]]-Table1[[#This Row],[FCT manual]]</f>
        <v>0</v>
      </c>
      <c r="L86">
        <f>Table1[[#This Row],[Lipid arc model 3 2D]]-Table1[[#This Row],[Lipid arc manual]]</f>
        <v>0</v>
      </c>
    </row>
    <row r="87" spans="1:12" x14ac:dyDescent="0.3">
      <c r="A87" t="s">
        <v>44</v>
      </c>
      <c r="B87" t="s">
        <v>4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f>Table1[[#This Row],[FCT automatic]]-Table1[[#This Row],[FCT manual]]</f>
        <v>0</v>
      </c>
      <c r="J87">
        <f>Table1[[#This Row],[Lipid arc automatic]]-Table1[[#This Row],[Lipid arc manual]]</f>
        <v>0</v>
      </c>
      <c r="K87">
        <f>Table1[[#This Row],[FCT model 3 2D]]-Table1[[#This Row],[FCT manual]]</f>
        <v>0</v>
      </c>
      <c r="L87">
        <f>Table1[[#This Row],[Lipid arc model 3 2D]]-Table1[[#This Row],[Lipid arc manual]]</f>
        <v>0</v>
      </c>
    </row>
    <row r="88" spans="1:12" x14ac:dyDescent="0.3">
      <c r="A88" t="s">
        <v>44</v>
      </c>
      <c r="B88" t="s">
        <v>5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f>Table1[[#This Row],[FCT automatic]]-Table1[[#This Row],[FCT manual]]</f>
        <v>0</v>
      </c>
      <c r="J88">
        <f>Table1[[#This Row],[Lipid arc automatic]]-Table1[[#This Row],[Lipid arc manual]]</f>
        <v>0</v>
      </c>
      <c r="K88">
        <f>Table1[[#This Row],[FCT model 3 2D]]-Table1[[#This Row],[FCT manual]]</f>
        <v>0</v>
      </c>
      <c r="L88">
        <f>Table1[[#This Row],[Lipid arc model 3 2D]]-Table1[[#This Row],[Lipid arc manual]]</f>
        <v>0</v>
      </c>
    </row>
    <row r="89" spans="1:12" x14ac:dyDescent="0.3">
      <c r="A89" t="s">
        <v>44</v>
      </c>
      <c r="B89" t="s">
        <v>6</v>
      </c>
      <c r="C89">
        <v>0</v>
      </c>
      <c r="D89">
        <v>0</v>
      </c>
      <c r="E89">
        <v>269</v>
      </c>
      <c r="F89">
        <v>30</v>
      </c>
      <c r="G89">
        <v>0</v>
      </c>
      <c r="H89">
        <v>0</v>
      </c>
      <c r="I89">
        <f>Table1[[#This Row],[FCT automatic]]-Table1[[#This Row],[FCT manual]]</f>
        <v>0</v>
      </c>
      <c r="J89">
        <f>Table1[[#This Row],[Lipid arc automatic]]-Table1[[#This Row],[Lipid arc manual]]</f>
        <v>0</v>
      </c>
      <c r="K89">
        <f>Table1[[#This Row],[FCT model 3 2D]]-Table1[[#This Row],[FCT manual]]</f>
        <v>269</v>
      </c>
      <c r="L89">
        <f>Table1[[#This Row],[Lipid arc model 3 2D]]-Table1[[#This Row],[Lipid arc manual]]</f>
        <v>30</v>
      </c>
    </row>
    <row r="90" spans="1:12" x14ac:dyDescent="0.3">
      <c r="A90" t="s">
        <v>44</v>
      </c>
      <c r="B90" t="s">
        <v>7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f>Table1[[#This Row],[FCT automatic]]-Table1[[#This Row],[FCT manual]]</f>
        <v>0</v>
      </c>
      <c r="J90">
        <f>Table1[[#This Row],[Lipid arc automatic]]-Table1[[#This Row],[Lipid arc manual]]</f>
        <v>0</v>
      </c>
      <c r="K90">
        <f>Table1[[#This Row],[FCT model 3 2D]]-Table1[[#This Row],[FCT manual]]</f>
        <v>0</v>
      </c>
      <c r="L90">
        <f>Table1[[#This Row],[Lipid arc model 3 2D]]-Table1[[#This Row],[Lipid arc manual]]</f>
        <v>0</v>
      </c>
    </row>
    <row r="91" spans="1:12" x14ac:dyDescent="0.3">
      <c r="A91" t="s">
        <v>44</v>
      </c>
      <c r="B91" t="s">
        <v>9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f>Table1[[#This Row],[FCT automatic]]-Table1[[#This Row],[FCT manual]]</f>
        <v>0</v>
      </c>
      <c r="J91">
        <f>Table1[[#This Row],[Lipid arc automatic]]-Table1[[#This Row],[Lipid arc manual]]</f>
        <v>0</v>
      </c>
      <c r="K91">
        <f>Table1[[#This Row],[FCT model 3 2D]]-Table1[[#This Row],[FCT manual]]</f>
        <v>0</v>
      </c>
      <c r="L91">
        <f>Table1[[#This Row],[Lipid arc model 3 2D]]-Table1[[#This Row],[Lipid arc manual]]</f>
        <v>0</v>
      </c>
    </row>
    <row r="92" spans="1:12" x14ac:dyDescent="0.3">
      <c r="A92" t="s">
        <v>44</v>
      </c>
      <c r="B92" t="s">
        <v>11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f>Table1[[#This Row],[FCT automatic]]-Table1[[#This Row],[FCT manual]]</f>
        <v>0</v>
      </c>
      <c r="J92">
        <f>Table1[[#This Row],[Lipid arc automatic]]-Table1[[#This Row],[Lipid arc manual]]</f>
        <v>0</v>
      </c>
      <c r="K92">
        <f>Table1[[#This Row],[FCT model 3 2D]]-Table1[[#This Row],[FCT manual]]</f>
        <v>0</v>
      </c>
      <c r="L92">
        <f>Table1[[#This Row],[Lipid arc model 3 2D]]-Table1[[#This Row],[Lipid arc manual]]</f>
        <v>0</v>
      </c>
    </row>
    <row r="93" spans="1:12" x14ac:dyDescent="0.3">
      <c r="A93" t="s">
        <v>44</v>
      </c>
      <c r="B93" t="s">
        <v>45</v>
      </c>
      <c r="C93">
        <v>218</v>
      </c>
      <c r="D93">
        <v>192</v>
      </c>
      <c r="E93">
        <v>184</v>
      </c>
      <c r="F93">
        <v>196</v>
      </c>
      <c r="G93">
        <v>200</v>
      </c>
      <c r="H93">
        <v>210</v>
      </c>
      <c r="I93">
        <f>Table1[[#This Row],[FCT automatic]]-Table1[[#This Row],[FCT manual]]</f>
        <v>18</v>
      </c>
      <c r="J93">
        <f>Table1[[#This Row],[Lipid arc automatic]]-Table1[[#This Row],[Lipid arc manual]]</f>
        <v>-18</v>
      </c>
      <c r="K93">
        <f>Table1[[#This Row],[FCT model 3 2D]]-Table1[[#This Row],[FCT manual]]</f>
        <v>-16</v>
      </c>
      <c r="L93">
        <f>Table1[[#This Row],[Lipid arc model 3 2D]]-Table1[[#This Row],[Lipid arc manual]]</f>
        <v>-14</v>
      </c>
    </row>
    <row r="94" spans="1:12" x14ac:dyDescent="0.3">
      <c r="A94" t="s">
        <v>44</v>
      </c>
      <c r="B94" t="s">
        <v>12</v>
      </c>
      <c r="C94">
        <v>134</v>
      </c>
      <c r="D94">
        <v>204</v>
      </c>
      <c r="E94">
        <v>140</v>
      </c>
      <c r="F94">
        <v>188</v>
      </c>
      <c r="G94">
        <v>110</v>
      </c>
      <c r="H94">
        <v>195</v>
      </c>
      <c r="I94">
        <f>Table1[[#This Row],[FCT automatic]]-Table1[[#This Row],[FCT manual]]</f>
        <v>24</v>
      </c>
      <c r="J94">
        <f>Table1[[#This Row],[Lipid arc automatic]]-Table1[[#This Row],[Lipid arc manual]]</f>
        <v>9</v>
      </c>
      <c r="K94">
        <f>Table1[[#This Row],[FCT model 3 2D]]-Table1[[#This Row],[FCT manual]]</f>
        <v>30</v>
      </c>
      <c r="L94">
        <f>Table1[[#This Row],[Lipid arc model 3 2D]]-Table1[[#This Row],[Lipid arc manual]]</f>
        <v>-7</v>
      </c>
    </row>
    <row r="95" spans="1:12" x14ac:dyDescent="0.3">
      <c r="A95" t="s">
        <v>44</v>
      </c>
      <c r="B95" t="s">
        <v>13</v>
      </c>
      <c r="C95">
        <v>172</v>
      </c>
      <c r="D95">
        <v>188</v>
      </c>
      <c r="E95">
        <v>170</v>
      </c>
      <c r="F95">
        <v>190</v>
      </c>
      <c r="G95">
        <v>160</v>
      </c>
      <c r="H95">
        <v>195</v>
      </c>
      <c r="I95">
        <f>Table1[[#This Row],[FCT automatic]]-Table1[[#This Row],[FCT manual]]</f>
        <v>12</v>
      </c>
      <c r="J95">
        <f>Table1[[#This Row],[Lipid arc automatic]]-Table1[[#This Row],[Lipid arc manual]]</f>
        <v>-7</v>
      </c>
      <c r="K95">
        <f>Table1[[#This Row],[FCT model 3 2D]]-Table1[[#This Row],[FCT manual]]</f>
        <v>10</v>
      </c>
      <c r="L95">
        <f>Table1[[#This Row],[Lipid arc model 3 2D]]-Table1[[#This Row],[Lipid arc manual]]</f>
        <v>-5</v>
      </c>
    </row>
    <row r="96" spans="1:12" x14ac:dyDescent="0.3">
      <c r="A96" t="s">
        <v>44</v>
      </c>
      <c r="B96" t="s">
        <v>15</v>
      </c>
      <c r="C96">
        <v>156</v>
      </c>
      <c r="D96">
        <v>206</v>
      </c>
      <c r="E96">
        <v>170</v>
      </c>
      <c r="F96">
        <v>188</v>
      </c>
      <c r="G96">
        <v>160</v>
      </c>
      <c r="H96">
        <v>203</v>
      </c>
      <c r="I96">
        <f>Table1[[#This Row],[FCT automatic]]-Table1[[#This Row],[FCT manual]]</f>
        <v>-4</v>
      </c>
      <c r="J96">
        <f>Table1[[#This Row],[Lipid arc automatic]]-Table1[[#This Row],[Lipid arc manual]]</f>
        <v>3</v>
      </c>
      <c r="K96">
        <f>Table1[[#This Row],[FCT model 3 2D]]-Table1[[#This Row],[FCT manual]]</f>
        <v>10</v>
      </c>
      <c r="L96">
        <f>Table1[[#This Row],[Lipid arc model 3 2D]]-Table1[[#This Row],[Lipid arc manual]]</f>
        <v>-15</v>
      </c>
    </row>
    <row r="97" spans="1:12" x14ac:dyDescent="0.3">
      <c r="A97" t="s">
        <v>44</v>
      </c>
      <c r="B97" t="s">
        <v>17</v>
      </c>
      <c r="C97">
        <v>250</v>
      </c>
      <c r="D97">
        <v>128</v>
      </c>
      <c r="E97">
        <v>250</v>
      </c>
      <c r="F97">
        <v>120</v>
      </c>
      <c r="G97">
        <v>210</v>
      </c>
      <c r="H97">
        <v>123</v>
      </c>
      <c r="I97">
        <f>Table1[[#This Row],[FCT automatic]]-Table1[[#This Row],[FCT manual]]</f>
        <v>40</v>
      </c>
      <c r="J97">
        <f>Table1[[#This Row],[Lipid arc automatic]]-Table1[[#This Row],[Lipid arc manual]]</f>
        <v>5</v>
      </c>
      <c r="K97">
        <f>Table1[[#This Row],[FCT model 3 2D]]-Table1[[#This Row],[FCT manual]]</f>
        <v>40</v>
      </c>
      <c r="L97">
        <f>Table1[[#This Row],[Lipid arc model 3 2D]]-Table1[[#This Row],[Lipid arc manual]]</f>
        <v>-3</v>
      </c>
    </row>
    <row r="98" spans="1:12" x14ac:dyDescent="0.3">
      <c r="A98" t="s">
        <v>46</v>
      </c>
      <c r="B98" t="s">
        <v>3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f>Table1[[#This Row],[FCT automatic]]-Table1[[#This Row],[FCT manual]]</f>
        <v>0</v>
      </c>
      <c r="J98">
        <f>Table1[[#This Row],[Lipid arc automatic]]-Table1[[#This Row],[Lipid arc manual]]</f>
        <v>0</v>
      </c>
      <c r="K98">
        <f>Table1[[#This Row],[FCT model 3 2D]]-Table1[[#This Row],[FCT manual]]</f>
        <v>0</v>
      </c>
      <c r="L98">
        <f>Table1[[#This Row],[Lipid arc model 3 2D]]-Table1[[#This Row],[Lipid arc manual]]</f>
        <v>0</v>
      </c>
    </row>
    <row r="99" spans="1:12" x14ac:dyDescent="0.3">
      <c r="A99" t="s">
        <v>46</v>
      </c>
      <c r="B99" t="s">
        <v>47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f>Table1[[#This Row],[FCT automatic]]-Table1[[#This Row],[FCT manual]]</f>
        <v>0</v>
      </c>
      <c r="J99">
        <f>Table1[[#This Row],[Lipid arc automatic]]-Table1[[#This Row],[Lipid arc manual]]</f>
        <v>0</v>
      </c>
      <c r="K99">
        <f>Table1[[#This Row],[FCT model 3 2D]]-Table1[[#This Row],[FCT manual]]</f>
        <v>0</v>
      </c>
      <c r="L99">
        <f>Table1[[#This Row],[Lipid arc model 3 2D]]-Table1[[#This Row],[Lipid arc manual]]</f>
        <v>0</v>
      </c>
    </row>
    <row r="100" spans="1:12" x14ac:dyDescent="0.3">
      <c r="A100" t="s">
        <v>46</v>
      </c>
      <c r="B100" t="s">
        <v>14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f>Table1[[#This Row],[FCT automatic]]-Table1[[#This Row],[FCT manual]]</f>
        <v>0</v>
      </c>
      <c r="J100">
        <f>Table1[[#This Row],[Lipid arc automatic]]-Table1[[#This Row],[Lipid arc manual]]</f>
        <v>0</v>
      </c>
      <c r="K100">
        <f>Table1[[#This Row],[FCT model 3 2D]]-Table1[[#This Row],[FCT manual]]</f>
        <v>0</v>
      </c>
      <c r="L100">
        <f>Table1[[#This Row],[Lipid arc model 3 2D]]-Table1[[#This Row],[Lipid arc manual]]</f>
        <v>0</v>
      </c>
    </row>
    <row r="101" spans="1:12" x14ac:dyDescent="0.3">
      <c r="A101" t="s">
        <v>46</v>
      </c>
      <c r="B101" t="s">
        <v>19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f>Table1[[#This Row],[FCT automatic]]-Table1[[#This Row],[FCT manual]]</f>
        <v>0</v>
      </c>
      <c r="J101">
        <f>Table1[[#This Row],[Lipid arc automatic]]-Table1[[#This Row],[Lipid arc manual]]</f>
        <v>0</v>
      </c>
      <c r="K101">
        <f>Table1[[#This Row],[FCT model 3 2D]]-Table1[[#This Row],[FCT manual]]</f>
        <v>0</v>
      </c>
      <c r="L101">
        <f>Table1[[#This Row],[Lipid arc model 3 2D]]-Table1[[#This Row],[Lipid arc manual]]</f>
        <v>0</v>
      </c>
    </row>
    <row r="102" spans="1:12" x14ac:dyDescent="0.3">
      <c r="A102" t="s">
        <v>46</v>
      </c>
      <c r="B102" t="s">
        <v>6</v>
      </c>
      <c r="C102">
        <v>0</v>
      </c>
      <c r="D102">
        <v>0</v>
      </c>
      <c r="E102">
        <v>314</v>
      </c>
      <c r="F102">
        <v>56</v>
      </c>
      <c r="G102">
        <v>0</v>
      </c>
      <c r="H102">
        <v>0</v>
      </c>
      <c r="I102">
        <f>Table1[[#This Row],[FCT automatic]]-Table1[[#This Row],[FCT manual]]</f>
        <v>0</v>
      </c>
      <c r="J102">
        <f>Table1[[#This Row],[Lipid arc automatic]]-Table1[[#This Row],[Lipid arc manual]]</f>
        <v>0</v>
      </c>
      <c r="K102">
        <f>Table1[[#This Row],[FCT model 3 2D]]-Table1[[#This Row],[FCT manual]]</f>
        <v>314</v>
      </c>
      <c r="L102">
        <f>Table1[[#This Row],[Lipid arc model 3 2D]]-Table1[[#This Row],[Lipid arc manual]]</f>
        <v>56</v>
      </c>
    </row>
    <row r="103" spans="1:12" x14ac:dyDescent="0.3">
      <c r="A103" t="s">
        <v>48</v>
      </c>
      <c r="B103" t="s">
        <v>14</v>
      </c>
      <c r="C103">
        <v>0</v>
      </c>
      <c r="D103">
        <v>0</v>
      </c>
      <c r="E103">
        <v>90</v>
      </c>
      <c r="F103">
        <v>42</v>
      </c>
      <c r="G103">
        <v>0</v>
      </c>
      <c r="H103">
        <v>0</v>
      </c>
      <c r="I103">
        <f>Table1[[#This Row],[FCT automatic]]-Table1[[#This Row],[FCT manual]]</f>
        <v>0</v>
      </c>
      <c r="J103">
        <f>Table1[[#This Row],[Lipid arc automatic]]-Table1[[#This Row],[Lipid arc manual]]</f>
        <v>0</v>
      </c>
      <c r="K103">
        <f>Table1[[#This Row],[FCT model 3 2D]]-Table1[[#This Row],[FCT manual]]</f>
        <v>90</v>
      </c>
      <c r="L103">
        <f>Table1[[#This Row],[Lipid arc model 3 2D]]-Table1[[#This Row],[Lipid arc manual]]</f>
        <v>42</v>
      </c>
    </row>
    <row r="104" spans="1:12" x14ac:dyDescent="0.3">
      <c r="A104" t="s">
        <v>48</v>
      </c>
      <c r="B104" t="s">
        <v>19</v>
      </c>
      <c r="C104">
        <v>108</v>
      </c>
      <c r="D104">
        <v>90</v>
      </c>
      <c r="E104">
        <v>22</v>
      </c>
      <c r="F104">
        <v>30</v>
      </c>
      <c r="G104">
        <v>160</v>
      </c>
      <c r="H104">
        <v>103</v>
      </c>
      <c r="I104">
        <f>Table1[[#This Row],[FCT automatic]]-Table1[[#This Row],[FCT manual]]</f>
        <v>-52</v>
      </c>
      <c r="J104">
        <f>Table1[[#This Row],[Lipid arc automatic]]-Table1[[#This Row],[Lipid arc manual]]</f>
        <v>-13</v>
      </c>
      <c r="K104">
        <f>Table1[[#This Row],[FCT model 3 2D]]-Table1[[#This Row],[FCT manual]]</f>
        <v>-138</v>
      </c>
      <c r="L104">
        <f>Table1[[#This Row],[Lipid arc model 3 2D]]-Table1[[#This Row],[Lipid arc manual]]</f>
        <v>-73</v>
      </c>
    </row>
    <row r="105" spans="1:12" x14ac:dyDescent="0.3">
      <c r="A105" t="s">
        <v>48</v>
      </c>
      <c r="B105" t="s">
        <v>4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f>Table1[[#This Row],[FCT automatic]]-Table1[[#This Row],[FCT manual]]</f>
        <v>0</v>
      </c>
      <c r="J105">
        <f>Table1[[#This Row],[Lipid arc automatic]]-Table1[[#This Row],[Lipid arc manual]]</f>
        <v>0</v>
      </c>
      <c r="K105">
        <f>Table1[[#This Row],[FCT model 3 2D]]-Table1[[#This Row],[FCT manual]]</f>
        <v>0</v>
      </c>
      <c r="L105">
        <f>Table1[[#This Row],[Lipid arc model 3 2D]]-Table1[[#This Row],[Lipid arc manual]]</f>
        <v>0</v>
      </c>
    </row>
    <row r="106" spans="1:12" x14ac:dyDescent="0.3">
      <c r="A106" t="s">
        <v>48</v>
      </c>
      <c r="B106" t="s">
        <v>5</v>
      </c>
      <c r="C106">
        <v>189</v>
      </c>
      <c r="D106">
        <v>96</v>
      </c>
      <c r="E106">
        <v>264</v>
      </c>
      <c r="F106">
        <v>96</v>
      </c>
      <c r="G106">
        <v>140</v>
      </c>
      <c r="H106">
        <v>98</v>
      </c>
      <c r="I106">
        <f>Table1[[#This Row],[FCT automatic]]-Table1[[#This Row],[FCT manual]]</f>
        <v>49</v>
      </c>
      <c r="J106">
        <f>Table1[[#This Row],[Lipid arc automatic]]-Table1[[#This Row],[Lipid arc manual]]</f>
        <v>-2</v>
      </c>
      <c r="K106">
        <f>Table1[[#This Row],[FCT model 3 2D]]-Table1[[#This Row],[FCT manual]]</f>
        <v>124</v>
      </c>
      <c r="L106">
        <f>Table1[[#This Row],[Lipid arc model 3 2D]]-Table1[[#This Row],[Lipid arc manual]]</f>
        <v>-2</v>
      </c>
    </row>
    <row r="107" spans="1:12" x14ac:dyDescent="0.3">
      <c r="A107" t="s">
        <v>48</v>
      </c>
      <c r="B107" t="s">
        <v>6</v>
      </c>
      <c r="C107">
        <v>202</v>
      </c>
      <c r="D107">
        <v>188</v>
      </c>
      <c r="E107">
        <v>219</v>
      </c>
      <c r="F107">
        <v>168</v>
      </c>
      <c r="G107">
        <v>150</v>
      </c>
      <c r="H107">
        <v>147</v>
      </c>
      <c r="I107">
        <f>Table1[[#This Row],[FCT automatic]]-Table1[[#This Row],[FCT manual]]</f>
        <v>52</v>
      </c>
      <c r="J107">
        <f>Table1[[#This Row],[Lipid arc automatic]]-Table1[[#This Row],[Lipid arc manual]]</f>
        <v>41</v>
      </c>
      <c r="K107">
        <f>Table1[[#This Row],[FCT model 3 2D]]-Table1[[#This Row],[FCT manual]]</f>
        <v>69</v>
      </c>
      <c r="L107">
        <f>Table1[[#This Row],[Lipid arc model 3 2D]]-Table1[[#This Row],[Lipid arc manual]]</f>
        <v>21</v>
      </c>
    </row>
    <row r="108" spans="1:12" x14ac:dyDescent="0.3">
      <c r="A108" t="s">
        <v>48</v>
      </c>
      <c r="B108" t="s">
        <v>7</v>
      </c>
      <c r="C108">
        <v>112</v>
      </c>
      <c r="D108">
        <v>162</v>
      </c>
      <c r="E108">
        <v>158</v>
      </c>
      <c r="F108">
        <v>152</v>
      </c>
      <c r="G108">
        <v>110</v>
      </c>
      <c r="H108">
        <v>83</v>
      </c>
      <c r="I108">
        <f>Table1[[#This Row],[FCT automatic]]-Table1[[#This Row],[FCT manual]]</f>
        <v>2</v>
      </c>
      <c r="J108">
        <f>Table1[[#This Row],[Lipid arc automatic]]-Table1[[#This Row],[Lipid arc manual]]</f>
        <v>79</v>
      </c>
      <c r="K108">
        <f>Table1[[#This Row],[FCT model 3 2D]]-Table1[[#This Row],[FCT manual]]</f>
        <v>48</v>
      </c>
      <c r="L108">
        <f>Table1[[#This Row],[Lipid arc model 3 2D]]-Table1[[#This Row],[Lipid arc manual]]</f>
        <v>69</v>
      </c>
    </row>
    <row r="109" spans="1:12" x14ac:dyDescent="0.3">
      <c r="A109" t="s">
        <v>48</v>
      </c>
      <c r="B109" t="s">
        <v>9</v>
      </c>
      <c r="C109">
        <v>168</v>
      </c>
      <c r="D109">
        <v>148</v>
      </c>
      <c r="E109">
        <v>246</v>
      </c>
      <c r="F109">
        <v>104</v>
      </c>
      <c r="G109">
        <v>200</v>
      </c>
      <c r="H109">
        <v>149</v>
      </c>
      <c r="I109">
        <f>Table1[[#This Row],[FCT automatic]]-Table1[[#This Row],[FCT manual]]</f>
        <v>-32</v>
      </c>
      <c r="J109">
        <f>Table1[[#This Row],[Lipid arc automatic]]-Table1[[#This Row],[Lipid arc manual]]</f>
        <v>-1</v>
      </c>
      <c r="K109">
        <f>Table1[[#This Row],[FCT model 3 2D]]-Table1[[#This Row],[FCT manual]]</f>
        <v>46</v>
      </c>
      <c r="L109">
        <f>Table1[[#This Row],[Lipid arc model 3 2D]]-Table1[[#This Row],[Lipid arc manual]]</f>
        <v>-45</v>
      </c>
    </row>
    <row r="110" spans="1:12" s="1" customFormat="1" x14ac:dyDescent="0.3">
      <c r="A110" t="s">
        <v>48</v>
      </c>
      <c r="B110" t="s">
        <v>50</v>
      </c>
      <c r="C110">
        <v>121</v>
      </c>
      <c r="D110">
        <v>236</v>
      </c>
      <c r="E110">
        <v>135</v>
      </c>
      <c r="F110">
        <v>254</v>
      </c>
      <c r="G110">
        <v>60</v>
      </c>
      <c r="H110">
        <v>230</v>
      </c>
      <c r="I110">
        <f>Table1[[#This Row],[FCT automatic]]-Table1[[#This Row],[FCT manual]]</f>
        <v>61</v>
      </c>
      <c r="J110">
        <f>Table1[[#This Row],[Lipid arc automatic]]-Table1[[#This Row],[Lipid arc manual]]</f>
        <v>6</v>
      </c>
      <c r="K110">
        <f>Table1[[#This Row],[FCT model 3 2D]]-Table1[[#This Row],[FCT manual]]</f>
        <v>75</v>
      </c>
      <c r="L110">
        <f>Table1[[#This Row],[Lipid arc model 3 2D]]-Table1[[#This Row],[Lipid arc manual]]</f>
        <v>24</v>
      </c>
    </row>
    <row r="111" spans="1:12" x14ac:dyDescent="0.3">
      <c r="A111" t="s">
        <v>48</v>
      </c>
      <c r="B111" t="s">
        <v>13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f>Table1[[#This Row],[FCT automatic]]-Table1[[#This Row],[FCT manual]]</f>
        <v>0</v>
      </c>
      <c r="J111">
        <f>Table1[[#This Row],[Lipid arc automatic]]-Table1[[#This Row],[Lipid arc manual]]</f>
        <v>0</v>
      </c>
      <c r="K111">
        <f>Table1[[#This Row],[FCT model 3 2D]]-Table1[[#This Row],[FCT manual]]</f>
        <v>0</v>
      </c>
      <c r="L111">
        <f>Table1[[#This Row],[Lipid arc model 3 2D]]-Table1[[#This Row],[Lipid arc manual]]</f>
        <v>0</v>
      </c>
    </row>
    <row r="112" spans="1:12" x14ac:dyDescent="0.3">
      <c r="A112" t="s">
        <v>48</v>
      </c>
      <c r="B112" t="s">
        <v>15</v>
      </c>
      <c r="C112">
        <v>124</v>
      </c>
      <c r="D112">
        <v>34</v>
      </c>
      <c r="E112">
        <v>469</v>
      </c>
      <c r="F112">
        <v>24</v>
      </c>
      <c r="G112">
        <v>680</v>
      </c>
      <c r="H112">
        <v>30</v>
      </c>
      <c r="I112">
        <f>Table1[[#This Row],[FCT automatic]]-Table1[[#This Row],[FCT manual]]</f>
        <v>-556</v>
      </c>
      <c r="J112">
        <f>Table1[[#This Row],[Lipid arc automatic]]-Table1[[#This Row],[Lipid arc manual]]</f>
        <v>4</v>
      </c>
      <c r="K112">
        <f>Table1[[#This Row],[FCT model 3 2D]]-Table1[[#This Row],[FCT manual]]</f>
        <v>-211</v>
      </c>
      <c r="L112">
        <f>Table1[[#This Row],[Lipid arc model 3 2D]]-Table1[[#This Row],[Lipid arc manual]]</f>
        <v>-6</v>
      </c>
    </row>
    <row r="113" spans="1:12" x14ac:dyDescent="0.3">
      <c r="A113" t="s">
        <v>48</v>
      </c>
      <c r="B113" t="s">
        <v>17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f>Table1[[#This Row],[FCT automatic]]-Table1[[#This Row],[FCT manual]]</f>
        <v>0</v>
      </c>
      <c r="J113">
        <f>Table1[[#This Row],[Lipid arc automatic]]-Table1[[#This Row],[Lipid arc manual]]</f>
        <v>0</v>
      </c>
      <c r="K113">
        <f>Table1[[#This Row],[FCT model 3 2D]]-Table1[[#This Row],[FCT manual]]</f>
        <v>0</v>
      </c>
      <c r="L113">
        <f>Table1[[#This Row],[Lipid arc model 3 2D]]-Table1[[#This Row],[Lipid arc manual]]</f>
        <v>0</v>
      </c>
    </row>
    <row r="114" spans="1:12" x14ac:dyDescent="0.3">
      <c r="A114" t="s">
        <v>48</v>
      </c>
      <c r="B114" t="s">
        <v>18</v>
      </c>
      <c r="C114">
        <v>279</v>
      </c>
      <c r="D114">
        <v>118</v>
      </c>
      <c r="E114">
        <v>278</v>
      </c>
      <c r="F114">
        <v>122</v>
      </c>
      <c r="G114">
        <v>180</v>
      </c>
      <c r="H114">
        <v>128</v>
      </c>
      <c r="I114">
        <f>Table1[[#This Row],[FCT automatic]]-Table1[[#This Row],[FCT manual]]</f>
        <v>99</v>
      </c>
      <c r="J114">
        <f>Table1[[#This Row],[Lipid arc automatic]]-Table1[[#This Row],[Lipid arc manual]]</f>
        <v>-10</v>
      </c>
      <c r="K114">
        <f>Table1[[#This Row],[FCT model 3 2D]]-Table1[[#This Row],[FCT manual]]</f>
        <v>98</v>
      </c>
      <c r="L114">
        <f>Table1[[#This Row],[Lipid arc model 3 2D]]-Table1[[#This Row],[Lipid arc manual]]</f>
        <v>-6</v>
      </c>
    </row>
    <row r="115" spans="1:12" x14ac:dyDescent="0.3">
      <c r="A115" t="s">
        <v>51</v>
      </c>
      <c r="B115" t="s">
        <v>14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f>Table1[[#This Row],[FCT automatic]]-Table1[[#This Row],[FCT manual]]</f>
        <v>0</v>
      </c>
      <c r="J115">
        <f>Table1[[#This Row],[Lipid arc automatic]]-Table1[[#This Row],[Lipid arc manual]]</f>
        <v>0</v>
      </c>
      <c r="K115">
        <f>Table1[[#This Row],[FCT model 3 2D]]-Table1[[#This Row],[FCT manual]]</f>
        <v>0</v>
      </c>
      <c r="L115">
        <f>Table1[[#This Row],[Lipid arc model 3 2D]]-Table1[[#This Row],[Lipid arc manual]]</f>
        <v>0</v>
      </c>
    </row>
    <row r="116" spans="1:12" x14ac:dyDescent="0.3">
      <c r="A116" t="s">
        <v>51</v>
      </c>
      <c r="B116" t="s">
        <v>19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f>Table1[[#This Row],[FCT automatic]]-Table1[[#This Row],[FCT manual]]</f>
        <v>0</v>
      </c>
      <c r="J116">
        <f>Table1[[#This Row],[Lipid arc automatic]]-Table1[[#This Row],[Lipid arc manual]]</f>
        <v>0</v>
      </c>
      <c r="K116">
        <f>Table1[[#This Row],[FCT model 3 2D]]-Table1[[#This Row],[FCT manual]]</f>
        <v>0</v>
      </c>
      <c r="L116">
        <f>Table1[[#This Row],[Lipid arc model 3 2D]]-Table1[[#This Row],[Lipid arc manual]]</f>
        <v>0</v>
      </c>
    </row>
    <row r="117" spans="1:12" x14ac:dyDescent="0.3">
      <c r="A117" t="s">
        <v>51</v>
      </c>
      <c r="B117" t="s">
        <v>4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f>Table1[[#This Row],[FCT automatic]]-Table1[[#This Row],[FCT manual]]</f>
        <v>0</v>
      </c>
      <c r="J117">
        <f>Table1[[#This Row],[Lipid arc automatic]]-Table1[[#This Row],[Lipid arc manual]]</f>
        <v>0</v>
      </c>
      <c r="K117">
        <f>Table1[[#This Row],[FCT model 3 2D]]-Table1[[#This Row],[FCT manual]]</f>
        <v>0</v>
      </c>
      <c r="L117">
        <f>Table1[[#This Row],[Lipid arc model 3 2D]]-Table1[[#This Row],[Lipid arc manual]]</f>
        <v>0</v>
      </c>
    </row>
    <row r="118" spans="1:12" x14ac:dyDescent="0.3">
      <c r="A118" t="s">
        <v>51</v>
      </c>
      <c r="B118" t="s">
        <v>5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f>Table1[[#This Row],[FCT automatic]]-Table1[[#This Row],[FCT manual]]</f>
        <v>0</v>
      </c>
      <c r="J118">
        <f>Table1[[#This Row],[Lipid arc automatic]]-Table1[[#This Row],[Lipid arc manual]]</f>
        <v>0</v>
      </c>
      <c r="K118">
        <f>Table1[[#This Row],[FCT model 3 2D]]-Table1[[#This Row],[FCT manual]]</f>
        <v>0</v>
      </c>
      <c r="L118">
        <f>Table1[[#This Row],[Lipid arc model 3 2D]]-Table1[[#This Row],[Lipid arc manual]]</f>
        <v>0</v>
      </c>
    </row>
    <row r="119" spans="1:12" x14ac:dyDescent="0.3">
      <c r="A119" t="s">
        <v>51</v>
      </c>
      <c r="B119" t="s">
        <v>6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f>Table1[[#This Row],[FCT automatic]]-Table1[[#This Row],[FCT manual]]</f>
        <v>0</v>
      </c>
      <c r="J119">
        <f>Table1[[#This Row],[Lipid arc automatic]]-Table1[[#This Row],[Lipid arc manual]]</f>
        <v>0</v>
      </c>
      <c r="K119">
        <f>Table1[[#This Row],[FCT model 3 2D]]-Table1[[#This Row],[FCT manual]]</f>
        <v>0</v>
      </c>
      <c r="L119">
        <f>Table1[[#This Row],[Lipid arc model 3 2D]]-Table1[[#This Row],[Lipid arc manual]]</f>
        <v>0</v>
      </c>
    </row>
    <row r="120" spans="1:12" x14ac:dyDescent="0.3">
      <c r="A120" t="s">
        <v>51</v>
      </c>
      <c r="B120" t="s">
        <v>10</v>
      </c>
      <c r="C120">
        <v>126</v>
      </c>
      <c r="D120">
        <v>156</v>
      </c>
      <c r="E120">
        <v>117</v>
      </c>
      <c r="F120">
        <v>124</v>
      </c>
      <c r="G120">
        <v>150</v>
      </c>
      <c r="H120">
        <v>142</v>
      </c>
      <c r="I120">
        <f>Table1[[#This Row],[FCT automatic]]-Table1[[#This Row],[FCT manual]]</f>
        <v>-24</v>
      </c>
      <c r="J120">
        <f>Table1[[#This Row],[Lipid arc automatic]]-Table1[[#This Row],[Lipid arc manual]]</f>
        <v>14</v>
      </c>
      <c r="K120">
        <f>Table1[[#This Row],[FCT model 3 2D]]-Table1[[#This Row],[FCT manual]]</f>
        <v>-33</v>
      </c>
      <c r="L120">
        <f>Table1[[#This Row],[Lipid arc model 3 2D]]-Table1[[#This Row],[Lipid arc manual]]</f>
        <v>-18</v>
      </c>
    </row>
    <row r="121" spans="1:12" x14ac:dyDescent="0.3">
      <c r="A121" t="s">
        <v>51</v>
      </c>
      <c r="B121" t="s">
        <v>7</v>
      </c>
      <c r="C121">
        <v>184</v>
      </c>
      <c r="D121">
        <v>104</v>
      </c>
      <c r="E121">
        <v>214</v>
      </c>
      <c r="F121">
        <v>96</v>
      </c>
      <c r="G121">
        <v>140</v>
      </c>
      <c r="H121">
        <v>91</v>
      </c>
      <c r="I121">
        <f>Table1[[#This Row],[FCT automatic]]-Table1[[#This Row],[FCT manual]]</f>
        <v>44</v>
      </c>
      <c r="J121">
        <f>Table1[[#This Row],[Lipid arc automatic]]-Table1[[#This Row],[Lipid arc manual]]</f>
        <v>13</v>
      </c>
      <c r="K121">
        <f>Table1[[#This Row],[FCT model 3 2D]]-Table1[[#This Row],[FCT manual]]</f>
        <v>74</v>
      </c>
      <c r="L121">
        <f>Table1[[#This Row],[Lipid arc model 3 2D]]-Table1[[#This Row],[Lipid arc manual]]</f>
        <v>5</v>
      </c>
    </row>
    <row r="122" spans="1:12" x14ac:dyDescent="0.3">
      <c r="A122" t="s">
        <v>51</v>
      </c>
      <c r="B122" t="s">
        <v>9</v>
      </c>
      <c r="C122">
        <v>260</v>
      </c>
      <c r="D122">
        <v>64</v>
      </c>
      <c r="E122">
        <v>271</v>
      </c>
      <c r="F122">
        <v>70</v>
      </c>
      <c r="G122">
        <v>180</v>
      </c>
      <c r="H122">
        <v>72</v>
      </c>
      <c r="I122">
        <f>Table1[[#This Row],[FCT automatic]]-Table1[[#This Row],[FCT manual]]</f>
        <v>80</v>
      </c>
      <c r="J122">
        <f>Table1[[#This Row],[Lipid arc automatic]]-Table1[[#This Row],[Lipid arc manual]]</f>
        <v>-8</v>
      </c>
      <c r="K122">
        <f>Table1[[#This Row],[FCT model 3 2D]]-Table1[[#This Row],[FCT manual]]</f>
        <v>91</v>
      </c>
      <c r="L122">
        <f>Table1[[#This Row],[Lipid arc model 3 2D]]-Table1[[#This Row],[Lipid arc manual]]</f>
        <v>-2</v>
      </c>
    </row>
    <row r="123" spans="1:12" x14ac:dyDescent="0.3">
      <c r="A123" t="s">
        <v>51</v>
      </c>
      <c r="B123" t="s">
        <v>12</v>
      </c>
      <c r="C123">
        <v>198</v>
      </c>
      <c r="D123">
        <v>94</v>
      </c>
      <c r="E123">
        <v>286</v>
      </c>
      <c r="F123">
        <v>76</v>
      </c>
      <c r="G123">
        <v>190</v>
      </c>
      <c r="H123">
        <v>88</v>
      </c>
      <c r="I123">
        <f>Table1[[#This Row],[FCT automatic]]-Table1[[#This Row],[FCT manual]]</f>
        <v>8</v>
      </c>
      <c r="J123">
        <f>Table1[[#This Row],[Lipid arc automatic]]-Table1[[#This Row],[Lipid arc manual]]</f>
        <v>6</v>
      </c>
      <c r="K123">
        <f>Table1[[#This Row],[FCT model 3 2D]]-Table1[[#This Row],[FCT manual]]</f>
        <v>96</v>
      </c>
      <c r="L123">
        <f>Table1[[#This Row],[Lipid arc model 3 2D]]-Table1[[#This Row],[Lipid arc manual]]</f>
        <v>-12</v>
      </c>
    </row>
    <row r="124" spans="1:12" x14ac:dyDescent="0.3">
      <c r="A124" t="s">
        <v>51</v>
      </c>
      <c r="B124" t="s">
        <v>13</v>
      </c>
      <c r="C124">
        <v>197</v>
      </c>
      <c r="D124">
        <v>72</v>
      </c>
      <c r="E124">
        <v>550</v>
      </c>
      <c r="F124">
        <v>44</v>
      </c>
      <c r="G124">
        <v>180</v>
      </c>
      <c r="H124">
        <v>71</v>
      </c>
      <c r="I124">
        <f>Table1[[#This Row],[FCT automatic]]-Table1[[#This Row],[FCT manual]]</f>
        <v>17</v>
      </c>
      <c r="J124">
        <f>Table1[[#This Row],[Lipid arc automatic]]-Table1[[#This Row],[Lipid arc manual]]</f>
        <v>1</v>
      </c>
      <c r="K124">
        <f>Table1[[#This Row],[FCT model 3 2D]]-Table1[[#This Row],[FCT manual]]</f>
        <v>370</v>
      </c>
      <c r="L124">
        <f>Table1[[#This Row],[Lipid arc model 3 2D]]-Table1[[#This Row],[Lipid arc manual]]</f>
        <v>-27</v>
      </c>
    </row>
    <row r="125" spans="1:12" x14ac:dyDescent="0.3">
      <c r="A125" t="s">
        <v>51</v>
      </c>
      <c r="B125" t="s">
        <v>52</v>
      </c>
      <c r="C125">
        <v>613</v>
      </c>
      <c r="D125">
        <v>18</v>
      </c>
      <c r="E125">
        <v>322</v>
      </c>
      <c r="F125">
        <v>30</v>
      </c>
      <c r="G125">
        <v>300</v>
      </c>
      <c r="H125">
        <v>23</v>
      </c>
      <c r="I125">
        <f>Table1[[#This Row],[FCT automatic]]-Table1[[#This Row],[FCT manual]]</f>
        <v>313</v>
      </c>
      <c r="J125">
        <f>Table1[[#This Row],[Lipid arc automatic]]-Table1[[#This Row],[Lipid arc manual]]</f>
        <v>-5</v>
      </c>
      <c r="K125">
        <f>Table1[[#This Row],[FCT model 3 2D]]-Table1[[#This Row],[FCT manual]]</f>
        <v>22</v>
      </c>
      <c r="L125">
        <f>Table1[[#This Row],[Lipid arc model 3 2D]]-Table1[[#This Row],[Lipid arc manual]]</f>
        <v>7</v>
      </c>
    </row>
    <row r="126" spans="1:12" x14ac:dyDescent="0.3">
      <c r="A126" t="s">
        <v>51</v>
      </c>
      <c r="B126" t="s">
        <v>18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f>Table1[[#This Row],[FCT automatic]]-Table1[[#This Row],[FCT manual]]</f>
        <v>0</v>
      </c>
      <c r="J126">
        <f>Table1[[#This Row],[Lipid arc automatic]]-Table1[[#This Row],[Lipid arc manual]]</f>
        <v>0</v>
      </c>
      <c r="K126">
        <f>Table1[[#This Row],[FCT model 3 2D]]-Table1[[#This Row],[FCT manual]]</f>
        <v>0</v>
      </c>
      <c r="L126">
        <f>Table1[[#This Row],[Lipid arc model 3 2D]]-Table1[[#This Row],[Lipid arc manual]]</f>
        <v>0</v>
      </c>
    </row>
    <row r="127" spans="1:12" s="1" customFormat="1" x14ac:dyDescent="0.3">
      <c r="A127" t="s">
        <v>54</v>
      </c>
      <c r="B127" t="s">
        <v>3</v>
      </c>
      <c r="C127">
        <v>22</v>
      </c>
      <c r="D127">
        <v>244</v>
      </c>
      <c r="E127">
        <v>28</v>
      </c>
      <c r="F127">
        <v>278</v>
      </c>
      <c r="G127">
        <v>30</v>
      </c>
      <c r="H127">
        <f>105.8+115.3</f>
        <v>221.1</v>
      </c>
      <c r="I127">
        <f>Table1[[#This Row],[FCT automatic]]-Table1[[#This Row],[FCT manual]]</f>
        <v>-8</v>
      </c>
      <c r="J127">
        <f>Table1[[#This Row],[Lipid arc automatic]]-Table1[[#This Row],[Lipid arc manual]]</f>
        <v>22.900000000000006</v>
      </c>
      <c r="K127">
        <f>Table1[[#This Row],[FCT model 3 2D]]-Table1[[#This Row],[FCT manual]]</f>
        <v>-2</v>
      </c>
      <c r="L127">
        <f>Table1[[#This Row],[Lipid arc model 3 2D]]-Table1[[#This Row],[Lipid arc manual]]</f>
        <v>56.900000000000006</v>
      </c>
    </row>
    <row r="128" spans="1:12" x14ac:dyDescent="0.3">
      <c r="A128" t="s">
        <v>54</v>
      </c>
      <c r="B128" t="s">
        <v>55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f>Table1[[#This Row],[FCT automatic]]-Table1[[#This Row],[FCT manual]]</f>
        <v>0</v>
      </c>
      <c r="J128">
        <f>Table1[[#This Row],[Lipid arc automatic]]-Table1[[#This Row],[Lipid arc manual]]</f>
        <v>0</v>
      </c>
      <c r="K128">
        <f>Table1[[#This Row],[FCT model 3 2D]]-Table1[[#This Row],[FCT manual]]</f>
        <v>0</v>
      </c>
      <c r="L128">
        <f>Table1[[#This Row],[Lipid arc model 3 2D]]-Table1[[#This Row],[Lipid arc manual]]</f>
        <v>0</v>
      </c>
    </row>
    <row r="129" spans="1:12" x14ac:dyDescent="0.3">
      <c r="A129" t="s">
        <v>54</v>
      </c>
      <c r="B129" t="s">
        <v>14</v>
      </c>
      <c r="C129">
        <v>149</v>
      </c>
      <c r="D129">
        <v>54</v>
      </c>
      <c r="E129">
        <v>0</v>
      </c>
      <c r="F129">
        <v>0</v>
      </c>
      <c r="G129">
        <v>170</v>
      </c>
      <c r="H129">
        <v>48</v>
      </c>
      <c r="I129">
        <f>Table1[[#This Row],[FCT automatic]]-Table1[[#This Row],[FCT manual]]</f>
        <v>-21</v>
      </c>
      <c r="J129">
        <f>Table1[[#This Row],[Lipid arc automatic]]-Table1[[#This Row],[Lipid arc manual]]</f>
        <v>6</v>
      </c>
      <c r="K129">
        <f>Table1[[#This Row],[FCT model 3 2D]]-Table1[[#This Row],[FCT manual]]</f>
        <v>-170</v>
      </c>
      <c r="L129">
        <f>Table1[[#This Row],[Lipid arc model 3 2D]]-Table1[[#This Row],[Lipid arc manual]]</f>
        <v>-48</v>
      </c>
    </row>
    <row r="130" spans="1:12" s="1" customFormat="1" x14ac:dyDescent="0.3">
      <c r="A130" t="s">
        <v>54</v>
      </c>
      <c r="B130" t="s">
        <v>19</v>
      </c>
      <c r="C130">
        <v>10</v>
      </c>
      <c r="D130">
        <v>208</v>
      </c>
      <c r="E130">
        <v>50</v>
      </c>
      <c r="F130">
        <v>222</v>
      </c>
      <c r="G130">
        <v>60</v>
      </c>
      <c r="H130">
        <v>218</v>
      </c>
      <c r="I130">
        <f>Table1[[#This Row],[FCT automatic]]-Table1[[#This Row],[FCT manual]]</f>
        <v>-50</v>
      </c>
      <c r="J130">
        <f>Table1[[#This Row],[Lipid arc automatic]]-Table1[[#This Row],[Lipid arc manual]]</f>
        <v>-10</v>
      </c>
      <c r="K130">
        <f>Table1[[#This Row],[FCT model 3 2D]]-Table1[[#This Row],[FCT manual]]</f>
        <v>-10</v>
      </c>
      <c r="L130">
        <f>Table1[[#This Row],[Lipid arc model 3 2D]]-Table1[[#This Row],[Lipid arc manual]]</f>
        <v>4</v>
      </c>
    </row>
    <row r="131" spans="1:12" x14ac:dyDescent="0.3">
      <c r="A131" t="s">
        <v>54</v>
      </c>
      <c r="B131" t="s">
        <v>49</v>
      </c>
      <c r="C131">
        <v>50</v>
      </c>
      <c r="D131">
        <v>360</v>
      </c>
      <c r="E131">
        <v>92</v>
      </c>
      <c r="F131">
        <v>360</v>
      </c>
      <c r="G131">
        <v>110</v>
      </c>
      <c r="H131">
        <v>360</v>
      </c>
      <c r="I131">
        <f>Table1[[#This Row],[FCT automatic]]-Table1[[#This Row],[FCT manual]]</f>
        <v>-60</v>
      </c>
      <c r="J131">
        <f>Table1[[#This Row],[Lipid arc automatic]]-Table1[[#This Row],[Lipid arc manual]]</f>
        <v>0</v>
      </c>
      <c r="K131">
        <f>Table1[[#This Row],[FCT model 3 2D]]-Table1[[#This Row],[FCT manual]]</f>
        <v>-18</v>
      </c>
      <c r="L131">
        <f>Table1[[#This Row],[Lipid arc model 3 2D]]-Table1[[#This Row],[Lipid arc manual]]</f>
        <v>0</v>
      </c>
    </row>
    <row r="132" spans="1:12" x14ac:dyDescent="0.3">
      <c r="A132" t="s">
        <v>54</v>
      </c>
      <c r="B132" t="s">
        <v>4</v>
      </c>
      <c r="C132">
        <v>135</v>
      </c>
      <c r="D132">
        <v>302</v>
      </c>
      <c r="E132">
        <v>0</v>
      </c>
      <c r="F132">
        <v>270</v>
      </c>
      <c r="G132">
        <v>110</v>
      </c>
      <c r="H132">
        <f>112.9+120.6</f>
        <v>233.5</v>
      </c>
      <c r="I132">
        <f>Table1[[#This Row],[FCT automatic]]-Table1[[#This Row],[FCT manual]]</f>
        <v>25</v>
      </c>
      <c r="J132">
        <f>Table1[[#This Row],[Lipid arc automatic]]-Table1[[#This Row],[Lipid arc manual]]</f>
        <v>68.5</v>
      </c>
      <c r="K132">
        <f>Table1[[#This Row],[FCT model 3 2D]]-Table1[[#This Row],[FCT manual]]</f>
        <v>-110</v>
      </c>
      <c r="L132">
        <f>Table1[[#This Row],[Lipid arc model 3 2D]]-Table1[[#This Row],[Lipid arc manual]]</f>
        <v>36.5</v>
      </c>
    </row>
    <row r="133" spans="1:12" x14ac:dyDescent="0.3">
      <c r="A133" t="s">
        <v>54</v>
      </c>
      <c r="B133" t="s">
        <v>5</v>
      </c>
      <c r="C133">
        <v>78</v>
      </c>
      <c r="D133">
        <v>106</v>
      </c>
      <c r="E133">
        <v>94</v>
      </c>
      <c r="F133">
        <v>100</v>
      </c>
      <c r="G133">
        <v>110</v>
      </c>
      <c r="H133">
        <v>114</v>
      </c>
      <c r="I133">
        <f>Table1[[#This Row],[FCT automatic]]-Table1[[#This Row],[FCT manual]]</f>
        <v>-32</v>
      </c>
      <c r="J133">
        <f>Table1[[#This Row],[Lipid arc automatic]]-Table1[[#This Row],[Lipid arc manual]]</f>
        <v>-8</v>
      </c>
      <c r="K133">
        <f>Table1[[#This Row],[FCT model 3 2D]]-Table1[[#This Row],[FCT manual]]</f>
        <v>-16</v>
      </c>
      <c r="L133">
        <f>Table1[[#This Row],[Lipid arc model 3 2D]]-Table1[[#This Row],[Lipid arc manual]]</f>
        <v>-14</v>
      </c>
    </row>
    <row r="134" spans="1:12" x14ac:dyDescent="0.3">
      <c r="A134" t="s">
        <v>54</v>
      </c>
      <c r="B134" t="s">
        <v>6</v>
      </c>
      <c r="C134">
        <v>122</v>
      </c>
      <c r="D134">
        <v>134</v>
      </c>
      <c r="E134">
        <v>63</v>
      </c>
      <c r="F134">
        <v>138</v>
      </c>
      <c r="G134">
        <v>80</v>
      </c>
      <c r="H134">
        <v>139</v>
      </c>
      <c r="I134">
        <f>Table1[[#This Row],[FCT automatic]]-Table1[[#This Row],[FCT manual]]</f>
        <v>42</v>
      </c>
      <c r="J134">
        <f>Table1[[#This Row],[Lipid arc automatic]]-Table1[[#This Row],[Lipid arc manual]]</f>
        <v>-5</v>
      </c>
      <c r="K134">
        <f>Table1[[#This Row],[FCT model 3 2D]]-Table1[[#This Row],[FCT manual]]</f>
        <v>-17</v>
      </c>
      <c r="L134">
        <f>Table1[[#This Row],[Lipid arc model 3 2D]]-Table1[[#This Row],[Lipid arc manual]]</f>
        <v>-1</v>
      </c>
    </row>
    <row r="135" spans="1:12" x14ac:dyDescent="0.3">
      <c r="A135" t="s">
        <v>54</v>
      </c>
      <c r="B135" t="s">
        <v>7</v>
      </c>
      <c r="C135">
        <v>170</v>
      </c>
      <c r="D135">
        <v>98</v>
      </c>
      <c r="E135">
        <v>71</v>
      </c>
      <c r="F135">
        <v>114</v>
      </c>
      <c r="G135">
        <v>110</v>
      </c>
      <c r="H135">
        <v>102</v>
      </c>
      <c r="I135">
        <f>Table1[[#This Row],[FCT automatic]]-Table1[[#This Row],[FCT manual]]</f>
        <v>60</v>
      </c>
      <c r="J135">
        <f>Table1[[#This Row],[Lipid arc automatic]]-Table1[[#This Row],[Lipid arc manual]]</f>
        <v>-4</v>
      </c>
      <c r="K135">
        <f>Table1[[#This Row],[FCT model 3 2D]]-Table1[[#This Row],[FCT manual]]</f>
        <v>-39</v>
      </c>
      <c r="L135">
        <f>Table1[[#This Row],[Lipid arc model 3 2D]]-Table1[[#This Row],[Lipid arc manual]]</f>
        <v>12</v>
      </c>
    </row>
    <row r="136" spans="1:12" x14ac:dyDescent="0.3">
      <c r="A136" t="s">
        <v>54</v>
      </c>
      <c r="B136" t="s">
        <v>9</v>
      </c>
      <c r="C136">
        <v>133</v>
      </c>
      <c r="D136">
        <v>214</v>
      </c>
      <c r="E136">
        <v>80</v>
      </c>
      <c r="F136">
        <v>206</v>
      </c>
      <c r="G136">
        <v>80</v>
      </c>
      <c r="H136">
        <v>200</v>
      </c>
      <c r="I136">
        <f>Table1[[#This Row],[FCT automatic]]-Table1[[#This Row],[FCT manual]]</f>
        <v>53</v>
      </c>
      <c r="J136">
        <f>Table1[[#This Row],[Lipid arc automatic]]-Table1[[#This Row],[Lipid arc manual]]</f>
        <v>14</v>
      </c>
      <c r="K136">
        <f>Table1[[#This Row],[FCT model 3 2D]]-Table1[[#This Row],[FCT manual]]</f>
        <v>0</v>
      </c>
      <c r="L136">
        <f>Table1[[#This Row],[Lipid arc model 3 2D]]-Table1[[#This Row],[Lipid arc manual]]</f>
        <v>6</v>
      </c>
    </row>
    <row r="137" spans="1:12" x14ac:dyDescent="0.3">
      <c r="A137" t="s">
        <v>54</v>
      </c>
      <c r="B137" t="s">
        <v>12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f>Table1[[#This Row],[FCT automatic]]-Table1[[#This Row],[FCT manual]]</f>
        <v>0</v>
      </c>
      <c r="J137">
        <f>Table1[[#This Row],[Lipid arc automatic]]-Table1[[#This Row],[Lipid arc manual]]</f>
        <v>0</v>
      </c>
      <c r="K137">
        <f>Table1[[#This Row],[FCT model 3 2D]]-Table1[[#This Row],[FCT manual]]</f>
        <v>0</v>
      </c>
      <c r="L137">
        <f>Table1[[#This Row],[Lipid arc model 3 2D]]-Table1[[#This Row],[Lipid arc manual]]</f>
        <v>0</v>
      </c>
    </row>
    <row r="138" spans="1:12" x14ac:dyDescent="0.3">
      <c r="A138" t="s">
        <v>54</v>
      </c>
      <c r="B138" t="s">
        <v>13</v>
      </c>
      <c r="C138">
        <v>175</v>
      </c>
      <c r="D138">
        <v>86</v>
      </c>
      <c r="E138">
        <v>112</v>
      </c>
      <c r="F138">
        <v>78</v>
      </c>
      <c r="G138">
        <v>150</v>
      </c>
      <c r="H138">
        <v>89</v>
      </c>
      <c r="I138">
        <f>Table1[[#This Row],[FCT automatic]]-Table1[[#This Row],[FCT manual]]</f>
        <v>25</v>
      </c>
      <c r="J138">
        <f>Table1[[#This Row],[Lipid arc automatic]]-Table1[[#This Row],[Lipid arc manual]]</f>
        <v>-3</v>
      </c>
      <c r="K138">
        <f>Table1[[#This Row],[FCT model 3 2D]]-Table1[[#This Row],[FCT manual]]</f>
        <v>-38</v>
      </c>
      <c r="L138">
        <f>Table1[[#This Row],[Lipid arc model 3 2D]]-Table1[[#This Row],[Lipid arc manual]]</f>
        <v>-11</v>
      </c>
    </row>
    <row r="139" spans="1:12" x14ac:dyDescent="0.3">
      <c r="A139" t="s">
        <v>54</v>
      </c>
      <c r="B139" t="s">
        <v>15</v>
      </c>
      <c r="C139">
        <v>128</v>
      </c>
      <c r="D139">
        <v>96</v>
      </c>
      <c r="E139">
        <v>0</v>
      </c>
      <c r="F139">
        <v>0</v>
      </c>
      <c r="G139">
        <v>110</v>
      </c>
      <c r="H139">
        <v>82</v>
      </c>
      <c r="I139">
        <f>Table1[[#This Row],[FCT automatic]]-Table1[[#This Row],[FCT manual]]</f>
        <v>18</v>
      </c>
      <c r="J139">
        <f>Table1[[#This Row],[Lipid arc automatic]]-Table1[[#This Row],[Lipid arc manual]]</f>
        <v>14</v>
      </c>
      <c r="K139">
        <f>Table1[[#This Row],[FCT model 3 2D]]-Table1[[#This Row],[FCT manual]]</f>
        <v>-110</v>
      </c>
      <c r="L139">
        <f>Table1[[#This Row],[Lipid arc model 3 2D]]-Table1[[#This Row],[Lipid arc manual]]</f>
        <v>-82</v>
      </c>
    </row>
    <row r="140" spans="1:12" x14ac:dyDescent="0.3">
      <c r="A140" t="s">
        <v>54</v>
      </c>
      <c r="B140" t="s">
        <v>18</v>
      </c>
      <c r="C140">
        <v>0</v>
      </c>
      <c r="D140">
        <v>56</v>
      </c>
      <c r="E140">
        <v>0</v>
      </c>
      <c r="F140">
        <v>0</v>
      </c>
      <c r="G140">
        <v>0</v>
      </c>
      <c r="H140">
        <v>0</v>
      </c>
      <c r="I140">
        <f>Table1[[#This Row],[FCT automatic]]-Table1[[#This Row],[FCT manual]]</f>
        <v>0</v>
      </c>
      <c r="J140">
        <f>Table1[[#This Row],[Lipid arc automatic]]-Table1[[#This Row],[Lipid arc manual]]</f>
        <v>56</v>
      </c>
      <c r="K140">
        <f>Table1[[#This Row],[FCT model 3 2D]]-Table1[[#This Row],[FCT manual]]</f>
        <v>0</v>
      </c>
      <c r="L140">
        <f>Table1[[#This Row],[Lipid arc model 3 2D]]-Table1[[#This Row],[Lipid arc manual]]</f>
        <v>0</v>
      </c>
    </row>
    <row r="141" spans="1:12" x14ac:dyDescent="0.3">
      <c r="A141" t="s">
        <v>56</v>
      </c>
      <c r="B141" t="s">
        <v>3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f>Table1[[#This Row],[FCT automatic]]-Table1[[#This Row],[FCT manual]]</f>
        <v>0</v>
      </c>
      <c r="J141">
        <f>Table1[[#This Row],[Lipid arc automatic]]-Table1[[#This Row],[Lipid arc manual]]</f>
        <v>0</v>
      </c>
      <c r="K141">
        <f>Table1[[#This Row],[FCT model 3 2D]]-Table1[[#This Row],[FCT manual]]</f>
        <v>0</v>
      </c>
      <c r="L141">
        <f>Table1[[#This Row],[Lipid arc model 3 2D]]-Table1[[#This Row],[Lipid arc manual]]</f>
        <v>0</v>
      </c>
    </row>
    <row r="142" spans="1:12" x14ac:dyDescent="0.3">
      <c r="A142" t="s">
        <v>56</v>
      </c>
      <c r="B142" t="s">
        <v>36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f>Table1[[#This Row],[FCT automatic]]-Table1[[#This Row],[FCT manual]]</f>
        <v>0</v>
      </c>
      <c r="J142">
        <f>Table1[[#This Row],[Lipid arc automatic]]-Table1[[#This Row],[Lipid arc manual]]</f>
        <v>0</v>
      </c>
      <c r="K142">
        <f>Table1[[#This Row],[FCT model 3 2D]]-Table1[[#This Row],[FCT manual]]</f>
        <v>0</v>
      </c>
      <c r="L142">
        <f>Table1[[#This Row],[Lipid arc model 3 2D]]-Table1[[#This Row],[Lipid arc manual]]</f>
        <v>0</v>
      </c>
    </row>
    <row r="143" spans="1:12" x14ac:dyDescent="0.3">
      <c r="A143" t="s">
        <v>56</v>
      </c>
      <c r="B143" t="s">
        <v>53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f>Table1[[#This Row],[FCT automatic]]-Table1[[#This Row],[FCT manual]]</f>
        <v>0</v>
      </c>
      <c r="J143">
        <f>Table1[[#This Row],[Lipid arc automatic]]-Table1[[#This Row],[Lipid arc manual]]</f>
        <v>0</v>
      </c>
      <c r="K143">
        <f>Table1[[#This Row],[FCT model 3 2D]]-Table1[[#This Row],[FCT manual]]</f>
        <v>0</v>
      </c>
      <c r="L143">
        <f>Table1[[#This Row],[Lipid arc model 3 2D]]-Table1[[#This Row],[Lipid arc manual]]</f>
        <v>0</v>
      </c>
    </row>
    <row r="144" spans="1:12" x14ac:dyDescent="0.3">
      <c r="A144" t="s">
        <v>56</v>
      </c>
      <c r="B144" t="s">
        <v>37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f>Table1[[#This Row],[FCT automatic]]-Table1[[#This Row],[FCT manual]]</f>
        <v>0</v>
      </c>
      <c r="J144">
        <f>Table1[[#This Row],[Lipid arc automatic]]-Table1[[#This Row],[Lipid arc manual]]</f>
        <v>0</v>
      </c>
      <c r="K144">
        <f>Table1[[#This Row],[FCT model 3 2D]]-Table1[[#This Row],[FCT manual]]</f>
        <v>0</v>
      </c>
      <c r="L144">
        <f>Table1[[#This Row],[Lipid arc model 3 2D]]-Table1[[#This Row],[Lipid arc manual]]</f>
        <v>0</v>
      </c>
    </row>
    <row r="145" spans="1:12" x14ac:dyDescent="0.3">
      <c r="A145" t="s">
        <v>56</v>
      </c>
      <c r="B145" t="s">
        <v>14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f>Table1[[#This Row],[FCT automatic]]-Table1[[#This Row],[FCT manual]]</f>
        <v>0</v>
      </c>
      <c r="J145">
        <f>Table1[[#This Row],[Lipid arc automatic]]-Table1[[#This Row],[Lipid arc manual]]</f>
        <v>0</v>
      </c>
      <c r="K145">
        <f>Table1[[#This Row],[FCT model 3 2D]]-Table1[[#This Row],[FCT manual]]</f>
        <v>0</v>
      </c>
      <c r="L145">
        <f>Table1[[#This Row],[Lipid arc model 3 2D]]-Table1[[#This Row],[Lipid arc manual]]</f>
        <v>0</v>
      </c>
    </row>
    <row r="146" spans="1:12" x14ac:dyDescent="0.3">
      <c r="A146" t="s">
        <v>56</v>
      </c>
      <c r="B146" t="s">
        <v>61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f>Table1[[#This Row],[FCT automatic]]-Table1[[#This Row],[FCT manual]]</f>
        <v>0</v>
      </c>
      <c r="J146">
        <f>Table1[[#This Row],[Lipid arc automatic]]-Table1[[#This Row],[Lipid arc manual]]</f>
        <v>0</v>
      </c>
      <c r="K146">
        <f>Table1[[#This Row],[FCT model 3 2D]]-Table1[[#This Row],[FCT manual]]</f>
        <v>0</v>
      </c>
      <c r="L146">
        <f>Table1[[#This Row],[Lipid arc model 3 2D]]-Table1[[#This Row],[Lipid arc manual]]</f>
        <v>0</v>
      </c>
    </row>
    <row r="147" spans="1:12" x14ac:dyDescent="0.3">
      <c r="A147" t="s">
        <v>56</v>
      </c>
      <c r="B147" t="s">
        <v>24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f>Table1[[#This Row],[FCT automatic]]-Table1[[#This Row],[FCT manual]]</f>
        <v>0</v>
      </c>
      <c r="J147">
        <f>Table1[[#This Row],[Lipid arc automatic]]-Table1[[#This Row],[Lipid arc manual]]</f>
        <v>0</v>
      </c>
      <c r="K147">
        <f>Table1[[#This Row],[FCT model 3 2D]]-Table1[[#This Row],[FCT manual]]</f>
        <v>0</v>
      </c>
      <c r="L147">
        <f>Table1[[#This Row],[Lipid arc model 3 2D]]-Table1[[#This Row],[Lipid arc manual]]</f>
        <v>0</v>
      </c>
    </row>
    <row r="148" spans="1:12" x14ac:dyDescent="0.3">
      <c r="A148" t="s">
        <v>56</v>
      </c>
      <c r="B148" t="s">
        <v>35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f>Table1[[#This Row],[FCT automatic]]-Table1[[#This Row],[FCT manual]]</f>
        <v>0</v>
      </c>
      <c r="J148">
        <f>Table1[[#This Row],[Lipid arc automatic]]-Table1[[#This Row],[Lipid arc manual]]</f>
        <v>0</v>
      </c>
      <c r="K148">
        <f>Table1[[#This Row],[FCT model 3 2D]]-Table1[[#This Row],[FCT manual]]</f>
        <v>0</v>
      </c>
      <c r="L148">
        <f>Table1[[#This Row],[Lipid arc model 3 2D]]-Table1[[#This Row],[Lipid arc manual]]</f>
        <v>0</v>
      </c>
    </row>
    <row r="149" spans="1:12" x14ac:dyDescent="0.3">
      <c r="A149" t="s">
        <v>56</v>
      </c>
      <c r="B149" t="s">
        <v>19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f>Table1[[#This Row],[FCT automatic]]-Table1[[#This Row],[FCT manual]]</f>
        <v>0</v>
      </c>
      <c r="J149">
        <f>Table1[[#This Row],[Lipid arc automatic]]-Table1[[#This Row],[Lipid arc manual]]</f>
        <v>0</v>
      </c>
      <c r="K149">
        <f>Table1[[#This Row],[FCT model 3 2D]]-Table1[[#This Row],[FCT manual]]</f>
        <v>0</v>
      </c>
      <c r="L149">
        <f>Table1[[#This Row],[Lipid arc model 3 2D]]-Table1[[#This Row],[Lipid arc manual]]</f>
        <v>0</v>
      </c>
    </row>
    <row r="150" spans="1:12" x14ac:dyDescent="0.3">
      <c r="A150" t="s">
        <v>56</v>
      </c>
      <c r="B150" t="s">
        <v>57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f>Table1[[#This Row],[FCT automatic]]-Table1[[#This Row],[FCT manual]]</f>
        <v>0</v>
      </c>
      <c r="J150">
        <f>Table1[[#This Row],[Lipid arc automatic]]-Table1[[#This Row],[Lipid arc manual]]</f>
        <v>0</v>
      </c>
      <c r="K150">
        <f>Table1[[#This Row],[FCT model 3 2D]]-Table1[[#This Row],[FCT manual]]</f>
        <v>0</v>
      </c>
      <c r="L150">
        <f>Table1[[#This Row],[Lipid arc model 3 2D]]-Table1[[#This Row],[Lipid arc manual]]</f>
        <v>0</v>
      </c>
    </row>
    <row r="151" spans="1:12" x14ac:dyDescent="0.3">
      <c r="A151" t="s">
        <v>56</v>
      </c>
      <c r="B151" t="s">
        <v>4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f>Table1[[#This Row],[FCT automatic]]-Table1[[#This Row],[FCT manual]]</f>
        <v>0</v>
      </c>
      <c r="J151">
        <f>Table1[[#This Row],[Lipid arc automatic]]-Table1[[#This Row],[Lipid arc manual]]</f>
        <v>0</v>
      </c>
      <c r="K151">
        <f>Table1[[#This Row],[FCT model 3 2D]]-Table1[[#This Row],[FCT manual]]</f>
        <v>0</v>
      </c>
      <c r="L151">
        <f>Table1[[#This Row],[Lipid arc model 3 2D]]-Table1[[#This Row],[Lipid arc manual]]</f>
        <v>0</v>
      </c>
    </row>
    <row r="152" spans="1:12" x14ac:dyDescent="0.3">
      <c r="A152" t="s">
        <v>56</v>
      </c>
      <c r="B152" t="s">
        <v>5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f>Table1[[#This Row],[FCT automatic]]-Table1[[#This Row],[FCT manual]]</f>
        <v>0</v>
      </c>
      <c r="J152">
        <f>Table1[[#This Row],[Lipid arc automatic]]-Table1[[#This Row],[Lipid arc manual]]</f>
        <v>0</v>
      </c>
      <c r="K152">
        <f>Table1[[#This Row],[FCT model 3 2D]]-Table1[[#This Row],[FCT manual]]</f>
        <v>0</v>
      </c>
      <c r="L152">
        <f>Table1[[#This Row],[Lipid arc model 3 2D]]-Table1[[#This Row],[Lipid arc manual]]</f>
        <v>0</v>
      </c>
    </row>
    <row r="153" spans="1:12" x14ac:dyDescent="0.3">
      <c r="A153" t="s">
        <v>56</v>
      </c>
      <c r="B153" t="s">
        <v>6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f>Table1[[#This Row],[FCT automatic]]-Table1[[#This Row],[FCT manual]]</f>
        <v>0</v>
      </c>
      <c r="J153">
        <f>Table1[[#This Row],[Lipid arc automatic]]-Table1[[#This Row],[Lipid arc manual]]</f>
        <v>0</v>
      </c>
      <c r="K153">
        <f>Table1[[#This Row],[FCT model 3 2D]]-Table1[[#This Row],[FCT manual]]</f>
        <v>0</v>
      </c>
      <c r="L153">
        <f>Table1[[#This Row],[Lipid arc model 3 2D]]-Table1[[#This Row],[Lipid arc manual]]</f>
        <v>0</v>
      </c>
    </row>
    <row r="154" spans="1:12" x14ac:dyDescent="0.3">
      <c r="A154" t="s">
        <v>56</v>
      </c>
      <c r="B154" t="s">
        <v>7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f>Table1[[#This Row],[FCT automatic]]-Table1[[#This Row],[FCT manual]]</f>
        <v>0</v>
      </c>
      <c r="J154">
        <f>Table1[[#This Row],[Lipid arc automatic]]-Table1[[#This Row],[Lipid arc manual]]</f>
        <v>0</v>
      </c>
      <c r="K154">
        <f>Table1[[#This Row],[FCT model 3 2D]]-Table1[[#This Row],[FCT manual]]</f>
        <v>0</v>
      </c>
      <c r="L154">
        <f>Table1[[#This Row],[Lipid arc model 3 2D]]-Table1[[#This Row],[Lipid arc manual]]</f>
        <v>0</v>
      </c>
    </row>
    <row r="155" spans="1:12" x14ac:dyDescent="0.3">
      <c r="A155" t="s">
        <v>56</v>
      </c>
      <c r="B155" t="s">
        <v>9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f>Table1[[#This Row],[FCT automatic]]-Table1[[#This Row],[FCT manual]]</f>
        <v>0</v>
      </c>
      <c r="J155">
        <f>Table1[[#This Row],[Lipid arc automatic]]-Table1[[#This Row],[Lipid arc manual]]</f>
        <v>0</v>
      </c>
      <c r="K155">
        <f>Table1[[#This Row],[FCT model 3 2D]]-Table1[[#This Row],[FCT manual]]</f>
        <v>0</v>
      </c>
      <c r="L155">
        <f>Table1[[#This Row],[Lipid arc model 3 2D]]-Table1[[#This Row],[Lipid arc manual]]</f>
        <v>0</v>
      </c>
    </row>
    <row r="156" spans="1:12" x14ac:dyDescent="0.3">
      <c r="A156" t="s">
        <v>56</v>
      </c>
      <c r="B156" t="s">
        <v>11</v>
      </c>
      <c r="C156">
        <v>247</v>
      </c>
      <c r="D156">
        <v>94</v>
      </c>
      <c r="E156">
        <v>125</v>
      </c>
      <c r="F156">
        <v>114</v>
      </c>
      <c r="G156">
        <v>120</v>
      </c>
      <c r="H156">
        <v>105</v>
      </c>
      <c r="I156">
        <f>Table1[[#This Row],[FCT automatic]]-Table1[[#This Row],[FCT manual]]</f>
        <v>127</v>
      </c>
      <c r="J156">
        <f>Table1[[#This Row],[Lipid arc automatic]]-Table1[[#This Row],[Lipid arc manual]]</f>
        <v>-11</v>
      </c>
      <c r="K156">
        <f>Table1[[#This Row],[FCT model 3 2D]]-Table1[[#This Row],[FCT manual]]</f>
        <v>5</v>
      </c>
      <c r="L156">
        <f>Table1[[#This Row],[Lipid arc model 3 2D]]-Table1[[#This Row],[Lipid arc manual]]</f>
        <v>9</v>
      </c>
    </row>
    <row r="157" spans="1:12" x14ac:dyDescent="0.3">
      <c r="A157" t="s">
        <v>56</v>
      </c>
      <c r="B157" t="s">
        <v>58</v>
      </c>
      <c r="C157">
        <v>211</v>
      </c>
      <c r="D157">
        <v>134</v>
      </c>
      <c r="E157">
        <v>264</v>
      </c>
      <c r="F157">
        <v>112</v>
      </c>
      <c r="G157">
        <v>230</v>
      </c>
      <c r="H157">
        <v>128</v>
      </c>
      <c r="I157">
        <f>Table1[[#This Row],[FCT automatic]]-Table1[[#This Row],[FCT manual]]</f>
        <v>-19</v>
      </c>
      <c r="J157">
        <f>Table1[[#This Row],[Lipid arc automatic]]-Table1[[#This Row],[Lipid arc manual]]</f>
        <v>6</v>
      </c>
      <c r="K157">
        <f>Table1[[#This Row],[FCT model 3 2D]]-Table1[[#This Row],[FCT manual]]</f>
        <v>34</v>
      </c>
      <c r="L157">
        <f>Table1[[#This Row],[Lipid arc model 3 2D]]-Table1[[#This Row],[Lipid arc manual]]</f>
        <v>-16</v>
      </c>
    </row>
    <row r="158" spans="1:12" x14ac:dyDescent="0.3">
      <c r="A158" t="s">
        <v>56</v>
      </c>
      <c r="B158" t="s">
        <v>12</v>
      </c>
      <c r="C158">
        <v>10</v>
      </c>
      <c r="D158">
        <v>140</v>
      </c>
      <c r="E158">
        <v>255</v>
      </c>
      <c r="F158">
        <v>100</v>
      </c>
      <c r="G158">
        <v>140</v>
      </c>
      <c r="H158">
        <v>123</v>
      </c>
      <c r="I158">
        <f>Table1[[#This Row],[FCT automatic]]-Table1[[#This Row],[FCT manual]]</f>
        <v>-130</v>
      </c>
      <c r="J158">
        <f>Table1[[#This Row],[Lipid arc automatic]]-Table1[[#This Row],[Lipid arc manual]]</f>
        <v>17</v>
      </c>
      <c r="K158">
        <f>Table1[[#This Row],[FCT model 3 2D]]-Table1[[#This Row],[FCT manual]]</f>
        <v>115</v>
      </c>
      <c r="L158">
        <f>Table1[[#This Row],[Lipid arc model 3 2D]]-Table1[[#This Row],[Lipid arc manual]]</f>
        <v>-23</v>
      </c>
    </row>
    <row r="159" spans="1:12" x14ac:dyDescent="0.3">
      <c r="A159" t="s">
        <v>56</v>
      </c>
      <c r="B159" t="s">
        <v>59</v>
      </c>
      <c r="C159">
        <v>340</v>
      </c>
      <c r="D159">
        <v>98</v>
      </c>
      <c r="E159">
        <v>250</v>
      </c>
      <c r="F159">
        <v>92</v>
      </c>
      <c r="G159">
        <v>210</v>
      </c>
      <c r="H159">
        <v>87</v>
      </c>
      <c r="I159">
        <f>Table1[[#This Row],[FCT automatic]]-Table1[[#This Row],[FCT manual]]</f>
        <v>130</v>
      </c>
      <c r="J159">
        <f>Table1[[#This Row],[Lipid arc automatic]]-Table1[[#This Row],[Lipid arc manual]]</f>
        <v>11</v>
      </c>
      <c r="K159">
        <f>Table1[[#This Row],[FCT model 3 2D]]-Table1[[#This Row],[FCT manual]]</f>
        <v>40</v>
      </c>
      <c r="L159">
        <f>Table1[[#This Row],[Lipid arc model 3 2D]]-Table1[[#This Row],[Lipid arc manual]]</f>
        <v>5</v>
      </c>
    </row>
    <row r="160" spans="1:12" x14ac:dyDescent="0.3">
      <c r="A160" t="s">
        <v>56</v>
      </c>
      <c r="B160" t="s">
        <v>13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f>Table1[[#This Row],[FCT automatic]]-Table1[[#This Row],[FCT manual]]</f>
        <v>0</v>
      </c>
      <c r="J160">
        <f>Table1[[#This Row],[Lipid arc automatic]]-Table1[[#This Row],[Lipid arc manual]]</f>
        <v>0</v>
      </c>
      <c r="K160">
        <f>Table1[[#This Row],[FCT model 3 2D]]-Table1[[#This Row],[FCT manual]]</f>
        <v>0</v>
      </c>
      <c r="L160">
        <f>Table1[[#This Row],[Lipid arc model 3 2D]]-Table1[[#This Row],[Lipid arc manual]]</f>
        <v>0</v>
      </c>
    </row>
    <row r="161" spans="1:12" x14ac:dyDescent="0.3">
      <c r="A161" t="s">
        <v>56</v>
      </c>
      <c r="B161" t="s">
        <v>15</v>
      </c>
      <c r="C161">
        <v>461</v>
      </c>
      <c r="D161">
        <v>64</v>
      </c>
      <c r="E161">
        <v>362</v>
      </c>
      <c r="F161">
        <v>60</v>
      </c>
      <c r="G161">
        <v>380</v>
      </c>
      <c r="H161">
        <v>59</v>
      </c>
      <c r="I161">
        <f>Table1[[#This Row],[FCT automatic]]-Table1[[#This Row],[FCT manual]]</f>
        <v>81</v>
      </c>
      <c r="J161">
        <f>Table1[[#This Row],[Lipid arc automatic]]-Table1[[#This Row],[Lipid arc manual]]</f>
        <v>5</v>
      </c>
      <c r="K161">
        <f>Table1[[#This Row],[FCT model 3 2D]]-Table1[[#This Row],[FCT manual]]</f>
        <v>-18</v>
      </c>
      <c r="L161">
        <f>Table1[[#This Row],[Lipid arc model 3 2D]]-Table1[[#This Row],[Lipid arc manual]]</f>
        <v>1</v>
      </c>
    </row>
    <row r="162" spans="1:12" x14ac:dyDescent="0.3">
      <c r="A162" t="s">
        <v>56</v>
      </c>
      <c r="B162" t="s">
        <v>60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f>Table1[[#This Row],[FCT automatic]]-Table1[[#This Row],[FCT manual]]</f>
        <v>0</v>
      </c>
      <c r="J162">
        <f>Table1[[#This Row],[Lipid arc automatic]]-Table1[[#This Row],[Lipid arc manual]]</f>
        <v>0</v>
      </c>
      <c r="K162">
        <f>Table1[[#This Row],[FCT model 3 2D]]-Table1[[#This Row],[FCT manual]]</f>
        <v>0</v>
      </c>
      <c r="L162">
        <f>Table1[[#This Row],[Lipid arc model 3 2D]]-Table1[[#This Row],[Lipid arc manual]]</f>
        <v>0</v>
      </c>
    </row>
    <row r="163" spans="1:12" x14ac:dyDescent="0.3">
      <c r="A163" t="s">
        <v>56</v>
      </c>
      <c r="B163" t="s">
        <v>17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f>Table1[[#This Row],[FCT automatic]]-Table1[[#This Row],[FCT manual]]</f>
        <v>0</v>
      </c>
      <c r="J163">
        <f>Table1[[#This Row],[Lipid arc automatic]]-Table1[[#This Row],[Lipid arc manual]]</f>
        <v>0</v>
      </c>
      <c r="K163">
        <f>Table1[[#This Row],[FCT model 3 2D]]-Table1[[#This Row],[FCT manual]]</f>
        <v>0</v>
      </c>
      <c r="L163">
        <f>Table1[[#This Row],[Lipid arc model 3 2D]]-Table1[[#This Row],[Lipid arc manual]]</f>
        <v>0</v>
      </c>
    </row>
  </sheetData>
  <phoneticPr fontId="1" type="noConversion"/>
  <pageMargins left="0.75" right="0.75" top="1" bottom="1" header="0.5" footer="0.5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A2656-029B-48EF-BB25-B0D5FB81E4D9}">
  <dimension ref="A1:M163"/>
  <sheetViews>
    <sheetView workbookViewId="0">
      <selection activeCell="A51" sqref="A51:XFD62"/>
    </sheetView>
  </sheetViews>
  <sheetFormatPr defaultRowHeight="14.4" x14ac:dyDescent="0.3"/>
  <cols>
    <col min="1" max="1" width="19.21875" bestFit="1" customWidth="1"/>
    <col min="2" max="2" width="8.21875" bestFit="1" customWidth="1"/>
    <col min="3" max="5" width="16.21875" bestFit="1" customWidth="1"/>
    <col min="6" max="6" width="15.33203125" bestFit="1" customWidth="1"/>
    <col min="7" max="7" width="13" bestFit="1" customWidth="1"/>
    <col min="8" max="10" width="20.33203125" bestFit="1" customWidth="1"/>
    <col min="11" max="11" width="19.44140625" bestFit="1" customWidth="1"/>
    <col min="12" max="12" width="17.109375" bestFit="1" customWidth="1"/>
  </cols>
  <sheetData>
    <row r="1" spans="1:13" x14ac:dyDescent="0.3">
      <c r="A1" t="s">
        <v>0</v>
      </c>
      <c r="B1" t="s">
        <v>1</v>
      </c>
      <c r="C1" t="s">
        <v>92</v>
      </c>
      <c r="D1" t="s">
        <v>91</v>
      </c>
      <c r="E1" t="s">
        <v>68</v>
      </c>
      <c r="F1" t="s">
        <v>71</v>
      </c>
      <c r="G1" t="s">
        <v>62</v>
      </c>
      <c r="H1" t="s">
        <v>90</v>
      </c>
      <c r="I1" t="s">
        <v>93</v>
      </c>
      <c r="J1" t="s">
        <v>69</v>
      </c>
      <c r="K1" t="s">
        <v>70</v>
      </c>
      <c r="L1" t="s">
        <v>63</v>
      </c>
      <c r="M1" t="s">
        <v>94</v>
      </c>
    </row>
    <row r="2" spans="1:13" x14ac:dyDescent="0.3">
      <c r="A2" t="s">
        <v>2</v>
      </c>
      <c r="B2" t="s">
        <v>3</v>
      </c>
      <c r="C2">
        <v>-99</v>
      </c>
      <c r="D2">
        <v>-99</v>
      </c>
      <c r="E2">
        <v>-99</v>
      </c>
      <c r="F2">
        <v>-99</v>
      </c>
      <c r="G2" s="4">
        <v>-99</v>
      </c>
      <c r="H2">
        <v>-99</v>
      </c>
      <c r="I2">
        <v>-99</v>
      </c>
      <c r="J2">
        <v>-99</v>
      </c>
      <c r="K2">
        <v>-99</v>
      </c>
      <c r="L2" s="4">
        <v>-99</v>
      </c>
      <c r="M2">
        <f>Table7[[#This Row],[Lipid arc manual]]-Table1[[#This Row],[Lipid arc manual]]</f>
        <v>-99</v>
      </c>
    </row>
    <row r="3" spans="1:13" x14ac:dyDescent="0.3">
      <c r="A3" t="s">
        <v>2</v>
      </c>
      <c r="B3" t="s">
        <v>14</v>
      </c>
      <c r="C3">
        <v>-99</v>
      </c>
      <c r="D3">
        <v>-99</v>
      </c>
      <c r="E3">
        <v>-99</v>
      </c>
      <c r="F3">
        <v>-99</v>
      </c>
      <c r="G3" s="2">
        <v>-99</v>
      </c>
      <c r="H3">
        <v>-99</v>
      </c>
      <c r="I3">
        <v>-99</v>
      </c>
      <c r="J3">
        <v>-99</v>
      </c>
      <c r="K3">
        <v>-99</v>
      </c>
      <c r="L3" s="2">
        <v>-99</v>
      </c>
      <c r="M3">
        <f>Table7[[#This Row],[Lipid arc manual]]-Table1[[#This Row],[Lipid arc manual]]</f>
        <v>-99</v>
      </c>
    </row>
    <row r="4" spans="1:13" x14ac:dyDescent="0.3">
      <c r="A4" t="s">
        <v>2</v>
      </c>
      <c r="B4" t="s">
        <v>19</v>
      </c>
      <c r="C4">
        <v>71</v>
      </c>
      <c r="D4">
        <v>50</v>
      </c>
      <c r="E4">
        <v>50</v>
      </c>
      <c r="F4">
        <v>61</v>
      </c>
      <c r="G4" s="4">
        <v>50</v>
      </c>
      <c r="H4">
        <v>92</v>
      </c>
      <c r="I4">
        <v>80</v>
      </c>
      <c r="J4">
        <v>82</v>
      </c>
      <c r="K4">
        <v>100</v>
      </c>
      <c r="L4" s="4">
        <v>92</v>
      </c>
      <c r="M4">
        <f>Table7[[#This Row],[Lipid arc manual]]-Table1[[#This Row],[Lipid arc manual]]</f>
        <v>0</v>
      </c>
    </row>
    <row r="5" spans="1:13" x14ac:dyDescent="0.3">
      <c r="A5" t="s">
        <v>2</v>
      </c>
      <c r="B5" t="s">
        <v>4</v>
      </c>
      <c r="C5">
        <v>149</v>
      </c>
      <c r="D5">
        <v>134</v>
      </c>
      <c r="E5">
        <v>134</v>
      </c>
      <c r="F5">
        <v>110</v>
      </c>
      <c r="G5" s="2">
        <v>60</v>
      </c>
      <c r="H5">
        <v>76</v>
      </c>
      <c r="I5">
        <v>76</v>
      </c>
      <c r="J5">
        <v>76</v>
      </c>
      <c r="K5">
        <v>90</v>
      </c>
      <c r="L5" s="2">
        <v>99</v>
      </c>
      <c r="M5">
        <f>Table7[[#This Row],[Lipid arc manual]]-Table1[[#This Row],[Lipid arc manual]]</f>
        <v>0</v>
      </c>
    </row>
    <row r="6" spans="1:13" x14ac:dyDescent="0.3">
      <c r="A6" t="s">
        <v>2</v>
      </c>
      <c r="B6" t="s">
        <v>5</v>
      </c>
      <c r="C6">
        <v>-99</v>
      </c>
      <c r="D6">
        <v>-99</v>
      </c>
      <c r="E6">
        <v>-99</v>
      </c>
      <c r="F6">
        <v>-99</v>
      </c>
      <c r="G6" s="4">
        <v>-99</v>
      </c>
      <c r="H6">
        <v>-99</v>
      </c>
      <c r="I6">
        <v>-99</v>
      </c>
      <c r="J6">
        <v>-99</v>
      </c>
      <c r="K6">
        <v>-99</v>
      </c>
      <c r="L6" s="4">
        <v>-99</v>
      </c>
      <c r="M6">
        <f>Table7[[#This Row],[Lipid arc manual]]-Table1[[#This Row],[Lipid arc manual]]</f>
        <v>-99</v>
      </c>
    </row>
    <row r="7" spans="1:13" x14ac:dyDescent="0.3">
      <c r="A7" t="s">
        <v>2</v>
      </c>
      <c r="B7" t="s">
        <v>6</v>
      </c>
      <c r="C7">
        <v>110</v>
      </c>
      <c r="D7">
        <v>92</v>
      </c>
      <c r="E7">
        <v>132</v>
      </c>
      <c r="F7">
        <v>132</v>
      </c>
      <c r="G7" s="2">
        <v>110</v>
      </c>
      <c r="H7">
        <v>278</v>
      </c>
      <c r="I7">
        <v>274</v>
      </c>
      <c r="J7">
        <v>268</v>
      </c>
      <c r="K7">
        <v>234</v>
      </c>
      <c r="L7" s="2">
        <v>249</v>
      </c>
      <c r="M7">
        <f>Table7[[#This Row],[Lipid arc manual]]-Table1[[#This Row],[Lipid arc manual]]</f>
        <v>0</v>
      </c>
    </row>
    <row r="8" spans="1:13" x14ac:dyDescent="0.3">
      <c r="A8" t="s">
        <v>2</v>
      </c>
      <c r="B8" t="s">
        <v>7</v>
      </c>
      <c r="C8">
        <v>586</v>
      </c>
      <c r="D8">
        <v>-99</v>
      </c>
      <c r="E8">
        <v>514</v>
      </c>
      <c r="F8">
        <v>255</v>
      </c>
      <c r="G8" s="4">
        <v>290</v>
      </c>
      <c r="H8">
        <v>4</v>
      </c>
      <c r="I8">
        <v>-99</v>
      </c>
      <c r="J8">
        <v>28</v>
      </c>
      <c r="K8">
        <v>106</v>
      </c>
      <c r="L8" s="4">
        <v>59</v>
      </c>
      <c r="M8">
        <f>Table7[[#This Row],[Lipid arc manual]]-Table1[[#This Row],[Lipid arc manual]]</f>
        <v>0</v>
      </c>
    </row>
    <row r="9" spans="1:13" x14ac:dyDescent="0.3">
      <c r="A9" t="s">
        <v>2</v>
      </c>
      <c r="B9" t="s">
        <v>8</v>
      </c>
      <c r="C9">
        <v>410</v>
      </c>
      <c r="D9">
        <v>403</v>
      </c>
      <c r="E9">
        <v>403</v>
      </c>
      <c r="F9">
        <v>240</v>
      </c>
      <c r="G9" s="2">
        <v>340</v>
      </c>
      <c r="H9">
        <v>128</v>
      </c>
      <c r="I9">
        <v>126</v>
      </c>
      <c r="J9">
        <v>124</v>
      </c>
      <c r="K9">
        <v>148</v>
      </c>
      <c r="L9" s="2">
        <v>143</v>
      </c>
      <c r="M9">
        <f>Table7[[#This Row],[Lipid arc manual]]-Table1[[#This Row],[Lipid arc manual]]</f>
        <v>0</v>
      </c>
    </row>
    <row r="10" spans="1:13" x14ac:dyDescent="0.3">
      <c r="A10" t="s">
        <v>2</v>
      </c>
      <c r="B10" t="s">
        <v>9</v>
      </c>
      <c r="C10">
        <v>166</v>
      </c>
      <c r="D10">
        <v>161</v>
      </c>
      <c r="E10">
        <v>152</v>
      </c>
      <c r="F10">
        <v>144</v>
      </c>
      <c r="G10" s="4">
        <v>170</v>
      </c>
      <c r="H10">
        <v>218</v>
      </c>
      <c r="I10">
        <v>196</v>
      </c>
      <c r="J10">
        <v>192</v>
      </c>
      <c r="K10">
        <v>216</v>
      </c>
      <c r="L10" s="4">
        <v>165</v>
      </c>
      <c r="M10">
        <f>Table7[[#This Row],[Lipid arc manual]]-Table1[[#This Row],[Lipid arc manual]]</f>
        <v>0</v>
      </c>
    </row>
    <row r="11" spans="1:13" x14ac:dyDescent="0.3">
      <c r="A11" t="s">
        <v>2</v>
      </c>
      <c r="B11" t="s">
        <v>11</v>
      </c>
      <c r="C11">
        <v>112</v>
      </c>
      <c r="D11">
        <v>112</v>
      </c>
      <c r="E11">
        <v>112</v>
      </c>
      <c r="F11">
        <v>102</v>
      </c>
      <c r="G11" s="2">
        <v>60</v>
      </c>
      <c r="H11">
        <v>238</v>
      </c>
      <c r="I11">
        <v>228</v>
      </c>
      <c r="J11">
        <v>236</v>
      </c>
      <c r="K11">
        <v>238</v>
      </c>
      <c r="L11" s="2">
        <v>236</v>
      </c>
      <c r="M11">
        <f>Table7[[#This Row],[Lipid arc manual]]-Table1[[#This Row],[Lipid arc manual]]</f>
        <v>0</v>
      </c>
    </row>
    <row r="12" spans="1:13" x14ac:dyDescent="0.3">
      <c r="A12" t="s">
        <v>2</v>
      </c>
      <c r="B12" t="s">
        <v>12</v>
      </c>
      <c r="C12">
        <v>184</v>
      </c>
      <c r="D12">
        <v>172</v>
      </c>
      <c r="E12">
        <v>142</v>
      </c>
      <c r="F12">
        <v>134</v>
      </c>
      <c r="G12" s="4">
        <v>70</v>
      </c>
      <c r="H12">
        <v>98</v>
      </c>
      <c r="I12">
        <v>88</v>
      </c>
      <c r="J12">
        <v>112</v>
      </c>
      <c r="K12">
        <v>130</v>
      </c>
      <c r="L12" s="4">
        <v>119</v>
      </c>
      <c r="M12">
        <f>Table7[[#This Row],[Lipid arc manual]]-Table1[[#This Row],[Lipid arc manual]]</f>
        <v>0</v>
      </c>
    </row>
    <row r="13" spans="1:13" x14ac:dyDescent="0.3">
      <c r="A13" t="s">
        <v>2</v>
      </c>
      <c r="B13" t="s">
        <v>13</v>
      </c>
      <c r="C13">
        <v>-99</v>
      </c>
      <c r="D13">
        <v>-99</v>
      </c>
      <c r="E13">
        <v>-99</v>
      </c>
      <c r="F13">
        <v>-99</v>
      </c>
      <c r="G13" s="2">
        <v>-99</v>
      </c>
      <c r="H13">
        <v>-99</v>
      </c>
      <c r="I13">
        <v>-99</v>
      </c>
      <c r="J13">
        <v>-99</v>
      </c>
      <c r="K13">
        <v>-99</v>
      </c>
      <c r="L13" s="2">
        <v>-99</v>
      </c>
      <c r="M13">
        <f>Table7[[#This Row],[Lipid arc manual]]-Table1[[#This Row],[Lipid arc manual]]</f>
        <v>-99</v>
      </c>
    </row>
    <row r="14" spans="1:13" x14ac:dyDescent="0.3">
      <c r="A14" t="s">
        <v>2</v>
      </c>
      <c r="B14" t="s">
        <v>15</v>
      </c>
      <c r="C14">
        <v>-99</v>
      </c>
      <c r="D14">
        <v>-99</v>
      </c>
      <c r="E14">
        <v>273</v>
      </c>
      <c r="F14">
        <v>-99</v>
      </c>
      <c r="G14" s="4">
        <v>-99</v>
      </c>
      <c r="H14">
        <v>-99</v>
      </c>
      <c r="I14">
        <v>-99</v>
      </c>
      <c r="J14">
        <v>42</v>
      </c>
      <c r="K14">
        <v>-99</v>
      </c>
      <c r="L14" s="4">
        <v>-99</v>
      </c>
      <c r="M14">
        <f>Table7[[#This Row],[Lipid arc manual]]-Table1[[#This Row],[Lipid arc manual]]</f>
        <v>-99</v>
      </c>
    </row>
    <row r="15" spans="1:13" x14ac:dyDescent="0.3">
      <c r="A15" t="s">
        <v>2</v>
      </c>
      <c r="B15" t="s">
        <v>16</v>
      </c>
      <c r="C15">
        <v>-99</v>
      </c>
      <c r="D15">
        <v>-99</v>
      </c>
      <c r="E15">
        <v>-99</v>
      </c>
      <c r="F15">
        <v>-99</v>
      </c>
      <c r="G15" s="2">
        <v>-99</v>
      </c>
      <c r="H15">
        <v>-99</v>
      </c>
      <c r="I15">
        <v>-99</v>
      </c>
      <c r="J15">
        <v>-99</v>
      </c>
      <c r="K15">
        <v>-99</v>
      </c>
      <c r="L15" s="2">
        <v>-99</v>
      </c>
      <c r="M15">
        <f>Table7[[#This Row],[Lipid arc manual]]-Table1[[#This Row],[Lipid arc manual]]</f>
        <v>-99</v>
      </c>
    </row>
    <row r="16" spans="1:13" x14ac:dyDescent="0.3">
      <c r="A16" t="s">
        <v>2</v>
      </c>
      <c r="B16" t="s">
        <v>17</v>
      </c>
      <c r="C16">
        <v>-99</v>
      </c>
      <c r="D16">
        <v>-99</v>
      </c>
      <c r="E16">
        <v>394</v>
      </c>
      <c r="F16">
        <v>199</v>
      </c>
      <c r="G16" s="4">
        <v>150</v>
      </c>
      <c r="H16">
        <v>-99</v>
      </c>
      <c r="I16">
        <v>-99</v>
      </c>
      <c r="J16">
        <v>12</v>
      </c>
      <c r="K16">
        <v>74</v>
      </c>
      <c r="L16" s="4">
        <v>54</v>
      </c>
      <c r="M16">
        <f>Table7[[#This Row],[Lipid arc manual]]-Table1[[#This Row],[Lipid arc manual]]</f>
        <v>0</v>
      </c>
    </row>
    <row r="17" spans="1:13" x14ac:dyDescent="0.3">
      <c r="A17" t="s">
        <v>2</v>
      </c>
      <c r="B17" t="s">
        <v>18</v>
      </c>
      <c r="C17">
        <v>-99</v>
      </c>
      <c r="D17">
        <v>-99</v>
      </c>
      <c r="E17">
        <v>-99</v>
      </c>
      <c r="F17">
        <v>281</v>
      </c>
      <c r="G17" s="2">
        <v>170</v>
      </c>
      <c r="H17">
        <v>-99</v>
      </c>
      <c r="I17">
        <v>-99</v>
      </c>
      <c r="J17">
        <v>-99</v>
      </c>
      <c r="K17">
        <v>46</v>
      </c>
      <c r="L17" s="2">
        <v>33</v>
      </c>
      <c r="M17">
        <f>Table7[[#This Row],[Lipid arc manual]]-Table1[[#This Row],[Lipid arc manual]]</f>
        <v>0</v>
      </c>
    </row>
    <row r="18" spans="1:13" x14ac:dyDescent="0.3">
      <c r="A18" t="s">
        <v>20</v>
      </c>
      <c r="B18" t="s">
        <v>3</v>
      </c>
      <c r="C18">
        <v>-99</v>
      </c>
      <c r="D18">
        <v>-99</v>
      </c>
      <c r="E18">
        <v>-99</v>
      </c>
      <c r="F18">
        <v>-99</v>
      </c>
      <c r="G18" s="4">
        <v>-99</v>
      </c>
      <c r="H18">
        <v>-99</v>
      </c>
      <c r="I18">
        <v>-99</v>
      </c>
      <c r="J18">
        <v>-99</v>
      </c>
      <c r="K18">
        <v>-99</v>
      </c>
      <c r="L18" s="4">
        <v>-99</v>
      </c>
      <c r="M18">
        <f>Table7[[#This Row],[Lipid arc manual]]-Table1[[#This Row],[Lipid arc manual]]</f>
        <v>-99</v>
      </c>
    </row>
    <row r="19" spans="1:13" x14ac:dyDescent="0.3">
      <c r="A19" t="s">
        <v>20</v>
      </c>
      <c r="B19" t="s">
        <v>14</v>
      </c>
      <c r="C19">
        <v>-99</v>
      </c>
      <c r="D19">
        <v>-99</v>
      </c>
      <c r="E19">
        <v>-99</v>
      </c>
      <c r="F19">
        <v>-99</v>
      </c>
      <c r="G19" s="2">
        <v>-99</v>
      </c>
      <c r="H19">
        <v>-99</v>
      </c>
      <c r="I19">
        <v>-99</v>
      </c>
      <c r="J19">
        <v>-99</v>
      </c>
      <c r="K19">
        <v>-99</v>
      </c>
      <c r="L19" s="2">
        <v>-99</v>
      </c>
      <c r="M19">
        <f>Table7[[#This Row],[Lipid arc manual]]-Table1[[#This Row],[Lipid arc manual]]</f>
        <v>-99</v>
      </c>
    </row>
    <row r="20" spans="1:13" x14ac:dyDescent="0.3">
      <c r="A20" t="s">
        <v>20</v>
      </c>
      <c r="B20" t="s">
        <v>21</v>
      </c>
      <c r="C20">
        <v>89</v>
      </c>
      <c r="D20">
        <v>92</v>
      </c>
      <c r="E20">
        <v>86</v>
      </c>
      <c r="F20">
        <v>45</v>
      </c>
      <c r="G20" s="4">
        <v>60</v>
      </c>
      <c r="H20">
        <v>162</v>
      </c>
      <c r="I20">
        <v>144</v>
      </c>
      <c r="J20">
        <v>140</v>
      </c>
      <c r="K20">
        <v>150</v>
      </c>
      <c r="L20" s="4">
        <v>143</v>
      </c>
      <c r="M20">
        <f>Table7[[#This Row],[Lipid arc manual]]-Table1[[#This Row],[Lipid arc manual]]</f>
        <v>0</v>
      </c>
    </row>
    <row r="21" spans="1:13" x14ac:dyDescent="0.3">
      <c r="A21" t="s">
        <v>20</v>
      </c>
      <c r="B21" t="s">
        <v>6</v>
      </c>
      <c r="C21">
        <v>72</v>
      </c>
      <c r="D21">
        <v>64</v>
      </c>
      <c r="E21">
        <v>64</v>
      </c>
      <c r="F21">
        <v>67</v>
      </c>
      <c r="G21" s="2">
        <v>70</v>
      </c>
      <c r="H21">
        <v>198</v>
      </c>
      <c r="I21">
        <v>178</v>
      </c>
      <c r="J21">
        <v>138</v>
      </c>
      <c r="K21">
        <v>122</v>
      </c>
      <c r="L21" s="2">
        <v>120</v>
      </c>
      <c r="M21">
        <f>Table7[[#This Row],[Lipid arc manual]]-Table1[[#This Row],[Lipid arc manual]]</f>
        <v>0</v>
      </c>
    </row>
    <row r="22" spans="1:13" x14ac:dyDescent="0.3">
      <c r="A22" t="s">
        <v>20</v>
      </c>
      <c r="B22" t="s">
        <v>7</v>
      </c>
      <c r="C22">
        <v>-99</v>
      </c>
      <c r="D22">
        <v>-99</v>
      </c>
      <c r="E22">
        <v>-99</v>
      </c>
      <c r="F22">
        <v>-99</v>
      </c>
      <c r="G22" s="4">
        <v>-99</v>
      </c>
      <c r="H22">
        <v>-99</v>
      </c>
      <c r="I22">
        <v>-99</v>
      </c>
      <c r="J22">
        <v>-99</v>
      </c>
      <c r="K22">
        <v>-99</v>
      </c>
      <c r="L22" s="4">
        <v>-99</v>
      </c>
      <c r="M22">
        <f>Table7[[#This Row],[Lipid arc manual]]-Table1[[#This Row],[Lipid arc manual]]</f>
        <v>-99</v>
      </c>
    </row>
    <row r="23" spans="1:13" x14ac:dyDescent="0.3">
      <c r="A23" t="s">
        <v>20</v>
      </c>
      <c r="B23" t="s">
        <v>9</v>
      </c>
      <c r="C23">
        <v>589</v>
      </c>
      <c r="D23">
        <v>470</v>
      </c>
      <c r="E23">
        <v>440</v>
      </c>
      <c r="F23">
        <v>536</v>
      </c>
      <c r="G23" s="2">
        <v>720</v>
      </c>
      <c r="H23">
        <v>104</v>
      </c>
      <c r="I23">
        <v>112</v>
      </c>
      <c r="J23">
        <v>66</v>
      </c>
      <c r="K23">
        <v>88</v>
      </c>
      <c r="L23" s="2">
        <v>62</v>
      </c>
      <c r="M23">
        <f>Table7[[#This Row],[Lipid arc manual]]-Table1[[#This Row],[Lipid arc manual]]</f>
        <v>0</v>
      </c>
    </row>
    <row r="24" spans="1:13" x14ac:dyDescent="0.3">
      <c r="A24" t="s">
        <v>22</v>
      </c>
      <c r="B24" t="s">
        <v>3</v>
      </c>
      <c r="C24">
        <v>50</v>
      </c>
      <c r="D24">
        <v>305</v>
      </c>
      <c r="E24">
        <v>-99</v>
      </c>
      <c r="F24">
        <v>-99</v>
      </c>
      <c r="G24" s="4">
        <v>-99</v>
      </c>
      <c r="H24">
        <v>38</v>
      </c>
      <c r="I24">
        <v>22</v>
      </c>
      <c r="J24">
        <v>-99</v>
      </c>
      <c r="K24">
        <v>-99</v>
      </c>
      <c r="L24" s="4">
        <v>-99</v>
      </c>
      <c r="M24">
        <f>Table7[[#This Row],[Lipid arc manual]]-Table1[[#This Row],[Lipid arc manual]]</f>
        <v>-99</v>
      </c>
    </row>
    <row r="25" spans="1:13" x14ac:dyDescent="0.3">
      <c r="A25" t="s">
        <v>22</v>
      </c>
      <c r="B25" t="s">
        <v>14</v>
      </c>
      <c r="C25">
        <v>-99</v>
      </c>
      <c r="D25">
        <v>-99</v>
      </c>
      <c r="E25">
        <v>-99</v>
      </c>
      <c r="F25">
        <v>-99</v>
      </c>
      <c r="G25" s="2">
        <v>-99</v>
      </c>
      <c r="H25">
        <v>-99</v>
      </c>
      <c r="I25">
        <v>-99</v>
      </c>
      <c r="J25">
        <v>-99</v>
      </c>
      <c r="K25">
        <v>-99</v>
      </c>
      <c r="L25" s="2">
        <v>-99</v>
      </c>
      <c r="M25">
        <f>Table7[[#This Row],[Lipid arc manual]]-Table1[[#This Row],[Lipid arc manual]]</f>
        <v>-99</v>
      </c>
    </row>
    <row r="26" spans="1:13" x14ac:dyDescent="0.3">
      <c r="A26" t="s">
        <v>22</v>
      </c>
      <c r="B26" t="s">
        <v>26</v>
      </c>
      <c r="C26">
        <v>-99</v>
      </c>
      <c r="D26">
        <v>-99</v>
      </c>
      <c r="E26">
        <v>-99</v>
      </c>
      <c r="F26">
        <v>-99</v>
      </c>
      <c r="G26" s="4">
        <v>-99</v>
      </c>
      <c r="H26">
        <v>-99</v>
      </c>
      <c r="I26">
        <v>-99</v>
      </c>
      <c r="J26">
        <v>-99</v>
      </c>
      <c r="K26">
        <v>-99</v>
      </c>
      <c r="L26" s="4">
        <v>-99</v>
      </c>
      <c r="M26">
        <f>Table7[[#This Row],[Lipid arc manual]]-Table1[[#This Row],[Lipid arc manual]]</f>
        <v>-99</v>
      </c>
    </row>
    <row r="27" spans="1:13" x14ac:dyDescent="0.3">
      <c r="A27" t="s">
        <v>22</v>
      </c>
      <c r="B27" t="s">
        <v>19</v>
      </c>
      <c r="C27">
        <v>-99</v>
      </c>
      <c r="D27">
        <v>-99</v>
      </c>
      <c r="E27">
        <v>-99</v>
      </c>
      <c r="F27">
        <v>-99</v>
      </c>
      <c r="G27" s="2">
        <v>-99</v>
      </c>
      <c r="H27">
        <v>-99</v>
      </c>
      <c r="I27">
        <v>-99</v>
      </c>
      <c r="J27">
        <v>-99</v>
      </c>
      <c r="K27">
        <v>-99</v>
      </c>
      <c r="L27" s="2">
        <v>-99</v>
      </c>
      <c r="M27">
        <f>Table7[[#This Row],[Lipid arc manual]]-Table1[[#This Row],[Lipid arc manual]]</f>
        <v>-99</v>
      </c>
    </row>
    <row r="28" spans="1:13" x14ac:dyDescent="0.3">
      <c r="A28" t="s">
        <v>22</v>
      </c>
      <c r="B28" t="s">
        <v>27</v>
      </c>
      <c r="C28">
        <v>330</v>
      </c>
      <c r="D28">
        <v>362</v>
      </c>
      <c r="E28">
        <v>382</v>
      </c>
      <c r="F28">
        <v>197</v>
      </c>
      <c r="G28" s="4">
        <v>280</v>
      </c>
      <c r="H28">
        <v>104</v>
      </c>
      <c r="I28">
        <v>106</v>
      </c>
      <c r="J28">
        <v>98</v>
      </c>
      <c r="K28">
        <v>108</v>
      </c>
      <c r="L28" s="4">
        <v>93</v>
      </c>
      <c r="M28">
        <f>Table7[[#This Row],[Lipid arc manual]]-Table1[[#This Row],[Lipid arc manual]]</f>
        <v>0</v>
      </c>
    </row>
    <row r="29" spans="1:13" x14ac:dyDescent="0.3">
      <c r="A29" t="s">
        <v>22</v>
      </c>
      <c r="B29" t="s">
        <v>4</v>
      </c>
      <c r="C29">
        <v>485</v>
      </c>
      <c r="D29">
        <v>318</v>
      </c>
      <c r="E29">
        <v>485</v>
      </c>
      <c r="F29">
        <v>-99</v>
      </c>
      <c r="G29" s="2">
        <v>-99</v>
      </c>
      <c r="H29">
        <v>78</v>
      </c>
      <c r="I29">
        <v>74</v>
      </c>
      <c r="J29">
        <v>52</v>
      </c>
      <c r="K29">
        <v>-99</v>
      </c>
      <c r="L29" s="2">
        <v>-99</v>
      </c>
      <c r="M29">
        <f>Table7[[#This Row],[Lipid arc manual]]-Table1[[#This Row],[Lipid arc manual]]</f>
        <v>-99</v>
      </c>
    </row>
    <row r="30" spans="1:13" x14ac:dyDescent="0.3">
      <c r="A30" t="s">
        <v>22</v>
      </c>
      <c r="B30" t="s">
        <v>5</v>
      </c>
      <c r="C30">
        <v>117</v>
      </c>
      <c r="D30">
        <v>98</v>
      </c>
      <c r="E30">
        <v>92</v>
      </c>
      <c r="F30">
        <v>64</v>
      </c>
      <c r="G30" s="4">
        <v>50</v>
      </c>
      <c r="H30">
        <v>200</v>
      </c>
      <c r="I30">
        <v>210</v>
      </c>
      <c r="J30">
        <v>210</v>
      </c>
      <c r="K30">
        <v>216</v>
      </c>
      <c r="L30" s="4">
        <v>213</v>
      </c>
      <c r="M30">
        <f>Table7[[#This Row],[Lipid arc manual]]-Table1[[#This Row],[Lipid arc manual]]</f>
        <v>0</v>
      </c>
    </row>
    <row r="31" spans="1:13" x14ac:dyDescent="0.3">
      <c r="A31" t="s">
        <v>22</v>
      </c>
      <c r="B31" t="s">
        <v>23</v>
      </c>
      <c r="C31">
        <v>117</v>
      </c>
      <c r="D31">
        <v>98</v>
      </c>
      <c r="E31">
        <v>91</v>
      </c>
      <c r="F31">
        <v>60</v>
      </c>
      <c r="G31" s="2">
        <v>50</v>
      </c>
      <c r="H31">
        <v>184</v>
      </c>
      <c r="I31">
        <v>186</v>
      </c>
      <c r="J31">
        <v>182</v>
      </c>
      <c r="K31">
        <v>190</v>
      </c>
      <c r="L31" s="2">
        <v>197</v>
      </c>
      <c r="M31">
        <f>Table7[[#This Row],[Lipid arc manual]]-Table1[[#This Row],[Lipid arc manual]]</f>
        <v>0</v>
      </c>
    </row>
    <row r="32" spans="1:13" x14ac:dyDescent="0.3">
      <c r="A32" t="s">
        <v>22</v>
      </c>
      <c r="B32" t="s">
        <v>6</v>
      </c>
      <c r="C32">
        <v>408</v>
      </c>
      <c r="D32">
        <v>-99</v>
      </c>
      <c r="E32">
        <v>-99</v>
      </c>
      <c r="F32">
        <v>-99</v>
      </c>
      <c r="G32" s="4">
        <v>-99</v>
      </c>
      <c r="H32">
        <v>20</v>
      </c>
      <c r="I32">
        <v>-99</v>
      </c>
      <c r="J32">
        <v>-99</v>
      </c>
      <c r="K32">
        <v>-99</v>
      </c>
      <c r="L32" s="4">
        <v>-99</v>
      </c>
      <c r="M32">
        <f>Table7[[#This Row],[Lipid arc manual]]-Table1[[#This Row],[Lipid arc manual]]</f>
        <v>-99</v>
      </c>
    </row>
    <row r="33" spans="1:13" x14ac:dyDescent="0.3">
      <c r="A33" t="s">
        <v>22</v>
      </c>
      <c r="B33" t="s">
        <v>7</v>
      </c>
      <c r="C33">
        <v>225</v>
      </c>
      <c r="D33">
        <v>233</v>
      </c>
      <c r="E33">
        <v>225</v>
      </c>
      <c r="F33">
        <v>180</v>
      </c>
      <c r="G33" s="2">
        <v>230</v>
      </c>
      <c r="H33">
        <v>144</v>
      </c>
      <c r="I33">
        <v>148</v>
      </c>
      <c r="J33">
        <v>142</v>
      </c>
      <c r="K33">
        <v>172</v>
      </c>
      <c r="L33" s="2">
        <v>164</v>
      </c>
      <c r="M33">
        <f>Table7[[#This Row],[Lipid arc manual]]-Table1[[#This Row],[Lipid arc manual]]</f>
        <v>0.40000000000000568</v>
      </c>
    </row>
    <row r="34" spans="1:13" x14ac:dyDescent="0.3">
      <c r="A34" t="s">
        <v>28</v>
      </c>
      <c r="B34" t="s">
        <v>3</v>
      </c>
      <c r="C34">
        <v>-99</v>
      </c>
      <c r="D34">
        <v>-99</v>
      </c>
      <c r="E34">
        <v>-99</v>
      </c>
      <c r="F34">
        <v>-99</v>
      </c>
      <c r="G34" s="4">
        <v>-99</v>
      </c>
      <c r="H34">
        <v>-99</v>
      </c>
      <c r="I34">
        <v>-99</v>
      </c>
      <c r="J34">
        <v>-99</v>
      </c>
      <c r="K34">
        <v>-99</v>
      </c>
      <c r="L34" s="4">
        <v>-99</v>
      </c>
      <c r="M34">
        <f>Table7[[#This Row],[Lipid arc manual]]-Table1[[#This Row],[Lipid arc manual]]</f>
        <v>-99</v>
      </c>
    </row>
    <row r="35" spans="1:13" x14ac:dyDescent="0.3">
      <c r="A35" t="s">
        <v>28</v>
      </c>
      <c r="B35" t="s">
        <v>14</v>
      </c>
      <c r="C35">
        <v>-99</v>
      </c>
      <c r="D35">
        <v>-99</v>
      </c>
      <c r="E35">
        <v>-99</v>
      </c>
      <c r="F35">
        <v>-99</v>
      </c>
      <c r="G35" s="2">
        <v>-99</v>
      </c>
      <c r="H35">
        <v>-99</v>
      </c>
      <c r="I35">
        <v>-99</v>
      </c>
      <c r="J35">
        <v>-99</v>
      </c>
      <c r="K35">
        <v>-99</v>
      </c>
      <c r="L35" s="2">
        <v>-99</v>
      </c>
      <c r="M35">
        <f>Table7[[#This Row],[Lipid arc manual]]-Table1[[#This Row],[Lipid arc manual]]</f>
        <v>-99</v>
      </c>
    </row>
    <row r="36" spans="1:13" x14ac:dyDescent="0.3">
      <c r="A36" t="s">
        <v>28</v>
      </c>
      <c r="B36" t="s">
        <v>19</v>
      </c>
      <c r="C36">
        <v>-99</v>
      </c>
      <c r="D36">
        <v>-99</v>
      </c>
      <c r="E36">
        <v>-99</v>
      </c>
      <c r="F36">
        <v>-99</v>
      </c>
      <c r="G36" s="4">
        <v>-99</v>
      </c>
      <c r="H36">
        <v>-99</v>
      </c>
      <c r="I36">
        <v>-99</v>
      </c>
      <c r="J36">
        <v>-99</v>
      </c>
      <c r="K36">
        <v>-99</v>
      </c>
      <c r="L36" s="4">
        <v>-99</v>
      </c>
      <c r="M36">
        <f>Table7[[#This Row],[Lipid arc manual]]-Table1[[#This Row],[Lipid arc manual]]</f>
        <v>-99</v>
      </c>
    </row>
    <row r="37" spans="1:13" x14ac:dyDescent="0.3">
      <c r="A37" t="s">
        <v>28</v>
      </c>
      <c r="B37" t="s">
        <v>4</v>
      </c>
      <c r="C37">
        <v>-99</v>
      </c>
      <c r="D37">
        <v>-99</v>
      </c>
      <c r="E37">
        <v>-99</v>
      </c>
      <c r="F37">
        <v>-99</v>
      </c>
      <c r="G37" s="2">
        <v>-99</v>
      </c>
      <c r="H37">
        <v>-99</v>
      </c>
      <c r="I37">
        <v>-99</v>
      </c>
      <c r="J37">
        <v>-99</v>
      </c>
      <c r="K37">
        <v>-99</v>
      </c>
      <c r="L37" s="2">
        <v>-99</v>
      </c>
      <c r="M37">
        <f>Table7[[#This Row],[Lipid arc manual]]-Table1[[#This Row],[Lipid arc manual]]</f>
        <v>-99</v>
      </c>
    </row>
    <row r="38" spans="1:13" x14ac:dyDescent="0.3">
      <c r="A38" t="s">
        <v>28</v>
      </c>
      <c r="B38" t="s">
        <v>25</v>
      </c>
      <c r="C38">
        <v>437</v>
      </c>
      <c r="D38">
        <v>466</v>
      </c>
      <c r="E38">
        <v>430</v>
      </c>
      <c r="F38">
        <v>-99</v>
      </c>
      <c r="G38" s="4">
        <v>-99</v>
      </c>
      <c r="H38">
        <v>36</v>
      </c>
      <c r="I38">
        <v>32</v>
      </c>
      <c r="J38">
        <v>52</v>
      </c>
      <c r="K38">
        <v>-99</v>
      </c>
      <c r="L38" s="4">
        <v>-99</v>
      </c>
      <c r="M38">
        <f>Table7[[#This Row],[Lipid arc manual]]-Table1[[#This Row],[Lipid arc manual]]</f>
        <v>-99</v>
      </c>
    </row>
    <row r="39" spans="1:13" x14ac:dyDescent="0.3">
      <c r="A39" t="s">
        <v>28</v>
      </c>
      <c r="B39" t="s">
        <v>6</v>
      </c>
      <c r="C39">
        <v>551</v>
      </c>
      <c r="D39">
        <v>641</v>
      </c>
      <c r="E39">
        <v>608</v>
      </c>
      <c r="F39">
        <v>548</v>
      </c>
      <c r="G39" s="2">
        <v>570</v>
      </c>
      <c r="H39">
        <v>66</v>
      </c>
      <c r="I39">
        <v>66</v>
      </c>
      <c r="J39">
        <v>70</v>
      </c>
      <c r="K39">
        <v>66</v>
      </c>
      <c r="L39" s="2">
        <v>68</v>
      </c>
      <c r="M39">
        <f>Table7[[#This Row],[Lipid arc manual]]-Table1[[#This Row],[Lipid arc manual]]</f>
        <v>0</v>
      </c>
    </row>
    <row r="40" spans="1:13" x14ac:dyDescent="0.3">
      <c r="A40" t="s">
        <v>28</v>
      </c>
      <c r="B40" t="s">
        <v>7</v>
      </c>
      <c r="C40">
        <v>245</v>
      </c>
      <c r="D40">
        <v>228</v>
      </c>
      <c r="E40">
        <v>212</v>
      </c>
      <c r="F40">
        <v>340</v>
      </c>
      <c r="G40" s="4">
        <v>200</v>
      </c>
      <c r="H40">
        <v>132</v>
      </c>
      <c r="I40">
        <v>130</v>
      </c>
      <c r="J40">
        <v>132</v>
      </c>
      <c r="K40">
        <v>126</v>
      </c>
      <c r="L40" s="4">
        <v>119</v>
      </c>
      <c r="M40">
        <f>Table7[[#This Row],[Lipid arc manual]]-Table1[[#This Row],[Lipid arc manual]]</f>
        <v>0</v>
      </c>
    </row>
    <row r="41" spans="1:13" x14ac:dyDescent="0.3">
      <c r="A41" t="s">
        <v>28</v>
      </c>
      <c r="B41" t="s">
        <v>29</v>
      </c>
      <c r="C41">
        <v>225</v>
      </c>
      <c r="D41">
        <v>336</v>
      </c>
      <c r="E41">
        <v>345</v>
      </c>
      <c r="F41">
        <v>375</v>
      </c>
      <c r="G41" s="2">
        <v>320</v>
      </c>
      <c r="H41">
        <v>220</v>
      </c>
      <c r="I41">
        <v>180</v>
      </c>
      <c r="J41">
        <v>166</v>
      </c>
      <c r="K41">
        <v>158</v>
      </c>
      <c r="L41" s="2">
        <v>162</v>
      </c>
      <c r="M41">
        <f>Table7[[#This Row],[Lipid arc manual]]-Table1[[#This Row],[Lipid arc manual]]</f>
        <v>0</v>
      </c>
    </row>
    <row r="42" spans="1:13" x14ac:dyDescent="0.3">
      <c r="A42" t="s">
        <v>28</v>
      </c>
      <c r="B42" t="s">
        <v>30</v>
      </c>
      <c r="C42">
        <v>273</v>
      </c>
      <c r="D42">
        <v>268</v>
      </c>
      <c r="E42">
        <v>278</v>
      </c>
      <c r="F42">
        <v>410</v>
      </c>
      <c r="G42" s="4">
        <v>330</v>
      </c>
      <c r="H42">
        <v>152</v>
      </c>
      <c r="I42">
        <v>148</v>
      </c>
      <c r="J42">
        <v>138</v>
      </c>
      <c r="K42">
        <v>126</v>
      </c>
      <c r="L42" s="4">
        <v>141</v>
      </c>
      <c r="M42">
        <f>Table7[[#This Row],[Lipid arc manual]]-Table1[[#This Row],[Lipid arc manual]]</f>
        <v>0.40000000000000568</v>
      </c>
    </row>
    <row r="43" spans="1:13" x14ac:dyDescent="0.3">
      <c r="A43" t="s">
        <v>28</v>
      </c>
      <c r="B43" t="s">
        <v>31</v>
      </c>
      <c r="C43">
        <v>258</v>
      </c>
      <c r="D43">
        <v>244</v>
      </c>
      <c r="E43">
        <v>252</v>
      </c>
      <c r="F43">
        <v>205</v>
      </c>
      <c r="G43" s="2">
        <v>210</v>
      </c>
      <c r="H43">
        <v>142</v>
      </c>
      <c r="I43">
        <v>146</v>
      </c>
      <c r="J43">
        <v>140</v>
      </c>
      <c r="K43">
        <v>154</v>
      </c>
      <c r="L43" s="2">
        <v>141</v>
      </c>
      <c r="M43">
        <f>Table7[[#This Row],[Lipid arc manual]]-Table1[[#This Row],[Lipid arc manual]]</f>
        <v>0.30000000000001137</v>
      </c>
    </row>
    <row r="44" spans="1:13" x14ac:dyDescent="0.3">
      <c r="A44" t="s">
        <v>28</v>
      </c>
      <c r="B44" t="s">
        <v>32</v>
      </c>
      <c r="C44">
        <v>180</v>
      </c>
      <c r="D44">
        <v>165</v>
      </c>
      <c r="E44">
        <v>182</v>
      </c>
      <c r="F44">
        <v>198</v>
      </c>
      <c r="G44" s="4">
        <v>150</v>
      </c>
      <c r="H44">
        <v>144</v>
      </c>
      <c r="I44">
        <v>110</v>
      </c>
      <c r="J44">
        <v>104</v>
      </c>
      <c r="K44">
        <v>130</v>
      </c>
      <c r="L44" s="4">
        <v>123</v>
      </c>
      <c r="M44">
        <f>Table7[[#This Row],[Lipid arc manual]]-Table1[[#This Row],[Lipid arc manual]]</f>
        <v>0</v>
      </c>
    </row>
    <row r="45" spans="1:13" x14ac:dyDescent="0.3">
      <c r="A45" t="s">
        <v>28</v>
      </c>
      <c r="B45" t="s">
        <v>9</v>
      </c>
      <c r="C45">
        <v>364</v>
      </c>
      <c r="D45">
        <v>340</v>
      </c>
      <c r="E45">
        <v>354</v>
      </c>
      <c r="F45">
        <v>345</v>
      </c>
      <c r="G45" s="2">
        <v>290</v>
      </c>
      <c r="H45">
        <v>122</v>
      </c>
      <c r="I45">
        <v>114</v>
      </c>
      <c r="J45">
        <v>114</v>
      </c>
      <c r="K45">
        <v>160</v>
      </c>
      <c r="L45" s="2">
        <v>161</v>
      </c>
      <c r="M45">
        <f>Table7[[#This Row],[Lipid arc manual]]-Table1[[#This Row],[Lipid arc manual]]</f>
        <v>0</v>
      </c>
    </row>
    <row r="46" spans="1:13" x14ac:dyDescent="0.3">
      <c r="A46" t="s">
        <v>33</v>
      </c>
      <c r="B46" t="s">
        <v>3</v>
      </c>
      <c r="C46">
        <v>-99</v>
      </c>
      <c r="D46">
        <v>-99</v>
      </c>
      <c r="E46">
        <v>-99</v>
      </c>
      <c r="F46">
        <v>-99</v>
      </c>
      <c r="G46" s="4">
        <v>-99</v>
      </c>
      <c r="H46">
        <v>-99</v>
      </c>
      <c r="I46">
        <v>-99</v>
      </c>
      <c r="J46">
        <v>-99</v>
      </c>
      <c r="K46">
        <v>-99</v>
      </c>
      <c r="L46" s="4">
        <v>-99</v>
      </c>
      <c r="M46">
        <f>Table7[[#This Row],[Lipid arc manual]]-Table1[[#This Row],[Lipid arc manual]]</f>
        <v>-99</v>
      </c>
    </row>
    <row r="47" spans="1:13" x14ac:dyDescent="0.3">
      <c r="A47" t="s">
        <v>33</v>
      </c>
      <c r="B47" t="s">
        <v>14</v>
      </c>
      <c r="C47">
        <v>-99</v>
      </c>
      <c r="D47">
        <v>-99</v>
      </c>
      <c r="E47">
        <v>-99</v>
      </c>
      <c r="F47">
        <v>-99</v>
      </c>
      <c r="G47" s="2">
        <v>-99</v>
      </c>
      <c r="H47">
        <v>-99</v>
      </c>
      <c r="I47">
        <v>-99</v>
      </c>
      <c r="J47">
        <v>-99</v>
      </c>
      <c r="K47">
        <v>-99</v>
      </c>
      <c r="L47" s="2">
        <v>-99</v>
      </c>
      <c r="M47">
        <f>Table7[[#This Row],[Lipid arc manual]]-Table1[[#This Row],[Lipid arc manual]]</f>
        <v>-99</v>
      </c>
    </row>
    <row r="48" spans="1:13" x14ac:dyDescent="0.3">
      <c r="A48" t="s">
        <v>33</v>
      </c>
      <c r="B48" t="s">
        <v>19</v>
      </c>
      <c r="C48">
        <v>-99</v>
      </c>
      <c r="D48">
        <v>-99</v>
      </c>
      <c r="E48">
        <v>-99</v>
      </c>
      <c r="F48">
        <v>-99</v>
      </c>
      <c r="G48" s="4">
        <v>-99</v>
      </c>
      <c r="H48">
        <v>-99</v>
      </c>
      <c r="I48">
        <v>-99</v>
      </c>
      <c r="J48">
        <v>-99</v>
      </c>
      <c r="K48">
        <v>-99</v>
      </c>
      <c r="L48" s="4">
        <v>-99</v>
      </c>
      <c r="M48">
        <f>Table7[[#This Row],[Lipid arc manual]]-Table1[[#This Row],[Lipid arc manual]]</f>
        <v>-99</v>
      </c>
    </row>
    <row r="49" spans="1:13" x14ac:dyDescent="0.3">
      <c r="A49" t="s">
        <v>33</v>
      </c>
      <c r="B49" t="s">
        <v>4</v>
      </c>
      <c r="C49">
        <v>-99</v>
      </c>
      <c r="D49">
        <v>-99</v>
      </c>
      <c r="E49">
        <v>-99</v>
      </c>
      <c r="F49">
        <v>-99</v>
      </c>
      <c r="G49" s="2">
        <v>-99</v>
      </c>
      <c r="H49">
        <v>-99</v>
      </c>
      <c r="I49">
        <v>-99</v>
      </c>
      <c r="J49">
        <v>-99</v>
      </c>
      <c r="K49">
        <v>-99</v>
      </c>
      <c r="L49" s="2">
        <v>-99</v>
      </c>
      <c r="M49">
        <f>Table7[[#This Row],[Lipid arc manual]]-Table1[[#This Row],[Lipid arc manual]]</f>
        <v>-99</v>
      </c>
    </row>
    <row r="50" spans="1:13" x14ac:dyDescent="0.3">
      <c r="A50" t="s">
        <v>33</v>
      </c>
      <c r="B50" t="s">
        <v>5</v>
      </c>
      <c r="C50">
        <v>117</v>
      </c>
      <c r="D50">
        <v>92</v>
      </c>
      <c r="E50">
        <v>67</v>
      </c>
      <c r="F50">
        <v>67</v>
      </c>
      <c r="G50" s="4">
        <v>80</v>
      </c>
      <c r="H50">
        <v>116</v>
      </c>
      <c r="I50">
        <v>104</v>
      </c>
      <c r="J50">
        <v>122</v>
      </c>
      <c r="K50">
        <v>108</v>
      </c>
      <c r="L50" s="4">
        <v>92</v>
      </c>
      <c r="M50">
        <f>Table7[[#This Row],[Lipid arc manual]]-Table1[[#This Row],[Lipid arc manual]]</f>
        <v>0</v>
      </c>
    </row>
    <row r="51" spans="1:13" x14ac:dyDescent="0.3">
      <c r="A51" t="s">
        <v>34</v>
      </c>
      <c r="B51" t="s">
        <v>19</v>
      </c>
      <c r="C51">
        <v>76</v>
      </c>
      <c r="D51">
        <v>60</v>
      </c>
      <c r="E51">
        <v>50</v>
      </c>
      <c r="F51">
        <v>30</v>
      </c>
      <c r="G51" s="2">
        <v>30</v>
      </c>
      <c r="H51">
        <v>128</v>
      </c>
      <c r="I51">
        <v>124</v>
      </c>
      <c r="J51">
        <v>124</v>
      </c>
      <c r="K51">
        <v>130</v>
      </c>
      <c r="L51" s="2">
        <v>128</v>
      </c>
      <c r="M51">
        <f>Table7[[#This Row],[Lipid arc manual]]-Table1[[#This Row],[Lipid arc manual]]</f>
        <v>0</v>
      </c>
    </row>
    <row r="52" spans="1:13" x14ac:dyDescent="0.3">
      <c r="A52" t="s">
        <v>34</v>
      </c>
      <c r="B52" t="s">
        <v>4</v>
      </c>
      <c r="C52">
        <v>81</v>
      </c>
      <c r="D52">
        <v>32</v>
      </c>
      <c r="E52">
        <v>45</v>
      </c>
      <c r="F52">
        <v>70</v>
      </c>
      <c r="G52" s="4">
        <v>60</v>
      </c>
      <c r="H52">
        <v>108</v>
      </c>
      <c r="I52">
        <v>106</v>
      </c>
      <c r="J52">
        <v>104</v>
      </c>
      <c r="K52">
        <v>104</v>
      </c>
      <c r="L52" s="4">
        <v>101</v>
      </c>
      <c r="M52">
        <f>Table7[[#This Row],[Lipid arc manual]]-Table1[[#This Row],[Lipid arc manual]]</f>
        <v>0</v>
      </c>
    </row>
    <row r="53" spans="1:13" x14ac:dyDescent="0.3">
      <c r="A53" t="s">
        <v>34</v>
      </c>
      <c r="B53" t="s">
        <v>5</v>
      </c>
      <c r="C53">
        <v>264</v>
      </c>
      <c r="D53">
        <v>296</v>
      </c>
      <c r="E53">
        <v>418</v>
      </c>
      <c r="F53">
        <v>192</v>
      </c>
      <c r="G53" s="2">
        <v>300</v>
      </c>
      <c r="H53">
        <v>92</v>
      </c>
      <c r="I53">
        <v>76</v>
      </c>
      <c r="J53">
        <v>64</v>
      </c>
      <c r="K53">
        <v>96</v>
      </c>
      <c r="L53" s="2">
        <v>91</v>
      </c>
      <c r="M53">
        <f>Table7[[#This Row],[Lipid arc manual]]-Table1[[#This Row],[Lipid arc manual]]</f>
        <v>0</v>
      </c>
    </row>
    <row r="54" spans="1:13" x14ac:dyDescent="0.3">
      <c r="A54" t="s">
        <v>34</v>
      </c>
      <c r="B54" t="s">
        <v>6</v>
      </c>
      <c r="C54">
        <v>270</v>
      </c>
      <c r="D54">
        <v>367</v>
      </c>
      <c r="E54">
        <v>326</v>
      </c>
      <c r="F54">
        <v>443</v>
      </c>
      <c r="G54" s="4">
        <v>370</v>
      </c>
      <c r="H54">
        <v>76</v>
      </c>
      <c r="I54">
        <v>70</v>
      </c>
      <c r="J54">
        <v>60</v>
      </c>
      <c r="K54">
        <v>72</v>
      </c>
      <c r="L54" s="4">
        <v>54</v>
      </c>
      <c r="M54">
        <f>Table7[[#This Row],[Lipid arc manual]]-Table1[[#This Row],[Lipid arc manual]]</f>
        <v>0</v>
      </c>
    </row>
    <row r="55" spans="1:13" x14ac:dyDescent="0.3">
      <c r="A55" t="s">
        <v>34</v>
      </c>
      <c r="B55" t="s">
        <v>7</v>
      </c>
      <c r="C55">
        <v>198</v>
      </c>
      <c r="D55">
        <v>198</v>
      </c>
      <c r="E55">
        <v>184</v>
      </c>
      <c r="F55">
        <v>158</v>
      </c>
      <c r="G55" s="2">
        <v>170</v>
      </c>
      <c r="H55">
        <v>128</v>
      </c>
      <c r="I55">
        <v>120</v>
      </c>
      <c r="J55">
        <v>118</v>
      </c>
      <c r="K55">
        <v>104</v>
      </c>
      <c r="L55" s="2">
        <v>106</v>
      </c>
      <c r="M55">
        <f>Table7[[#This Row],[Lipid arc manual]]-Table1[[#This Row],[Lipid arc manual]]</f>
        <v>0</v>
      </c>
    </row>
    <row r="56" spans="1:13" x14ac:dyDescent="0.3">
      <c r="A56" t="s">
        <v>34</v>
      </c>
      <c r="B56" t="s">
        <v>9</v>
      </c>
      <c r="C56">
        <v>71</v>
      </c>
      <c r="D56">
        <v>57</v>
      </c>
      <c r="E56">
        <v>71</v>
      </c>
      <c r="F56">
        <v>10</v>
      </c>
      <c r="G56" s="4">
        <v>60</v>
      </c>
      <c r="H56">
        <v>90</v>
      </c>
      <c r="I56">
        <v>88</v>
      </c>
      <c r="J56">
        <v>88</v>
      </c>
      <c r="K56">
        <v>98</v>
      </c>
      <c r="L56" s="4">
        <v>88</v>
      </c>
      <c r="M56">
        <f>Table7[[#This Row],[Lipid arc manual]]-Table1[[#This Row],[Lipid arc manual]]</f>
        <v>0</v>
      </c>
    </row>
    <row r="57" spans="1:13" x14ac:dyDescent="0.3">
      <c r="A57" t="s">
        <v>34</v>
      </c>
      <c r="B57" t="s">
        <v>11</v>
      </c>
      <c r="C57">
        <v>130</v>
      </c>
      <c r="D57">
        <v>149</v>
      </c>
      <c r="E57">
        <v>163</v>
      </c>
      <c r="F57">
        <v>189</v>
      </c>
      <c r="G57" s="2">
        <v>110</v>
      </c>
      <c r="H57">
        <v>72</v>
      </c>
      <c r="I57">
        <v>72</v>
      </c>
      <c r="J57">
        <v>72</v>
      </c>
      <c r="K57">
        <v>76</v>
      </c>
      <c r="L57" s="2">
        <v>75</v>
      </c>
      <c r="M57">
        <f>Table7[[#This Row],[Lipid arc manual]]-Table1[[#This Row],[Lipid arc manual]]</f>
        <v>0</v>
      </c>
    </row>
    <row r="58" spans="1:13" x14ac:dyDescent="0.3">
      <c r="A58" t="s">
        <v>34</v>
      </c>
      <c r="B58" t="s">
        <v>12</v>
      </c>
      <c r="C58">
        <v>200</v>
      </c>
      <c r="D58">
        <v>171</v>
      </c>
      <c r="E58">
        <v>140</v>
      </c>
      <c r="F58">
        <v>337</v>
      </c>
      <c r="G58" s="4">
        <v>90</v>
      </c>
      <c r="H58">
        <v>110</v>
      </c>
      <c r="I58">
        <v>116</v>
      </c>
      <c r="J58">
        <v>116</v>
      </c>
      <c r="K58">
        <v>78</v>
      </c>
      <c r="L58" s="4">
        <v>122</v>
      </c>
      <c r="M58">
        <f>Table7[[#This Row],[Lipid arc manual]]-Table1[[#This Row],[Lipid arc manual]]</f>
        <v>0</v>
      </c>
    </row>
    <row r="59" spans="1:13" x14ac:dyDescent="0.3">
      <c r="A59" t="s">
        <v>34</v>
      </c>
      <c r="B59" t="s">
        <v>13</v>
      </c>
      <c r="C59">
        <v>350</v>
      </c>
      <c r="D59">
        <v>294</v>
      </c>
      <c r="E59">
        <v>310</v>
      </c>
      <c r="F59">
        <v>-99</v>
      </c>
      <c r="G59" s="2">
        <v>-99</v>
      </c>
      <c r="H59">
        <v>64</v>
      </c>
      <c r="I59">
        <v>66</v>
      </c>
      <c r="J59">
        <v>64</v>
      </c>
      <c r="K59">
        <v>-99</v>
      </c>
      <c r="L59" s="2">
        <v>-99</v>
      </c>
      <c r="M59">
        <f>Table7[[#This Row],[Lipid arc manual]]-Table1[[#This Row],[Lipid arc manual]]</f>
        <v>-99</v>
      </c>
    </row>
    <row r="60" spans="1:13" x14ac:dyDescent="0.3">
      <c r="A60" t="s">
        <v>34</v>
      </c>
      <c r="B60" t="s">
        <v>15</v>
      </c>
      <c r="C60">
        <v>361</v>
      </c>
      <c r="D60">
        <v>303</v>
      </c>
      <c r="E60">
        <v>354</v>
      </c>
      <c r="F60">
        <v>477</v>
      </c>
      <c r="G60" s="4">
        <v>370</v>
      </c>
      <c r="H60">
        <v>130</v>
      </c>
      <c r="I60">
        <v>132</v>
      </c>
      <c r="J60">
        <v>130</v>
      </c>
      <c r="K60">
        <v>120</v>
      </c>
      <c r="L60" s="4">
        <v>120</v>
      </c>
      <c r="M60">
        <f>Table7[[#This Row],[Lipid arc manual]]-Table1[[#This Row],[Lipid arc manual]]</f>
        <v>0</v>
      </c>
    </row>
    <row r="61" spans="1:13" x14ac:dyDescent="0.3">
      <c r="A61" t="s">
        <v>34</v>
      </c>
      <c r="B61" t="s">
        <v>17</v>
      </c>
      <c r="C61">
        <v>431</v>
      </c>
      <c r="D61">
        <v>422</v>
      </c>
      <c r="E61">
        <v>400</v>
      </c>
      <c r="F61">
        <v>376</v>
      </c>
      <c r="G61" s="2">
        <v>370</v>
      </c>
      <c r="H61">
        <v>128</v>
      </c>
      <c r="I61">
        <v>126</v>
      </c>
      <c r="J61">
        <v>128</v>
      </c>
      <c r="K61">
        <v>130</v>
      </c>
      <c r="L61" s="2">
        <v>124</v>
      </c>
      <c r="M61">
        <f>Table7[[#This Row],[Lipid arc manual]]-Table1[[#This Row],[Lipid arc manual]]</f>
        <v>0</v>
      </c>
    </row>
    <row r="62" spans="1:13" x14ac:dyDescent="0.3">
      <c r="A62" t="s">
        <v>34</v>
      </c>
      <c r="B62" t="s">
        <v>18</v>
      </c>
      <c r="C62">
        <v>427</v>
      </c>
      <c r="D62">
        <v>416</v>
      </c>
      <c r="E62">
        <v>411</v>
      </c>
      <c r="F62">
        <v>262</v>
      </c>
      <c r="G62" s="4">
        <v>350</v>
      </c>
      <c r="H62">
        <v>114</v>
      </c>
      <c r="I62">
        <v>116</v>
      </c>
      <c r="J62">
        <v>110</v>
      </c>
      <c r="K62">
        <v>114</v>
      </c>
      <c r="L62" s="4">
        <v>122</v>
      </c>
      <c r="M62">
        <f>Table7[[#This Row],[Lipid arc manual]]-Table1[[#This Row],[Lipid arc manual]]</f>
        <v>0</v>
      </c>
    </row>
    <row r="63" spans="1:13" x14ac:dyDescent="0.3">
      <c r="A63" t="s">
        <v>38</v>
      </c>
      <c r="B63" t="s">
        <v>3</v>
      </c>
      <c r="C63">
        <v>127</v>
      </c>
      <c r="D63">
        <v>-99</v>
      </c>
      <c r="E63">
        <v>-99</v>
      </c>
      <c r="F63">
        <v>-99</v>
      </c>
      <c r="G63" s="2">
        <v>-99</v>
      </c>
      <c r="H63">
        <v>8</v>
      </c>
      <c r="I63">
        <v>-99</v>
      </c>
      <c r="J63">
        <v>-99</v>
      </c>
      <c r="K63">
        <v>-99</v>
      </c>
      <c r="L63" s="2">
        <v>-99</v>
      </c>
      <c r="M63">
        <f>Table7[[#This Row],[Lipid arc manual]]-Table1[[#This Row],[Lipid arc manual]]</f>
        <v>-99</v>
      </c>
    </row>
    <row r="64" spans="1:13" x14ac:dyDescent="0.3">
      <c r="A64" t="s">
        <v>38</v>
      </c>
      <c r="B64" t="s">
        <v>14</v>
      </c>
      <c r="C64">
        <v>758</v>
      </c>
      <c r="D64">
        <v>-99</v>
      </c>
      <c r="E64">
        <v>-99</v>
      </c>
      <c r="F64">
        <v>-99</v>
      </c>
      <c r="G64" s="4">
        <v>-99</v>
      </c>
      <c r="H64">
        <v>8</v>
      </c>
      <c r="I64">
        <v>-99</v>
      </c>
      <c r="J64">
        <v>-99</v>
      </c>
      <c r="K64">
        <v>-99</v>
      </c>
      <c r="L64" s="4">
        <v>-99</v>
      </c>
      <c r="M64">
        <f>Table7[[#This Row],[Lipid arc manual]]-Table1[[#This Row],[Lipid arc manual]]</f>
        <v>-99</v>
      </c>
    </row>
    <row r="65" spans="1:13" x14ac:dyDescent="0.3">
      <c r="A65" t="s">
        <v>38</v>
      </c>
      <c r="B65" t="s">
        <v>19</v>
      </c>
      <c r="C65">
        <v>136</v>
      </c>
      <c r="D65">
        <v>-99</v>
      </c>
      <c r="E65">
        <v>-99</v>
      </c>
      <c r="F65">
        <v>-99</v>
      </c>
      <c r="G65" s="2">
        <v>-99</v>
      </c>
      <c r="H65">
        <v>56</v>
      </c>
      <c r="I65">
        <v>-99</v>
      </c>
      <c r="J65">
        <v>-99</v>
      </c>
      <c r="K65">
        <v>-99</v>
      </c>
      <c r="L65" s="2">
        <v>-99</v>
      </c>
      <c r="M65">
        <f>Table7[[#This Row],[Lipid arc manual]]-Table1[[#This Row],[Lipid arc manual]]</f>
        <v>-99</v>
      </c>
    </row>
    <row r="66" spans="1:13" x14ac:dyDescent="0.3">
      <c r="A66" t="s">
        <v>38</v>
      </c>
      <c r="B66" t="s">
        <v>4</v>
      </c>
      <c r="C66">
        <v>-99</v>
      </c>
      <c r="D66">
        <v>-99</v>
      </c>
      <c r="E66">
        <v>-99</v>
      </c>
      <c r="F66">
        <v>-99</v>
      </c>
      <c r="G66" s="4">
        <v>-99</v>
      </c>
      <c r="H66">
        <v>-99</v>
      </c>
      <c r="I66">
        <v>-99</v>
      </c>
      <c r="J66">
        <v>-99</v>
      </c>
      <c r="K66">
        <v>-99</v>
      </c>
      <c r="L66" s="4">
        <v>-99</v>
      </c>
      <c r="M66">
        <f>Table7[[#This Row],[Lipid arc manual]]-Table1[[#This Row],[Lipid arc manual]]</f>
        <v>-99</v>
      </c>
    </row>
    <row r="67" spans="1:13" x14ac:dyDescent="0.3">
      <c r="A67" t="s">
        <v>38</v>
      </c>
      <c r="B67" t="s">
        <v>5</v>
      </c>
      <c r="C67">
        <v>-99</v>
      </c>
      <c r="D67">
        <v>-99</v>
      </c>
      <c r="E67">
        <v>-99</v>
      </c>
      <c r="F67">
        <v>-99</v>
      </c>
      <c r="G67" s="2">
        <v>-99</v>
      </c>
      <c r="H67">
        <v>-99</v>
      </c>
      <c r="I67">
        <v>-99</v>
      </c>
      <c r="J67">
        <v>-99</v>
      </c>
      <c r="K67">
        <v>-99</v>
      </c>
      <c r="L67" s="2">
        <v>-99</v>
      </c>
      <c r="M67">
        <f>Table7[[#This Row],[Lipid arc manual]]-Table1[[#This Row],[Lipid arc manual]]</f>
        <v>-99</v>
      </c>
    </row>
    <row r="68" spans="1:13" x14ac:dyDescent="0.3">
      <c r="A68" t="s">
        <v>38</v>
      </c>
      <c r="B68" t="s">
        <v>6</v>
      </c>
      <c r="C68">
        <v>-99</v>
      </c>
      <c r="D68">
        <v>-99</v>
      </c>
      <c r="E68">
        <v>-99</v>
      </c>
      <c r="F68">
        <v>-99</v>
      </c>
      <c r="G68" s="4">
        <v>-99</v>
      </c>
      <c r="H68">
        <v>-99</v>
      </c>
      <c r="I68">
        <v>-99</v>
      </c>
      <c r="J68">
        <v>-99</v>
      </c>
      <c r="K68">
        <v>-99</v>
      </c>
      <c r="L68" s="4">
        <v>-99</v>
      </c>
      <c r="M68">
        <f>Table7[[#This Row],[Lipid arc manual]]-Table1[[#This Row],[Lipid arc manual]]</f>
        <v>-99</v>
      </c>
    </row>
    <row r="69" spans="1:13" x14ac:dyDescent="0.3">
      <c r="A69" t="s">
        <v>38</v>
      </c>
      <c r="B69" t="s">
        <v>7</v>
      </c>
      <c r="C69">
        <v>-99</v>
      </c>
      <c r="D69">
        <v>-99</v>
      </c>
      <c r="E69">
        <v>-99</v>
      </c>
      <c r="F69">
        <v>-99</v>
      </c>
      <c r="G69" s="2">
        <v>-99</v>
      </c>
      <c r="H69">
        <v>-99</v>
      </c>
      <c r="I69">
        <v>-99</v>
      </c>
      <c r="J69">
        <v>-99</v>
      </c>
      <c r="K69">
        <v>-99</v>
      </c>
      <c r="L69" s="2">
        <v>-99</v>
      </c>
      <c r="M69">
        <f>Table7[[#This Row],[Lipid arc manual]]-Table1[[#This Row],[Lipid arc manual]]</f>
        <v>-99</v>
      </c>
    </row>
    <row r="70" spans="1:13" x14ac:dyDescent="0.3">
      <c r="A70" t="s">
        <v>38</v>
      </c>
      <c r="B70" t="s">
        <v>9</v>
      </c>
      <c r="C70">
        <v>-99</v>
      </c>
      <c r="D70">
        <v>-99</v>
      </c>
      <c r="E70">
        <v>-99</v>
      </c>
      <c r="F70">
        <v>-99</v>
      </c>
      <c r="G70" s="4">
        <v>-99</v>
      </c>
      <c r="H70">
        <v>-99</v>
      </c>
      <c r="I70">
        <v>-99</v>
      </c>
      <c r="J70">
        <v>-99</v>
      </c>
      <c r="K70">
        <v>-99</v>
      </c>
      <c r="L70" s="4">
        <v>-99</v>
      </c>
      <c r="M70">
        <f>Table7[[#This Row],[Lipid arc manual]]-Table1[[#This Row],[Lipid arc manual]]</f>
        <v>-99</v>
      </c>
    </row>
    <row r="71" spans="1:13" x14ac:dyDescent="0.3">
      <c r="A71" t="s">
        <v>38</v>
      </c>
      <c r="B71" t="s">
        <v>11</v>
      </c>
      <c r="C71">
        <v>-99</v>
      </c>
      <c r="D71">
        <v>-99</v>
      </c>
      <c r="E71">
        <v>-99</v>
      </c>
      <c r="F71">
        <v>-99</v>
      </c>
      <c r="G71" s="2">
        <v>-99</v>
      </c>
      <c r="H71">
        <v>-99</v>
      </c>
      <c r="I71">
        <v>-99</v>
      </c>
      <c r="J71">
        <v>-99</v>
      </c>
      <c r="K71">
        <v>-99</v>
      </c>
      <c r="L71" s="2">
        <v>-99</v>
      </c>
      <c r="M71">
        <f>Table7[[#This Row],[Lipid arc manual]]-Table1[[#This Row],[Lipid arc manual]]</f>
        <v>-99</v>
      </c>
    </row>
    <row r="72" spans="1:13" x14ac:dyDescent="0.3">
      <c r="A72" t="s">
        <v>38</v>
      </c>
      <c r="B72" t="s">
        <v>12</v>
      </c>
      <c r="C72">
        <v>175</v>
      </c>
      <c r="D72">
        <v>158</v>
      </c>
      <c r="E72">
        <v>200</v>
      </c>
      <c r="F72">
        <v>149</v>
      </c>
      <c r="G72" s="4">
        <v>160</v>
      </c>
      <c r="H72">
        <v>82</v>
      </c>
      <c r="I72">
        <v>94</v>
      </c>
      <c r="J72">
        <v>82</v>
      </c>
      <c r="K72">
        <v>90</v>
      </c>
      <c r="L72" s="4">
        <v>83</v>
      </c>
      <c r="M72">
        <f>Table7[[#This Row],[Lipid arc manual]]-Table1[[#This Row],[Lipid arc manual]]</f>
        <v>0</v>
      </c>
    </row>
    <row r="73" spans="1:13" x14ac:dyDescent="0.3">
      <c r="A73" t="s">
        <v>38</v>
      </c>
      <c r="B73" t="s">
        <v>39</v>
      </c>
      <c r="C73">
        <v>197</v>
      </c>
      <c r="D73">
        <v>188</v>
      </c>
      <c r="E73">
        <v>187</v>
      </c>
      <c r="F73">
        <v>98</v>
      </c>
      <c r="G73" s="2">
        <v>130</v>
      </c>
      <c r="H73">
        <v>104</v>
      </c>
      <c r="I73">
        <v>116</v>
      </c>
      <c r="J73">
        <v>114</v>
      </c>
      <c r="K73">
        <v>110</v>
      </c>
      <c r="L73" s="2">
        <v>99</v>
      </c>
      <c r="M73">
        <f>Table7[[#This Row],[Lipid arc manual]]-Table1[[#This Row],[Lipid arc manual]]</f>
        <v>0</v>
      </c>
    </row>
    <row r="74" spans="1:13" x14ac:dyDescent="0.3">
      <c r="A74" t="s">
        <v>38</v>
      </c>
      <c r="B74" t="s">
        <v>40</v>
      </c>
      <c r="C74">
        <v>200</v>
      </c>
      <c r="D74">
        <v>187</v>
      </c>
      <c r="E74">
        <v>190</v>
      </c>
      <c r="F74">
        <v>160</v>
      </c>
      <c r="G74" s="4">
        <v>150</v>
      </c>
      <c r="H74">
        <v>124</v>
      </c>
      <c r="I74">
        <v>126</v>
      </c>
      <c r="J74">
        <v>124</v>
      </c>
      <c r="K74">
        <v>126</v>
      </c>
      <c r="L74" s="4">
        <v>121</v>
      </c>
      <c r="M74">
        <f>Table7[[#This Row],[Lipid arc manual]]-Table1[[#This Row],[Lipid arc manual]]</f>
        <v>0</v>
      </c>
    </row>
    <row r="75" spans="1:13" x14ac:dyDescent="0.3">
      <c r="A75" t="s">
        <v>38</v>
      </c>
      <c r="B75" t="s">
        <v>13</v>
      </c>
      <c r="C75">
        <v>125</v>
      </c>
      <c r="D75">
        <v>125</v>
      </c>
      <c r="E75">
        <v>120</v>
      </c>
      <c r="F75">
        <v>89</v>
      </c>
      <c r="G75" s="2">
        <v>120</v>
      </c>
      <c r="H75">
        <v>172</v>
      </c>
      <c r="I75">
        <v>172</v>
      </c>
      <c r="J75">
        <v>172</v>
      </c>
      <c r="K75">
        <v>178</v>
      </c>
      <c r="L75" s="2">
        <v>205</v>
      </c>
      <c r="M75">
        <f>Table7[[#This Row],[Lipid arc manual]]-Table1[[#This Row],[Lipid arc manual]]</f>
        <v>0</v>
      </c>
    </row>
    <row r="76" spans="1:13" x14ac:dyDescent="0.3">
      <c r="A76" t="s">
        <v>38</v>
      </c>
      <c r="B76" t="s">
        <v>15</v>
      </c>
      <c r="C76">
        <v>492</v>
      </c>
      <c r="D76">
        <v>-99</v>
      </c>
      <c r="E76">
        <v>-99</v>
      </c>
      <c r="F76">
        <v>-99</v>
      </c>
      <c r="G76" s="4">
        <v>-99</v>
      </c>
      <c r="H76">
        <v>24</v>
      </c>
      <c r="I76">
        <v>-99</v>
      </c>
      <c r="J76">
        <v>-99</v>
      </c>
      <c r="K76">
        <v>-99</v>
      </c>
      <c r="L76" s="4">
        <v>-99</v>
      </c>
      <c r="M76">
        <f>Table7[[#This Row],[Lipid arc manual]]-Table1[[#This Row],[Lipid arc manual]]</f>
        <v>-99</v>
      </c>
    </row>
    <row r="77" spans="1:13" x14ac:dyDescent="0.3">
      <c r="A77" t="s">
        <v>38</v>
      </c>
      <c r="B77" t="s">
        <v>17</v>
      </c>
      <c r="C77">
        <v>-99</v>
      </c>
      <c r="D77">
        <v>-99</v>
      </c>
      <c r="E77">
        <v>-99</v>
      </c>
      <c r="F77">
        <v>-99</v>
      </c>
      <c r="G77" s="2">
        <v>-99</v>
      </c>
      <c r="H77">
        <v>-99</v>
      </c>
      <c r="I77">
        <v>-99</v>
      </c>
      <c r="J77">
        <v>-99</v>
      </c>
      <c r="K77">
        <v>-99</v>
      </c>
      <c r="L77" s="2">
        <v>-99</v>
      </c>
      <c r="M77">
        <f>Table7[[#This Row],[Lipid arc manual]]-Table1[[#This Row],[Lipid arc manual]]</f>
        <v>-99</v>
      </c>
    </row>
    <row r="78" spans="1:13" x14ac:dyDescent="0.3">
      <c r="A78" t="s">
        <v>38</v>
      </c>
      <c r="B78" t="s">
        <v>18</v>
      </c>
      <c r="C78">
        <v>161</v>
      </c>
      <c r="D78">
        <v>166</v>
      </c>
      <c r="E78">
        <v>157</v>
      </c>
      <c r="F78">
        <v>122</v>
      </c>
      <c r="G78" s="4">
        <v>150</v>
      </c>
      <c r="H78">
        <v>90</v>
      </c>
      <c r="I78">
        <v>84</v>
      </c>
      <c r="J78">
        <v>86</v>
      </c>
      <c r="K78">
        <v>98</v>
      </c>
      <c r="L78" s="4">
        <v>98</v>
      </c>
      <c r="M78">
        <f>Table7[[#This Row],[Lipid arc manual]]-Table1[[#This Row],[Lipid arc manual]]</f>
        <v>0</v>
      </c>
    </row>
    <row r="79" spans="1:13" x14ac:dyDescent="0.3">
      <c r="A79" t="s">
        <v>41</v>
      </c>
      <c r="B79" t="s">
        <v>3</v>
      </c>
      <c r="C79">
        <v>-99</v>
      </c>
      <c r="D79">
        <v>-99</v>
      </c>
      <c r="E79">
        <v>-99</v>
      </c>
      <c r="F79">
        <v>-99</v>
      </c>
      <c r="G79" s="2">
        <v>-99</v>
      </c>
      <c r="H79">
        <v>-99</v>
      </c>
      <c r="I79">
        <v>-99</v>
      </c>
      <c r="J79">
        <v>-99</v>
      </c>
      <c r="K79">
        <v>-99</v>
      </c>
      <c r="L79" s="2">
        <v>-99</v>
      </c>
      <c r="M79">
        <f>Table7[[#This Row],[Lipid arc manual]]-Table1[[#This Row],[Lipid arc manual]]</f>
        <v>-99</v>
      </c>
    </row>
    <row r="80" spans="1:13" x14ac:dyDescent="0.3">
      <c r="A80" t="s">
        <v>41</v>
      </c>
      <c r="B80" t="s">
        <v>14</v>
      </c>
      <c r="C80">
        <v>-99</v>
      </c>
      <c r="D80">
        <v>-99</v>
      </c>
      <c r="E80">
        <v>-99</v>
      </c>
      <c r="F80">
        <v>-99</v>
      </c>
      <c r="G80" s="4">
        <v>-99</v>
      </c>
      <c r="H80">
        <v>-99</v>
      </c>
      <c r="I80">
        <v>-99</v>
      </c>
      <c r="J80">
        <v>-99</v>
      </c>
      <c r="K80">
        <v>-99</v>
      </c>
      <c r="L80" s="4">
        <v>-99</v>
      </c>
      <c r="M80">
        <f>Table7[[#This Row],[Lipid arc manual]]-Table1[[#This Row],[Lipid arc manual]]</f>
        <v>-99</v>
      </c>
    </row>
    <row r="81" spans="1:13" x14ac:dyDescent="0.3">
      <c r="A81" t="s">
        <v>41</v>
      </c>
      <c r="B81" t="s">
        <v>42</v>
      </c>
      <c r="C81">
        <v>-99</v>
      </c>
      <c r="D81">
        <v>-99</v>
      </c>
      <c r="E81">
        <v>-99</v>
      </c>
      <c r="F81">
        <v>-99</v>
      </c>
      <c r="G81" s="2">
        <v>-99</v>
      </c>
      <c r="H81">
        <v>-99</v>
      </c>
      <c r="I81">
        <v>-99</v>
      </c>
      <c r="J81">
        <v>-99</v>
      </c>
      <c r="K81">
        <v>-99</v>
      </c>
      <c r="L81" s="2">
        <v>-99</v>
      </c>
      <c r="M81">
        <f>Table7[[#This Row],[Lipid arc manual]]-Table1[[#This Row],[Lipid arc manual]]</f>
        <v>-99</v>
      </c>
    </row>
    <row r="82" spans="1:13" x14ac:dyDescent="0.3">
      <c r="A82" t="s">
        <v>41</v>
      </c>
      <c r="B82" t="s">
        <v>43</v>
      </c>
      <c r="C82">
        <v>321</v>
      </c>
      <c r="D82">
        <v>-99</v>
      </c>
      <c r="E82">
        <v>-99</v>
      </c>
      <c r="F82">
        <v>-99</v>
      </c>
      <c r="G82" s="4">
        <v>-99</v>
      </c>
      <c r="H82">
        <v>28</v>
      </c>
      <c r="I82">
        <v>-99</v>
      </c>
      <c r="J82">
        <v>-99</v>
      </c>
      <c r="K82">
        <v>-99</v>
      </c>
      <c r="L82" s="4">
        <v>-99</v>
      </c>
      <c r="M82">
        <f>Table7[[#This Row],[Lipid arc manual]]-Table1[[#This Row],[Lipid arc manual]]</f>
        <v>-99</v>
      </c>
    </row>
    <row r="83" spans="1:13" x14ac:dyDescent="0.3">
      <c r="A83" t="s">
        <v>41</v>
      </c>
      <c r="B83" t="s">
        <v>5</v>
      </c>
      <c r="C83">
        <v>355</v>
      </c>
      <c r="D83">
        <v>832</v>
      </c>
      <c r="E83">
        <v>1145</v>
      </c>
      <c r="F83">
        <v>-99</v>
      </c>
      <c r="G83" s="2">
        <v>-99</v>
      </c>
      <c r="H83">
        <v>84</v>
      </c>
      <c r="I83">
        <v>30</v>
      </c>
      <c r="J83">
        <v>8</v>
      </c>
      <c r="K83">
        <v>-99</v>
      </c>
      <c r="L83" s="2">
        <v>-99</v>
      </c>
      <c r="M83">
        <f>Table7[[#This Row],[Lipid arc manual]]-Table1[[#This Row],[Lipid arc manual]]</f>
        <v>-99</v>
      </c>
    </row>
    <row r="84" spans="1:13" x14ac:dyDescent="0.3">
      <c r="A84" t="s">
        <v>41</v>
      </c>
      <c r="B84" t="s">
        <v>8</v>
      </c>
      <c r="C84">
        <v>163</v>
      </c>
      <c r="D84">
        <v>163</v>
      </c>
      <c r="E84">
        <v>156</v>
      </c>
      <c r="F84">
        <v>241</v>
      </c>
      <c r="G84" s="4">
        <v>140</v>
      </c>
      <c r="H84">
        <v>202</v>
      </c>
      <c r="I84">
        <v>196</v>
      </c>
      <c r="J84">
        <v>174</v>
      </c>
      <c r="K84">
        <v>174</v>
      </c>
      <c r="L84" s="4">
        <v>199</v>
      </c>
      <c r="M84">
        <f>Table7[[#This Row],[Lipid arc manual]]-Table1[[#This Row],[Lipid arc manual]]</f>
        <v>0</v>
      </c>
    </row>
    <row r="85" spans="1:13" x14ac:dyDescent="0.3">
      <c r="A85" t="s">
        <v>44</v>
      </c>
      <c r="B85" t="s">
        <v>3</v>
      </c>
      <c r="C85">
        <v>-99</v>
      </c>
      <c r="D85">
        <v>-99</v>
      </c>
      <c r="E85">
        <v>-99</v>
      </c>
      <c r="F85">
        <v>-99</v>
      </c>
      <c r="G85" s="2">
        <v>-99</v>
      </c>
      <c r="H85">
        <v>-99</v>
      </c>
      <c r="I85">
        <v>-99</v>
      </c>
      <c r="J85">
        <v>-99</v>
      </c>
      <c r="K85">
        <v>-99</v>
      </c>
      <c r="L85" s="2">
        <v>-99</v>
      </c>
      <c r="M85">
        <f>Table7[[#This Row],[Lipid arc manual]]-Table1[[#This Row],[Lipid arc manual]]</f>
        <v>-99</v>
      </c>
    </row>
    <row r="86" spans="1:13" x14ac:dyDescent="0.3">
      <c r="A86" t="s">
        <v>44</v>
      </c>
      <c r="B86" t="s">
        <v>19</v>
      </c>
      <c r="C86">
        <v>-99</v>
      </c>
      <c r="D86">
        <v>-99</v>
      </c>
      <c r="E86">
        <v>-99</v>
      </c>
      <c r="F86">
        <v>-99</v>
      </c>
      <c r="G86" s="4">
        <v>-99</v>
      </c>
      <c r="H86">
        <v>-99</v>
      </c>
      <c r="I86">
        <v>-99</v>
      </c>
      <c r="J86">
        <v>-99</v>
      </c>
      <c r="K86">
        <v>-99</v>
      </c>
      <c r="L86" s="4">
        <v>-99</v>
      </c>
      <c r="M86">
        <f>Table7[[#This Row],[Lipid arc manual]]-Table1[[#This Row],[Lipid arc manual]]</f>
        <v>-99</v>
      </c>
    </row>
    <row r="87" spans="1:13" x14ac:dyDescent="0.3">
      <c r="A87" t="s">
        <v>44</v>
      </c>
      <c r="B87" t="s">
        <v>4</v>
      </c>
      <c r="C87">
        <v>-99</v>
      </c>
      <c r="D87">
        <v>-99</v>
      </c>
      <c r="E87">
        <v>-99</v>
      </c>
      <c r="F87">
        <v>-99</v>
      </c>
      <c r="G87" s="2">
        <v>-99</v>
      </c>
      <c r="H87">
        <v>-99</v>
      </c>
      <c r="I87">
        <v>-99</v>
      </c>
      <c r="J87">
        <v>-99</v>
      </c>
      <c r="K87">
        <v>-99</v>
      </c>
      <c r="L87" s="2">
        <v>-99</v>
      </c>
      <c r="M87">
        <f>Table7[[#This Row],[Lipid arc manual]]-Table1[[#This Row],[Lipid arc manual]]</f>
        <v>-99</v>
      </c>
    </row>
    <row r="88" spans="1:13" x14ac:dyDescent="0.3">
      <c r="A88" t="s">
        <v>44</v>
      </c>
      <c r="B88" t="s">
        <v>5</v>
      </c>
      <c r="C88">
        <v>-99</v>
      </c>
      <c r="D88">
        <v>-99</v>
      </c>
      <c r="E88">
        <v>-99</v>
      </c>
      <c r="F88">
        <v>-99</v>
      </c>
      <c r="G88" s="4">
        <v>-99</v>
      </c>
      <c r="H88">
        <v>-99</v>
      </c>
      <c r="I88">
        <v>-99</v>
      </c>
      <c r="J88">
        <v>-99</v>
      </c>
      <c r="K88">
        <v>-99</v>
      </c>
      <c r="L88" s="4">
        <v>-99</v>
      </c>
      <c r="M88">
        <f>Table7[[#This Row],[Lipid arc manual]]-Table1[[#This Row],[Lipid arc manual]]</f>
        <v>-99</v>
      </c>
    </row>
    <row r="89" spans="1:13" x14ac:dyDescent="0.3">
      <c r="A89" t="s">
        <v>44</v>
      </c>
      <c r="B89" t="s">
        <v>6</v>
      </c>
      <c r="C89">
        <v>180</v>
      </c>
      <c r="D89">
        <v>405</v>
      </c>
      <c r="E89">
        <v>296</v>
      </c>
      <c r="F89">
        <v>-99</v>
      </c>
      <c r="G89" s="2">
        <v>-99</v>
      </c>
      <c r="H89">
        <v>68</v>
      </c>
      <c r="I89">
        <v>24</v>
      </c>
      <c r="J89">
        <v>30</v>
      </c>
      <c r="K89">
        <v>-99</v>
      </c>
      <c r="L89" s="2">
        <v>-99</v>
      </c>
      <c r="M89">
        <f>Table7[[#This Row],[Lipid arc manual]]-Table1[[#This Row],[Lipid arc manual]]</f>
        <v>-99</v>
      </c>
    </row>
    <row r="90" spans="1:13" x14ac:dyDescent="0.3">
      <c r="A90" t="s">
        <v>44</v>
      </c>
      <c r="B90" t="s">
        <v>7</v>
      </c>
      <c r="C90">
        <v>-99</v>
      </c>
      <c r="D90">
        <v>-99</v>
      </c>
      <c r="E90">
        <v>-99</v>
      </c>
      <c r="F90">
        <v>-99</v>
      </c>
      <c r="G90" s="4">
        <v>-99</v>
      </c>
      <c r="H90">
        <v>-99</v>
      </c>
      <c r="I90">
        <v>-99</v>
      </c>
      <c r="J90">
        <v>-99</v>
      </c>
      <c r="K90">
        <v>-99</v>
      </c>
      <c r="L90" s="4">
        <v>-99</v>
      </c>
      <c r="M90">
        <f>Table7[[#This Row],[Lipid arc manual]]-Table1[[#This Row],[Lipid arc manual]]</f>
        <v>-99</v>
      </c>
    </row>
    <row r="91" spans="1:13" x14ac:dyDescent="0.3">
      <c r="A91" t="s">
        <v>44</v>
      </c>
      <c r="B91" t="s">
        <v>9</v>
      </c>
      <c r="C91">
        <v>-99</v>
      </c>
      <c r="D91">
        <v>-99</v>
      </c>
      <c r="E91">
        <v>-99</v>
      </c>
      <c r="F91">
        <v>-99</v>
      </c>
      <c r="G91" s="2">
        <v>-99</v>
      </c>
      <c r="H91">
        <v>-99</v>
      </c>
      <c r="I91">
        <v>-99</v>
      </c>
      <c r="J91">
        <v>-99</v>
      </c>
      <c r="K91">
        <v>-99</v>
      </c>
      <c r="L91" s="2">
        <v>-99</v>
      </c>
      <c r="M91">
        <f>Table7[[#This Row],[Lipid arc manual]]-Table1[[#This Row],[Lipid arc manual]]</f>
        <v>-99</v>
      </c>
    </row>
    <row r="92" spans="1:13" x14ac:dyDescent="0.3">
      <c r="A92" t="s">
        <v>44</v>
      </c>
      <c r="B92" t="s">
        <v>11</v>
      </c>
      <c r="C92">
        <v>-99</v>
      </c>
      <c r="D92">
        <v>-99</v>
      </c>
      <c r="E92">
        <v>-99</v>
      </c>
      <c r="F92">
        <v>-99</v>
      </c>
      <c r="G92" s="4">
        <v>-99</v>
      </c>
      <c r="H92">
        <v>-99</v>
      </c>
      <c r="I92">
        <v>-99</v>
      </c>
      <c r="J92">
        <v>-99</v>
      </c>
      <c r="K92">
        <v>-99</v>
      </c>
      <c r="L92" s="4">
        <v>-99</v>
      </c>
      <c r="M92">
        <f>Table7[[#This Row],[Lipid arc manual]]-Table1[[#This Row],[Lipid arc manual]]</f>
        <v>-99</v>
      </c>
    </row>
    <row r="93" spans="1:13" x14ac:dyDescent="0.3">
      <c r="A93" t="s">
        <v>44</v>
      </c>
      <c r="B93" t="s">
        <v>45</v>
      </c>
      <c r="C93">
        <v>205</v>
      </c>
      <c r="D93">
        <v>212</v>
      </c>
      <c r="E93">
        <v>184</v>
      </c>
      <c r="F93">
        <v>218</v>
      </c>
      <c r="G93" s="2">
        <v>200</v>
      </c>
      <c r="H93">
        <v>200</v>
      </c>
      <c r="I93">
        <v>196</v>
      </c>
      <c r="J93">
        <v>196</v>
      </c>
      <c r="K93">
        <v>192</v>
      </c>
      <c r="L93" s="2">
        <v>210</v>
      </c>
      <c r="M93">
        <f>Table7[[#This Row],[Lipid arc manual]]-Table1[[#This Row],[Lipid arc manual]]</f>
        <v>0</v>
      </c>
    </row>
    <row r="94" spans="1:13" x14ac:dyDescent="0.3">
      <c r="A94" t="s">
        <v>44</v>
      </c>
      <c r="B94" t="s">
        <v>12</v>
      </c>
      <c r="C94">
        <v>157</v>
      </c>
      <c r="D94">
        <v>150</v>
      </c>
      <c r="E94">
        <v>140</v>
      </c>
      <c r="F94">
        <v>134</v>
      </c>
      <c r="G94" s="4">
        <v>110</v>
      </c>
      <c r="H94">
        <v>182</v>
      </c>
      <c r="I94">
        <v>174</v>
      </c>
      <c r="J94">
        <v>188</v>
      </c>
      <c r="K94">
        <v>204</v>
      </c>
      <c r="L94" s="4">
        <v>195</v>
      </c>
      <c r="M94">
        <f>Table7[[#This Row],[Lipid arc manual]]-Table1[[#This Row],[Lipid arc manual]]</f>
        <v>0</v>
      </c>
    </row>
    <row r="95" spans="1:13" x14ac:dyDescent="0.3">
      <c r="A95" t="s">
        <v>44</v>
      </c>
      <c r="B95" t="s">
        <v>13</v>
      </c>
      <c r="C95">
        <v>184</v>
      </c>
      <c r="D95">
        <v>184</v>
      </c>
      <c r="E95">
        <v>170</v>
      </c>
      <c r="F95">
        <v>172</v>
      </c>
      <c r="G95" s="2">
        <v>160</v>
      </c>
      <c r="H95">
        <v>190</v>
      </c>
      <c r="I95">
        <v>184</v>
      </c>
      <c r="J95">
        <v>190</v>
      </c>
      <c r="K95">
        <v>188</v>
      </c>
      <c r="L95" s="2">
        <v>195</v>
      </c>
      <c r="M95">
        <f>Table7[[#This Row],[Lipid arc manual]]-Table1[[#This Row],[Lipid arc manual]]</f>
        <v>0</v>
      </c>
    </row>
    <row r="96" spans="1:13" x14ac:dyDescent="0.3">
      <c r="A96" t="s">
        <v>44</v>
      </c>
      <c r="B96" t="s">
        <v>15</v>
      </c>
      <c r="C96">
        <v>170</v>
      </c>
      <c r="D96">
        <v>163</v>
      </c>
      <c r="E96">
        <v>170</v>
      </c>
      <c r="F96">
        <v>156</v>
      </c>
      <c r="G96" s="4">
        <v>160</v>
      </c>
      <c r="H96">
        <v>200</v>
      </c>
      <c r="I96">
        <v>196</v>
      </c>
      <c r="J96">
        <v>188</v>
      </c>
      <c r="K96">
        <v>206</v>
      </c>
      <c r="L96" s="4">
        <v>203</v>
      </c>
      <c r="M96">
        <f>Table7[[#This Row],[Lipid arc manual]]-Table1[[#This Row],[Lipid arc manual]]</f>
        <v>0</v>
      </c>
    </row>
    <row r="97" spans="1:13" x14ac:dyDescent="0.3">
      <c r="A97" t="s">
        <v>44</v>
      </c>
      <c r="B97" t="s">
        <v>17</v>
      </c>
      <c r="C97">
        <v>247</v>
      </c>
      <c r="D97">
        <v>250</v>
      </c>
      <c r="E97">
        <v>250</v>
      </c>
      <c r="F97">
        <v>250</v>
      </c>
      <c r="G97" s="2">
        <v>210</v>
      </c>
      <c r="H97">
        <v>124</v>
      </c>
      <c r="I97">
        <v>120</v>
      </c>
      <c r="J97">
        <v>120</v>
      </c>
      <c r="K97">
        <v>128</v>
      </c>
      <c r="L97" s="2">
        <v>123</v>
      </c>
      <c r="M97">
        <f>Table7[[#This Row],[Lipid arc manual]]-Table1[[#This Row],[Lipid arc manual]]</f>
        <v>0</v>
      </c>
    </row>
    <row r="98" spans="1:13" x14ac:dyDescent="0.3">
      <c r="A98" t="s">
        <v>46</v>
      </c>
      <c r="B98" t="s">
        <v>3</v>
      </c>
      <c r="C98">
        <v>120</v>
      </c>
      <c r="D98">
        <v>-99</v>
      </c>
      <c r="E98">
        <v>-99</v>
      </c>
      <c r="F98">
        <v>-99</v>
      </c>
      <c r="G98" s="4">
        <v>-99</v>
      </c>
      <c r="H98">
        <v>60</v>
      </c>
      <c r="I98">
        <v>-99</v>
      </c>
      <c r="J98">
        <v>-99</v>
      </c>
      <c r="K98">
        <v>-99</v>
      </c>
      <c r="L98" s="4">
        <v>-99</v>
      </c>
      <c r="M98">
        <f>Table7[[#This Row],[Lipid arc manual]]-Table1[[#This Row],[Lipid arc manual]]</f>
        <v>-99</v>
      </c>
    </row>
    <row r="99" spans="1:13" x14ac:dyDescent="0.3">
      <c r="A99" t="s">
        <v>46</v>
      </c>
      <c r="B99" t="s">
        <v>47</v>
      </c>
      <c r="C99">
        <v>-99</v>
      </c>
      <c r="D99">
        <v>-99</v>
      </c>
      <c r="E99">
        <v>-99</v>
      </c>
      <c r="F99">
        <v>-99</v>
      </c>
      <c r="G99" s="2">
        <v>-99</v>
      </c>
      <c r="H99">
        <v>-99</v>
      </c>
      <c r="I99">
        <v>-99</v>
      </c>
      <c r="J99">
        <v>-99</v>
      </c>
      <c r="K99">
        <v>-99</v>
      </c>
      <c r="L99" s="2">
        <v>-99</v>
      </c>
      <c r="M99">
        <f>Table7[[#This Row],[Lipid arc manual]]-Table1[[#This Row],[Lipid arc manual]]</f>
        <v>-99</v>
      </c>
    </row>
    <row r="100" spans="1:13" x14ac:dyDescent="0.3">
      <c r="A100" t="s">
        <v>46</v>
      </c>
      <c r="B100" t="s">
        <v>14</v>
      </c>
      <c r="C100">
        <v>277</v>
      </c>
      <c r="D100">
        <v>-99</v>
      </c>
      <c r="E100">
        <v>-99</v>
      </c>
      <c r="F100">
        <v>-99</v>
      </c>
      <c r="G100" s="4">
        <v>-99</v>
      </c>
      <c r="H100">
        <v>12</v>
      </c>
      <c r="I100">
        <v>-99</v>
      </c>
      <c r="J100">
        <v>-99</v>
      </c>
      <c r="K100">
        <v>-99</v>
      </c>
      <c r="L100" s="4">
        <v>-99</v>
      </c>
      <c r="M100">
        <f>Table7[[#This Row],[Lipid arc manual]]-Table1[[#This Row],[Lipid arc manual]]</f>
        <v>-99</v>
      </c>
    </row>
    <row r="101" spans="1:13" x14ac:dyDescent="0.3">
      <c r="A101" t="s">
        <v>46</v>
      </c>
      <c r="B101" t="s">
        <v>19</v>
      </c>
      <c r="C101">
        <v>-99</v>
      </c>
      <c r="D101">
        <v>-99</v>
      </c>
      <c r="E101">
        <v>-99</v>
      </c>
      <c r="F101">
        <v>-99</v>
      </c>
      <c r="G101" s="2">
        <v>-99</v>
      </c>
      <c r="H101">
        <v>-99</v>
      </c>
      <c r="I101">
        <v>-99</v>
      </c>
      <c r="J101">
        <v>-99</v>
      </c>
      <c r="K101">
        <v>-99</v>
      </c>
      <c r="L101" s="2">
        <v>-99</v>
      </c>
      <c r="M101">
        <f>Table7[[#This Row],[Lipid arc manual]]-Table1[[#This Row],[Lipid arc manual]]</f>
        <v>-99</v>
      </c>
    </row>
    <row r="102" spans="1:13" x14ac:dyDescent="0.3">
      <c r="A102" t="s">
        <v>46</v>
      </c>
      <c r="B102" t="s">
        <v>6</v>
      </c>
      <c r="C102">
        <v>304</v>
      </c>
      <c r="D102">
        <v>340</v>
      </c>
      <c r="E102">
        <v>314</v>
      </c>
      <c r="F102">
        <v>-99</v>
      </c>
      <c r="G102" s="4">
        <v>-99</v>
      </c>
      <c r="H102">
        <v>66</v>
      </c>
      <c r="I102">
        <v>66</v>
      </c>
      <c r="J102">
        <v>56</v>
      </c>
      <c r="K102">
        <v>-99</v>
      </c>
      <c r="L102" s="4">
        <v>-99</v>
      </c>
      <c r="M102">
        <f>Table7[[#This Row],[Lipid arc manual]]-Table1[[#This Row],[Lipid arc manual]]</f>
        <v>-99</v>
      </c>
    </row>
    <row r="103" spans="1:13" x14ac:dyDescent="0.3">
      <c r="A103" t="s">
        <v>48</v>
      </c>
      <c r="B103" t="s">
        <v>14</v>
      </c>
      <c r="C103">
        <v>10</v>
      </c>
      <c r="D103">
        <v>121</v>
      </c>
      <c r="E103">
        <v>90</v>
      </c>
      <c r="F103">
        <v>-99</v>
      </c>
      <c r="G103" s="2">
        <v>-99</v>
      </c>
      <c r="H103">
        <v>52</v>
      </c>
      <c r="I103">
        <v>34</v>
      </c>
      <c r="J103">
        <v>42</v>
      </c>
      <c r="K103">
        <v>-99</v>
      </c>
      <c r="L103" s="2">
        <v>-99</v>
      </c>
      <c r="M103">
        <f>Table7[[#This Row],[Lipid arc manual]]-Table1[[#This Row],[Lipid arc manual]]</f>
        <v>-99</v>
      </c>
    </row>
    <row r="104" spans="1:13" x14ac:dyDescent="0.3">
      <c r="A104" t="s">
        <v>48</v>
      </c>
      <c r="B104" t="s">
        <v>19</v>
      </c>
      <c r="C104">
        <v>50</v>
      </c>
      <c r="D104">
        <v>0</v>
      </c>
      <c r="E104">
        <v>654</v>
      </c>
      <c r="F104">
        <v>108</v>
      </c>
      <c r="G104" s="4">
        <v>160</v>
      </c>
      <c r="H104">
        <v>32</v>
      </c>
      <c r="I104">
        <v>90</v>
      </c>
      <c r="J104">
        <v>30</v>
      </c>
      <c r="K104">
        <v>90</v>
      </c>
      <c r="L104" s="4">
        <v>103</v>
      </c>
      <c r="M104">
        <f>Table7[[#This Row],[Lipid arc manual]]-Table1[[#This Row],[Lipid arc manual]]</f>
        <v>0</v>
      </c>
    </row>
    <row r="105" spans="1:13" x14ac:dyDescent="0.3">
      <c r="A105" t="s">
        <v>48</v>
      </c>
      <c r="B105" t="s">
        <v>4</v>
      </c>
      <c r="C105">
        <v>-99</v>
      </c>
      <c r="D105">
        <v>-99</v>
      </c>
      <c r="E105">
        <v>-99</v>
      </c>
      <c r="F105">
        <v>-99</v>
      </c>
      <c r="G105" s="2">
        <v>-99</v>
      </c>
      <c r="H105">
        <v>-99</v>
      </c>
      <c r="I105">
        <v>-99</v>
      </c>
      <c r="J105">
        <v>-99</v>
      </c>
      <c r="K105">
        <v>-99</v>
      </c>
      <c r="L105" s="2">
        <v>-99</v>
      </c>
      <c r="M105">
        <f>Table7[[#This Row],[Lipid arc manual]]-Table1[[#This Row],[Lipid arc manual]]</f>
        <v>-99</v>
      </c>
    </row>
    <row r="106" spans="1:13" x14ac:dyDescent="0.3">
      <c r="A106" t="s">
        <v>48</v>
      </c>
      <c r="B106" t="s">
        <v>5</v>
      </c>
      <c r="C106">
        <v>180</v>
      </c>
      <c r="D106">
        <v>206</v>
      </c>
      <c r="E106">
        <v>264</v>
      </c>
      <c r="F106">
        <v>189</v>
      </c>
      <c r="G106" s="4">
        <v>140</v>
      </c>
      <c r="H106">
        <v>96</v>
      </c>
      <c r="I106">
        <v>96</v>
      </c>
      <c r="J106">
        <v>96</v>
      </c>
      <c r="K106">
        <v>96</v>
      </c>
      <c r="L106" s="4">
        <v>98</v>
      </c>
      <c r="M106">
        <f>Table7[[#This Row],[Lipid arc manual]]-Table1[[#This Row],[Lipid arc manual]]</f>
        <v>0</v>
      </c>
    </row>
    <row r="107" spans="1:13" x14ac:dyDescent="0.3">
      <c r="A107" t="s">
        <v>48</v>
      </c>
      <c r="B107" t="s">
        <v>6</v>
      </c>
      <c r="C107">
        <v>240</v>
      </c>
      <c r="D107">
        <v>230</v>
      </c>
      <c r="E107">
        <v>219</v>
      </c>
      <c r="F107">
        <v>202</v>
      </c>
      <c r="G107" s="2">
        <v>150</v>
      </c>
      <c r="H107">
        <v>170</v>
      </c>
      <c r="I107">
        <v>170</v>
      </c>
      <c r="J107">
        <v>168</v>
      </c>
      <c r="K107">
        <v>188</v>
      </c>
      <c r="L107" s="2">
        <v>147</v>
      </c>
      <c r="M107">
        <f>Table7[[#This Row],[Lipid arc manual]]-Table1[[#This Row],[Lipid arc manual]]</f>
        <v>0</v>
      </c>
    </row>
    <row r="108" spans="1:13" x14ac:dyDescent="0.3">
      <c r="A108" t="s">
        <v>48</v>
      </c>
      <c r="B108" t="s">
        <v>7</v>
      </c>
      <c r="C108">
        <v>194</v>
      </c>
      <c r="D108">
        <v>184</v>
      </c>
      <c r="E108">
        <v>158</v>
      </c>
      <c r="F108">
        <v>112</v>
      </c>
      <c r="G108" s="4">
        <v>110</v>
      </c>
      <c r="H108">
        <v>174</v>
      </c>
      <c r="I108">
        <v>146</v>
      </c>
      <c r="J108">
        <v>152</v>
      </c>
      <c r="K108">
        <v>162</v>
      </c>
      <c r="L108" s="4">
        <v>83</v>
      </c>
      <c r="M108">
        <f>Table7[[#This Row],[Lipid arc manual]]-Table1[[#This Row],[Lipid arc manual]]</f>
        <v>0</v>
      </c>
    </row>
    <row r="109" spans="1:13" x14ac:dyDescent="0.3">
      <c r="A109" t="s">
        <v>48</v>
      </c>
      <c r="B109" t="s">
        <v>9</v>
      </c>
      <c r="C109">
        <v>286</v>
      </c>
      <c r="D109">
        <v>286</v>
      </c>
      <c r="E109">
        <v>246</v>
      </c>
      <c r="F109">
        <v>168</v>
      </c>
      <c r="G109" s="2">
        <v>200</v>
      </c>
      <c r="H109">
        <v>132</v>
      </c>
      <c r="I109">
        <v>148</v>
      </c>
      <c r="J109">
        <v>104</v>
      </c>
      <c r="K109">
        <v>148</v>
      </c>
      <c r="L109" s="2">
        <v>149</v>
      </c>
      <c r="M109">
        <f>Table7[[#This Row],[Lipid arc manual]]-Table1[[#This Row],[Lipid arc manual]]</f>
        <v>0</v>
      </c>
    </row>
    <row r="110" spans="1:13" x14ac:dyDescent="0.3">
      <c r="A110" t="s">
        <v>48</v>
      </c>
      <c r="B110" t="s">
        <v>50</v>
      </c>
      <c r="C110">
        <v>103</v>
      </c>
      <c r="D110">
        <v>114</v>
      </c>
      <c r="E110">
        <v>135</v>
      </c>
      <c r="F110">
        <v>121</v>
      </c>
      <c r="G110" s="4">
        <v>60</v>
      </c>
      <c r="H110">
        <v>346</v>
      </c>
      <c r="I110">
        <v>292</v>
      </c>
      <c r="J110">
        <v>254</v>
      </c>
      <c r="K110">
        <v>236</v>
      </c>
      <c r="L110" s="4">
        <v>230</v>
      </c>
      <c r="M110">
        <f>Table7[[#This Row],[Lipid arc manual]]-Table1[[#This Row],[Lipid arc manual]]</f>
        <v>0</v>
      </c>
    </row>
    <row r="111" spans="1:13" x14ac:dyDescent="0.3">
      <c r="A111" t="s">
        <v>48</v>
      </c>
      <c r="B111" t="s">
        <v>13</v>
      </c>
      <c r="C111">
        <v>371</v>
      </c>
      <c r="D111">
        <v>609</v>
      </c>
      <c r="E111">
        <v>-99</v>
      </c>
      <c r="F111">
        <v>-99</v>
      </c>
      <c r="G111" s="2">
        <v>-99</v>
      </c>
      <c r="H111">
        <v>88</v>
      </c>
      <c r="I111">
        <v>6</v>
      </c>
      <c r="J111">
        <v>-99</v>
      </c>
      <c r="K111">
        <v>-99</v>
      </c>
      <c r="L111" s="2">
        <v>-99</v>
      </c>
      <c r="M111">
        <f>Table7[[#This Row],[Lipid arc manual]]-Table1[[#This Row],[Lipid arc manual]]</f>
        <v>-99</v>
      </c>
    </row>
    <row r="112" spans="1:13" x14ac:dyDescent="0.3">
      <c r="A112" t="s">
        <v>48</v>
      </c>
      <c r="B112" t="s">
        <v>15</v>
      </c>
      <c r="C112">
        <v>-99</v>
      </c>
      <c r="D112" t="s">
        <v>76</v>
      </c>
      <c r="E112" t="s">
        <v>76</v>
      </c>
      <c r="F112">
        <v>124</v>
      </c>
      <c r="G112" s="4">
        <v>-99</v>
      </c>
      <c r="H112">
        <v>-99</v>
      </c>
      <c r="I112">
        <v>22</v>
      </c>
      <c r="J112">
        <v>24</v>
      </c>
      <c r="K112">
        <v>34</v>
      </c>
      <c r="L112" s="4">
        <v>-99</v>
      </c>
      <c r="M112">
        <f>Table7[[#This Row],[Lipid arc manual]]-Table1[[#This Row],[Lipid arc manual]]</f>
        <v>-129</v>
      </c>
    </row>
    <row r="113" spans="1:13" x14ac:dyDescent="0.3">
      <c r="A113" t="s">
        <v>48</v>
      </c>
      <c r="B113" t="s">
        <v>17</v>
      </c>
      <c r="C113">
        <v>-99</v>
      </c>
      <c r="D113">
        <v>-99</v>
      </c>
      <c r="E113">
        <v>-99</v>
      </c>
      <c r="F113">
        <v>-99</v>
      </c>
      <c r="G113" s="2">
        <v>-99</v>
      </c>
      <c r="H113">
        <v>-99</v>
      </c>
      <c r="I113">
        <v>-99</v>
      </c>
      <c r="J113">
        <v>-99</v>
      </c>
      <c r="K113">
        <v>-99</v>
      </c>
      <c r="L113" s="2">
        <v>-99</v>
      </c>
      <c r="M113">
        <f>Table7[[#This Row],[Lipid arc manual]]-Table1[[#This Row],[Lipid arc manual]]</f>
        <v>-99</v>
      </c>
    </row>
    <row r="114" spans="1:13" x14ac:dyDescent="0.3">
      <c r="A114" t="s">
        <v>48</v>
      </c>
      <c r="B114" t="s">
        <v>18</v>
      </c>
      <c r="C114">
        <v>158</v>
      </c>
      <c r="D114">
        <v>166</v>
      </c>
      <c r="E114">
        <v>278</v>
      </c>
      <c r="F114">
        <v>279</v>
      </c>
      <c r="G114" s="4">
        <v>180</v>
      </c>
      <c r="H114">
        <v>138</v>
      </c>
      <c r="I114">
        <v>130</v>
      </c>
      <c r="J114">
        <v>122</v>
      </c>
      <c r="K114">
        <v>118</v>
      </c>
      <c r="L114" s="4">
        <v>128</v>
      </c>
      <c r="M114">
        <f>Table7[[#This Row],[Lipid arc manual]]-Table1[[#This Row],[Lipid arc manual]]</f>
        <v>0</v>
      </c>
    </row>
    <row r="115" spans="1:13" x14ac:dyDescent="0.3">
      <c r="A115" t="s">
        <v>51</v>
      </c>
      <c r="B115" t="s">
        <v>14</v>
      </c>
      <c r="C115">
        <v>-99</v>
      </c>
      <c r="D115">
        <v>-99</v>
      </c>
      <c r="E115">
        <v>-99</v>
      </c>
      <c r="F115">
        <v>-99</v>
      </c>
      <c r="G115" s="2">
        <v>-99</v>
      </c>
      <c r="H115">
        <v>-99</v>
      </c>
      <c r="I115">
        <v>-99</v>
      </c>
      <c r="J115">
        <v>-99</v>
      </c>
      <c r="K115">
        <v>-99</v>
      </c>
      <c r="L115" s="2">
        <v>-99</v>
      </c>
      <c r="M115">
        <f>Table7[[#This Row],[Lipid arc manual]]-Table1[[#This Row],[Lipid arc manual]]</f>
        <v>-99</v>
      </c>
    </row>
    <row r="116" spans="1:13" x14ac:dyDescent="0.3">
      <c r="A116" t="s">
        <v>51</v>
      </c>
      <c r="B116" t="s">
        <v>19</v>
      </c>
      <c r="C116">
        <v>-99</v>
      </c>
      <c r="D116">
        <v>-99</v>
      </c>
      <c r="E116">
        <v>-99</v>
      </c>
      <c r="F116">
        <v>-99</v>
      </c>
      <c r="G116" s="4">
        <v>-99</v>
      </c>
      <c r="H116">
        <v>-99</v>
      </c>
      <c r="I116">
        <v>-99</v>
      </c>
      <c r="J116">
        <v>-99</v>
      </c>
      <c r="K116">
        <v>-99</v>
      </c>
      <c r="L116" s="4">
        <v>-99</v>
      </c>
      <c r="M116">
        <f>Table7[[#This Row],[Lipid arc manual]]-Table1[[#This Row],[Lipid arc manual]]</f>
        <v>-99</v>
      </c>
    </row>
    <row r="117" spans="1:13" x14ac:dyDescent="0.3">
      <c r="A117" t="s">
        <v>51</v>
      </c>
      <c r="B117" t="s">
        <v>4</v>
      </c>
      <c r="C117">
        <v>-99</v>
      </c>
      <c r="D117">
        <v>-99</v>
      </c>
      <c r="E117">
        <v>-99</v>
      </c>
      <c r="F117">
        <v>-99</v>
      </c>
      <c r="G117" s="2">
        <v>-99</v>
      </c>
      <c r="H117">
        <v>-99</v>
      </c>
      <c r="I117">
        <v>-99</v>
      </c>
      <c r="J117">
        <v>-99</v>
      </c>
      <c r="K117">
        <v>-99</v>
      </c>
      <c r="L117" s="2">
        <v>-99</v>
      </c>
      <c r="M117">
        <f>Table7[[#This Row],[Lipid arc manual]]-Table1[[#This Row],[Lipid arc manual]]</f>
        <v>-99</v>
      </c>
    </row>
    <row r="118" spans="1:13" x14ac:dyDescent="0.3">
      <c r="A118" t="s">
        <v>51</v>
      </c>
      <c r="B118" t="s">
        <v>5</v>
      </c>
      <c r="C118">
        <v>-99</v>
      </c>
      <c r="D118">
        <v>-99</v>
      </c>
      <c r="E118">
        <v>-99</v>
      </c>
      <c r="F118">
        <v>-99</v>
      </c>
      <c r="G118" s="4">
        <v>-99</v>
      </c>
      <c r="H118">
        <v>-99</v>
      </c>
      <c r="I118">
        <v>-99</v>
      </c>
      <c r="J118">
        <v>-99</v>
      </c>
      <c r="K118">
        <v>-99</v>
      </c>
      <c r="L118" s="4">
        <v>-99</v>
      </c>
      <c r="M118">
        <f>Table7[[#This Row],[Lipid arc manual]]-Table1[[#This Row],[Lipid arc manual]]</f>
        <v>-99</v>
      </c>
    </row>
    <row r="119" spans="1:13" x14ac:dyDescent="0.3">
      <c r="A119" t="s">
        <v>51</v>
      </c>
      <c r="B119" t="s">
        <v>6</v>
      </c>
      <c r="C119">
        <v>-99</v>
      </c>
      <c r="D119">
        <v>-99</v>
      </c>
      <c r="E119">
        <v>-99</v>
      </c>
      <c r="F119">
        <v>-99</v>
      </c>
      <c r="G119" s="2">
        <v>-99</v>
      </c>
      <c r="H119">
        <v>-99</v>
      </c>
      <c r="I119">
        <v>-99</v>
      </c>
      <c r="J119">
        <v>-99</v>
      </c>
      <c r="K119">
        <v>-99</v>
      </c>
      <c r="L119" s="2">
        <v>-99</v>
      </c>
      <c r="M119">
        <f>Table7[[#This Row],[Lipid arc manual]]-Table1[[#This Row],[Lipid arc manual]]</f>
        <v>-99</v>
      </c>
    </row>
    <row r="120" spans="1:13" x14ac:dyDescent="0.3">
      <c r="A120" t="s">
        <v>51</v>
      </c>
      <c r="B120" t="s">
        <v>10</v>
      </c>
      <c r="C120">
        <v>108</v>
      </c>
      <c r="D120">
        <v>139</v>
      </c>
      <c r="E120">
        <v>117</v>
      </c>
      <c r="F120">
        <v>126</v>
      </c>
      <c r="G120" s="4">
        <v>150</v>
      </c>
      <c r="H120">
        <v>144</v>
      </c>
      <c r="I120">
        <v>140</v>
      </c>
      <c r="J120">
        <v>124</v>
      </c>
      <c r="K120">
        <v>156</v>
      </c>
      <c r="L120" s="4">
        <v>142</v>
      </c>
      <c r="M120">
        <f>Table7[[#This Row],[Lipid arc manual]]-Table1[[#This Row],[Lipid arc manual]]</f>
        <v>0</v>
      </c>
    </row>
    <row r="121" spans="1:13" x14ac:dyDescent="0.3">
      <c r="A121" t="s">
        <v>51</v>
      </c>
      <c r="B121" t="s">
        <v>7</v>
      </c>
      <c r="C121">
        <v>194</v>
      </c>
      <c r="D121">
        <v>220</v>
      </c>
      <c r="E121">
        <v>214</v>
      </c>
      <c r="F121">
        <v>184</v>
      </c>
      <c r="G121" s="2">
        <v>140</v>
      </c>
      <c r="H121">
        <v>130</v>
      </c>
      <c r="I121">
        <v>94</v>
      </c>
      <c r="J121">
        <v>96</v>
      </c>
      <c r="K121">
        <v>104</v>
      </c>
      <c r="L121" s="2">
        <v>91</v>
      </c>
      <c r="M121">
        <f>Table7[[#This Row],[Lipid arc manual]]-Table1[[#This Row],[Lipid arc manual]]</f>
        <v>0</v>
      </c>
    </row>
    <row r="122" spans="1:13" x14ac:dyDescent="0.3">
      <c r="A122" t="s">
        <v>51</v>
      </c>
      <c r="B122" t="s">
        <v>9</v>
      </c>
      <c r="C122">
        <v>260</v>
      </c>
      <c r="D122">
        <v>271</v>
      </c>
      <c r="E122">
        <v>271</v>
      </c>
      <c r="F122">
        <v>260</v>
      </c>
      <c r="G122" s="4">
        <v>180</v>
      </c>
      <c r="H122">
        <v>68</v>
      </c>
      <c r="I122">
        <v>68</v>
      </c>
      <c r="J122">
        <v>70</v>
      </c>
      <c r="K122">
        <v>64</v>
      </c>
      <c r="L122" s="4">
        <v>72</v>
      </c>
      <c r="M122">
        <f>Table7[[#This Row],[Lipid arc manual]]-Table1[[#This Row],[Lipid arc manual]]</f>
        <v>0</v>
      </c>
    </row>
    <row r="123" spans="1:13" x14ac:dyDescent="0.3">
      <c r="A123" t="s">
        <v>51</v>
      </c>
      <c r="B123" t="s">
        <v>12</v>
      </c>
      <c r="C123">
        <v>110</v>
      </c>
      <c r="D123">
        <v>90</v>
      </c>
      <c r="E123">
        <v>369</v>
      </c>
      <c r="F123">
        <v>198</v>
      </c>
      <c r="G123" s="2">
        <v>190</v>
      </c>
      <c r="H123">
        <v>80</v>
      </c>
      <c r="I123">
        <v>80</v>
      </c>
      <c r="J123">
        <v>76</v>
      </c>
      <c r="K123">
        <v>94</v>
      </c>
      <c r="L123" s="2">
        <v>88</v>
      </c>
      <c r="M123">
        <f>Table7[[#This Row],[Lipid arc manual]]-Table1[[#This Row],[Lipid arc manual]]</f>
        <v>0</v>
      </c>
    </row>
    <row r="124" spans="1:13" x14ac:dyDescent="0.3">
      <c r="A124" t="s">
        <v>51</v>
      </c>
      <c r="B124" t="s">
        <v>13</v>
      </c>
      <c r="C124">
        <v>724</v>
      </c>
      <c r="D124">
        <v>-99</v>
      </c>
      <c r="E124">
        <v>560</v>
      </c>
      <c r="F124">
        <v>197</v>
      </c>
      <c r="G124" s="4">
        <v>180</v>
      </c>
      <c r="H124">
        <v>12</v>
      </c>
      <c r="I124">
        <v>-99</v>
      </c>
      <c r="J124">
        <v>44</v>
      </c>
      <c r="K124">
        <v>72</v>
      </c>
      <c r="L124" s="4">
        <v>71</v>
      </c>
      <c r="M124">
        <f>Table7[[#This Row],[Lipid arc manual]]-Table1[[#This Row],[Lipid arc manual]]</f>
        <v>0</v>
      </c>
    </row>
    <row r="125" spans="1:13" x14ac:dyDescent="0.3">
      <c r="A125" t="s">
        <v>51</v>
      </c>
      <c r="B125" t="s">
        <v>52</v>
      </c>
      <c r="C125">
        <v>282</v>
      </c>
      <c r="D125">
        <v>421</v>
      </c>
      <c r="E125">
        <v>322</v>
      </c>
      <c r="F125">
        <v>613</v>
      </c>
      <c r="G125" s="2">
        <v>300</v>
      </c>
      <c r="H125">
        <v>34</v>
      </c>
      <c r="I125">
        <v>30</v>
      </c>
      <c r="J125">
        <v>30</v>
      </c>
      <c r="K125">
        <v>18</v>
      </c>
      <c r="L125" s="2">
        <v>23</v>
      </c>
      <c r="M125">
        <f>Table7[[#This Row],[Lipid arc manual]]-Table1[[#This Row],[Lipid arc manual]]</f>
        <v>0</v>
      </c>
    </row>
    <row r="126" spans="1:13" x14ac:dyDescent="0.3">
      <c r="A126" t="s">
        <v>51</v>
      </c>
      <c r="B126" t="s">
        <v>18</v>
      </c>
      <c r="C126">
        <v>266</v>
      </c>
      <c r="D126">
        <v>-99</v>
      </c>
      <c r="E126">
        <v>-99</v>
      </c>
      <c r="F126">
        <v>-99</v>
      </c>
      <c r="G126" s="4">
        <v>-99</v>
      </c>
      <c r="H126">
        <v>30</v>
      </c>
      <c r="I126">
        <v>-99</v>
      </c>
      <c r="J126">
        <v>-99</v>
      </c>
      <c r="K126">
        <v>-99</v>
      </c>
      <c r="L126" s="4">
        <v>-99</v>
      </c>
      <c r="M126">
        <f>Table7[[#This Row],[Lipid arc manual]]-Table1[[#This Row],[Lipid arc manual]]</f>
        <v>-99</v>
      </c>
    </row>
    <row r="127" spans="1:13" x14ac:dyDescent="0.3">
      <c r="A127" t="s">
        <v>54</v>
      </c>
      <c r="B127" t="s">
        <v>3</v>
      </c>
      <c r="C127">
        <v>57</v>
      </c>
      <c r="D127">
        <v>42</v>
      </c>
      <c r="E127">
        <v>28</v>
      </c>
      <c r="F127">
        <v>22</v>
      </c>
      <c r="G127" s="2">
        <v>30</v>
      </c>
      <c r="H127">
        <v>276</v>
      </c>
      <c r="I127">
        <v>278</v>
      </c>
      <c r="J127">
        <v>278</v>
      </c>
      <c r="K127">
        <v>244</v>
      </c>
      <c r="L127" s="2">
        <v>221</v>
      </c>
      <c r="M127">
        <f>Table7[[#This Row],[Lipid arc manual]]-Table1[[#This Row],[Lipid arc manual]]</f>
        <v>-9.9999999999994316E-2</v>
      </c>
    </row>
    <row r="128" spans="1:13" x14ac:dyDescent="0.3">
      <c r="A128" t="s">
        <v>54</v>
      </c>
      <c r="B128" t="s">
        <v>55</v>
      </c>
      <c r="C128">
        <v>-99</v>
      </c>
      <c r="D128">
        <v>-99</v>
      </c>
      <c r="E128">
        <v>-99</v>
      </c>
      <c r="F128">
        <v>-99</v>
      </c>
      <c r="G128" s="4">
        <v>-99</v>
      </c>
      <c r="H128">
        <v>-99</v>
      </c>
      <c r="I128">
        <v>-99</v>
      </c>
      <c r="J128">
        <v>-99</v>
      </c>
      <c r="K128">
        <v>-99</v>
      </c>
      <c r="L128" s="4">
        <v>-99</v>
      </c>
      <c r="M128">
        <f>Table7[[#This Row],[Lipid arc manual]]-Table1[[#This Row],[Lipid arc manual]]</f>
        <v>-99</v>
      </c>
    </row>
    <row r="129" spans="1:13" x14ac:dyDescent="0.3">
      <c r="A129" t="s">
        <v>54</v>
      </c>
      <c r="B129" t="s">
        <v>14</v>
      </c>
      <c r="C129">
        <v>-99</v>
      </c>
      <c r="D129">
        <v>-99</v>
      </c>
      <c r="E129">
        <v>-99</v>
      </c>
      <c r="F129">
        <v>149</v>
      </c>
      <c r="G129" s="2">
        <v>170</v>
      </c>
      <c r="H129">
        <v>-99</v>
      </c>
      <c r="I129">
        <v>-99</v>
      </c>
      <c r="J129">
        <v>-99</v>
      </c>
      <c r="K129">
        <v>54</v>
      </c>
      <c r="L129" s="2">
        <v>48</v>
      </c>
      <c r="M129">
        <f>Table7[[#This Row],[Lipid arc manual]]-Table1[[#This Row],[Lipid arc manual]]</f>
        <v>0</v>
      </c>
    </row>
    <row r="130" spans="1:13" x14ac:dyDescent="0.3">
      <c r="A130" t="s">
        <v>54</v>
      </c>
      <c r="B130" t="s">
        <v>19</v>
      </c>
      <c r="C130">
        <v>51</v>
      </c>
      <c r="D130">
        <v>50</v>
      </c>
      <c r="E130">
        <v>50</v>
      </c>
      <c r="F130">
        <v>10</v>
      </c>
      <c r="G130" s="4">
        <v>60</v>
      </c>
      <c r="H130">
        <v>272</v>
      </c>
      <c r="I130">
        <v>216</v>
      </c>
      <c r="J130">
        <v>222</v>
      </c>
      <c r="K130">
        <v>208</v>
      </c>
      <c r="L130" s="4">
        <v>218</v>
      </c>
      <c r="M130">
        <f>Table7[[#This Row],[Lipid arc manual]]-Table1[[#This Row],[Lipid arc manual]]</f>
        <v>0</v>
      </c>
    </row>
    <row r="131" spans="1:13" x14ac:dyDescent="0.3">
      <c r="A131" t="s">
        <v>54</v>
      </c>
      <c r="B131" t="s">
        <v>49</v>
      </c>
      <c r="C131">
        <v>100</v>
      </c>
      <c r="D131">
        <v>104</v>
      </c>
      <c r="E131">
        <v>92</v>
      </c>
      <c r="F131">
        <v>50</v>
      </c>
      <c r="G131" s="2">
        <v>110</v>
      </c>
      <c r="H131">
        <v>360</v>
      </c>
      <c r="I131">
        <v>360</v>
      </c>
      <c r="J131">
        <v>360</v>
      </c>
      <c r="K131">
        <v>360</v>
      </c>
      <c r="L131" s="2">
        <v>303</v>
      </c>
      <c r="M131">
        <f>Table7[[#This Row],[Lipid arc manual]]-Table1[[#This Row],[Lipid arc manual]]</f>
        <v>-57</v>
      </c>
    </row>
    <row r="132" spans="1:13" x14ac:dyDescent="0.3">
      <c r="A132" t="s">
        <v>54</v>
      </c>
      <c r="B132" t="s">
        <v>4</v>
      </c>
      <c r="C132">
        <v>0</v>
      </c>
      <c r="D132">
        <v>10</v>
      </c>
      <c r="E132">
        <v>10</v>
      </c>
      <c r="F132">
        <v>135</v>
      </c>
      <c r="G132" s="4">
        <v>110</v>
      </c>
      <c r="H132">
        <v>346</v>
      </c>
      <c r="I132">
        <v>334</v>
      </c>
      <c r="J132">
        <v>270</v>
      </c>
      <c r="K132">
        <v>302</v>
      </c>
      <c r="L132" s="4">
        <v>234</v>
      </c>
      <c r="M132">
        <f>Table7[[#This Row],[Lipid arc manual]]-Table1[[#This Row],[Lipid arc manual]]</f>
        <v>0.5</v>
      </c>
    </row>
    <row r="133" spans="1:13" x14ac:dyDescent="0.3">
      <c r="A133" t="s">
        <v>54</v>
      </c>
      <c r="B133" t="s">
        <v>5</v>
      </c>
      <c r="C133">
        <v>320</v>
      </c>
      <c r="D133">
        <v>173</v>
      </c>
      <c r="E133">
        <v>171</v>
      </c>
      <c r="F133">
        <v>78</v>
      </c>
      <c r="G133" s="2">
        <v>110</v>
      </c>
      <c r="H133">
        <v>82</v>
      </c>
      <c r="I133">
        <v>102</v>
      </c>
      <c r="J133">
        <v>100</v>
      </c>
      <c r="K133">
        <v>106</v>
      </c>
      <c r="L133" s="2">
        <v>114</v>
      </c>
      <c r="M133">
        <f>Table7[[#This Row],[Lipid arc manual]]-Table1[[#This Row],[Lipid arc manual]]</f>
        <v>0</v>
      </c>
    </row>
    <row r="134" spans="1:13" x14ac:dyDescent="0.3">
      <c r="A134" t="s">
        <v>54</v>
      </c>
      <c r="B134" t="s">
        <v>6</v>
      </c>
      <c r="C134">
        <v>81</v>
      </c>
      <c r="D134">
        <v>76</v>
      </c>
      <c r="E134">
        <v>63</v>
      </c>
      <c r="F134">
        <v>122</v>
      </c>
      <c r="G134" s="4">
        <v>80</v>
      </c>
      <c r="H134">
        <v>140</v>
      </c>
      <c r="I134">
        <v>140</v>
      </c>
      <c r="J134">
        <v>138</v>
      </c>
      <c r="K134">
        <v>134</v>
      </c>
      <c r="L134" s="4">
        <v>139</v>
      </c>
      <c r="M134">
        <f>Table7[[#This Row],[Lipid arc manual]]-Table1[[#This Row],[Lipid arc manual]]</f>
        <v>0</v>
      </c>
    </row>
    <row r="135" spans="1:13" x14ac:dyDescent="0.3">
      <c r="A135" t="s">
        <v>54</v>
      </c>
      <c r="B135" t="s">
        <v>7</v>
      </c>
      <c r="C135">
        <v>76</v>
      </c>
      <c r="D135">
        <v>76</v>
      </c>
      <c r="E135">
        <v>71</v>
      </c>
      <c r="F135">
        <v>170</v>
      </c>
      <c r="G135" s="2">
        <v>110</v>
      </c>
      <c r="H135">
        <v>112</v>
      </c>
      <c r="I135">
        <v>110</v>
      </c>
      <c r="J135">
        <v>114</v>
      </c>
      <c r="K135">
        <v>98</v>
      </c>
      <c r="L135" s="2">
        <v>102</v>
      </c>
      <c r="M135">
        <f>Table7[[#This Row],[Lipid arc manual]]-Table1[[#This Row],[Lipid arc manual]]</f>
        <v>0</v>
      </c>
    </row>
    <row r="136" spans="1:13" x14ac:dyDescent="0.3">
      <c r="A136" t="s">
        <v>54</v>
      </c>
      <c r="B136" t="s">
        <v>9</v>
      </c>
      <c r="C136">
        <v>80</v>
      </c>
      <c r="D136">
        <v>80</v>
      </c>
      <c r="E136">
        <v>80</v>
      </c>
      <c r="F136">
        <v>133</v>
      </c>
      <c r="G136" s="4">
        <v>80</v>
      </c>
      <c r="H136">
        <v>202</v>
      </c>
      <c r="I136">
        <v>212</v>
      </c>
      <c r="J136">
        <v>206</v>
      </c>
      <c r="K136">
        <v>214</v>
      </c>
      <c r="L136" s="4">
        <v>200</v>
      </c>
      <c r="M136">
        <f>Table7[[#This Row],[Lipid arc manual]]-Table1[[#This Row],[Lipid arc manual]]</f>
        <v>0</v>
      </c>
    </row>
    <row r="137" spans="1:13" x14ac:dyDescent="0.3">
      <c r="A137" t="s">
        <v>54</v>
      </c>
      <c r="B137" t="s">
        <v>12</v>
      </c>
      <c r="C137">
        <v>-99</v>
      </c>
      <c r="D137">
        <v>-99</v>
      </c>
      <c r="E137">
        <v>-99</v>
      </c>
      <c r="F137">
        <v>-99</v>
      </c>
      <c r="G137" s="2">
        <v>-99</v>
      </c>
      <c r="H137">
        <v>-99</v>
      </c>
      <c r="I137">
        <v>-99</v>
      </c>
      <c r="J137">
        <v>-99</v>
      </c>
      <c r="K137">
        <v>-99</v>
      </c>
      <c r="L137" s="2">
        <v>-99</v>
      </c>
      <c r="M137">
        <f>Table7[[#This Row],[Lipid arc manual]]-Table1[[#This Row],[Lipid arc manual]]</f>
        <v>-99</v>
      </c>
    </row>
    <row r="138" spans="1:13" x14ac:dyDescent="0.3">
      <c r="A138" t="s">
        <v>54</v>
      </c>
      <c r="B138" t="s">
        <v>13</v>
      </c>
      <c r="C138">
        <v>297</v>
      </c>
      <c r="D138">
        <v>125</v>
      </c>
      <c r="E138">
        <v>112</v>
      </c>
      <c r="F138">
        <v>175</v>
      </c>
      <c r="G138" s="4">
        <v>150</v>
      </c>
      <c r="H138">
        <v>68</v>
      </c>
      <c r="I138">
        <v>84</v>
      </c>
      <c r="J138">
        <v>78</v>
      </c>
      <c r="K138">
        <v>86</v>
      </c>
      <c r="L138" s="4">
        <v>89</v>
      </c>
      <c r="M138">
        <f>Table7[[#This Row],[Lipid arc manual]]-Table1[[#This Row],[Lipid arc manual]]</f>
        <v>0</v>
      </c>
    </row>
    <row r="139" spans="1:13" x14ac:dyDescent="0.3">
      <c r="A139" t="s">
        <v>54</v>
      </c>
      <c r="B139" t="s">
        <v>15</v>
      </c>
      <c r="C139">
        <v>307</v>
      </c>
      <c r="D139">
        <v>331</v>
      </c>
      <c r="E139">
        <v>-99</v>
      </c>
      <c r="F139">
        <v>128</v>
      </c>
      <c r="G139" s="2">
        <v>110</v>
      </c>
      <c r="H139">
        <v>60</v>
      </c>
      <c r="I139">
        <v>44</v>
      </c>
      <c r="J139">
        <v>-99</v>
      </c>
      <c r="K139">
        <v>96</v>
      </c>
      <c r="L139" s="2">
        <v>82</v>
      </c>
      <c r="M139">
        <f>Table7[[#This Row],[Lipid arc manual]]-Table1[[#This Row],[Lipid arc manual]]</f>
        <v>0</v>
      </c>
    </row>
    <row r="140" spans="1:13" x14ac:dyDescent="0.3">
      <c r="A140" t="s">
        <v>54</v>
      </c>
      <c r="B140" t="s">
        <v>18</v>
      </c>
      <c r="C140">
        <v>-99</v>
      </c>
      <c r="D140">
        <v>-99</v>
      </c>
      <c r="E140">
        <v>-99</v>
      </c>
      <c r="F140">
        <v>-99</v>
      </c>
      <c r="G140" s="4">
        <v>-99</v>
      </c>
      <c r="H140">
        <v>-99</v>
      </c>
      <c r="I140">
        <v>-99</v>
      </c>
      <c r="J140">
        <v>-99</v>
      </c>
      <c r="K140">
        <v>56</v>
      </c>
      <c r="L140" s="4">
        <v>-99</v>
      </c>
      <c r="M140">
        <f>Table7[[#This Row],[Lipid arc manual]]-Table1[[#This Row],[Lipid arc manual]]</f>
        <v>-99</v>
      </c>
    </row>
    <row r="141" spans="1:13" x14ac:dyDescent="0.3">
      <c r="A141" t="s">
        <v>56</v>
      </c>
      <c r="B141" t="s">
        <v>3</v>
      </c>
      <c r="C141">
        <v>-99</v>
      </c>
      <c r="D141">
        <v>-99</v>
      </c>
      <c r="E141">
        <v>-99</v>
      </c>
      <c r="F141">
        <v>-99</v>
      </c>
      <c r="G141" s="2">
        <v>-99</v>
      </c>
      <c r="H141">
        <v>-99</v>
      </c>
      <c r="I141">
        <v>-99</v>
      </c>
      <c r="J141">
        <v>-99</v>
      </c>
      <c r="K141">
        <v>-99</v>
      </c>
      <c r="L141" s="2">
        <v>-99</v>
      </c>
      <c r="M141">
        <f>Table7[[#This Row],[Lipid arc manual]]-Table1[[#This Row],[Lipid arc manual]]</f>
        <v>-99</v>
      </c>
    </row>
    <row r="142" spans="1:13" x14ac:dyDescent="0.3">
      <c r="A142" t="s">
        <v>56</v>
      </c>
      <c r="B142" t="s">
        <v>36</v>
      </c>
      <c r="C142">
        <v>-99</v>
      </c>
      <c r="D142">
        <v>-99</v>
      </c>
      <c r="E142">
        <v>-99</v>
      </c>
      <c r="F142">
        <v>-99</v>
      </c>
      <c r="G142" s="4">
        <v>-99</v>
      </c>
      <c r="H142">
        <v>-99</v>
      </c>
      <c r="I142">
        <v>-99</v>
      </c>
      <c r="J142">
        <v>-99</v>
      </c>
      <c r="K142">
        <v>-99</v>
      </c>
      <c r="L142" s="4">
        <v>-99</v>
      </c>
      <c r="M142">
        <f>Table7[[#This Row],[Lipid arc manual]]-Table1[[#This Row],[Lipid arc manual]]</f>
        <v>-99</v>
      </c>
    </row>
    <row r="143" spans="1:13" x14ac:dyDescent="0.3">
      <c r="A143" t="s">
        <v>56</v>
      </c>
      <c r="B143" t="s">
        <v>53</v>
      </c>
      <c r="C143">
        <v>-99</v>
      </c>
      <c r="D143">
        <v>-99</v>
      </c>
      <c r="E143">
        <v>-99</v>
      </c>
      <c r="F143">
        <v>-99</v>
      </c>
      <c r="G143" s="2">
        <v>-99</v>
      </c>
      <c r="H143">
        <v>-99</v>
      </c>
      <c r="I143">
        <v>-99</v>
      </c>
      <c r="J143">
        <v>-99</v>
      </c>
      <c r="K143">
        <v>-99</v>
      </c>
      <c r="L143" s="2">
        <v>-99</v>
      </c>
      <c r="M143">
        <f>Table7[[#This Row],[Lipid arc manual]]-Table1[[#This Row],[Lipid arc manual]]</f>
        <v>-99</v>
      </c>
    </row>
    <row r="144" spans="1:13" x14ac:dyDescent="0.3">
      <c r="A144" t="s">
        <v>56</v>
      </c>
      <c r="B144" t="s">
        <v>37</v>
      </c>
      <c r="C144">
        <v>-99</v>
      </c>
      <c r="D144">
        <v>-99</v>
      </c>
      <c r="E144">
        <v>-99</v>
      </c>
      <c r="F144">
        <v>-99</v>
      </c>
      <c r="G144" s="4">
        <v>-99</v>
      </c>
      <c r="H144">
        <v>-99</v>
      </c>
      <c r="I144">
        <v>-99</v>
      </c>
      <c r="J144">
        <v>-99</v>
      </c>
      <c r="K144">
        <v>-99</v>
      </c>
      <c r="L144" s="4">
        <v>-99</v>
      </c>
      <c r="M144">
        <f>Table7[[#This Row],[Lipid arc manual]]-Table1[[#This Row],[Lipid arc manual]]</f>
        <v>-99</v>
      </c>
    </row>
    <row r="145" spans="1:13" x14ac:dyDescent="0.3">
      <c r="A145" t="s">
        <v>56</v>
      </c>
      <c r="B145" t="s">
        <v>14</v>
      </c>
      <c r="C145">
        <v>-99</v>
      </c>
      <c r="D145">
        <v>-99</v>
      </c>
      <c r="E145">
        <v>-99</v>
      </c>
      <c r="F145">
        <v>-99</v>
      </c>
      <c r="G145" s="2">
        <v>-99</v>
      </c>
      <c r="H145">
        <v>-99</v>
      </c>
      <c r="I145">
        <v>-99</v>
      </c>
      <c r="J145">
        <v>-99</v>
      </c>
      <c r="K145">
        <v>-99</v>
      </c>
      <c r="L145" s="2">
        <v>-99</v>
      </c>
      <c r="M145">
        <f>Table7[[#This Row],[Lipid arc manual]]-Table1[[#This Row],[Lipid arc manual]]</f>
        <v>-99</v>
      </c>
    </row>
    <row r="146" spans="1:13" x14ac:dyDescent="0.3">
      <c r="A146" t="s">
        <v>56</v>
      </c>
      <c r="B146" t="s">
        <v>61</v>
      </c>
      <c r="C146">
        <v>-99</v>
      </c>
      <c r="D146">
        <v>-99</v>
      </c>
      <c r="E146">
        <v>-99</v>
      </c>
      <c r="F146">
        <v>-99</v>
      </c>
      <c r="G146" s="4">
        <v>-99</v>
      </c>
      <c r="H146">
        <v>-99</v>
      </c>
      <c r="I146">
        <v>-99</v>
      </c>
      <c r="J146">
        <v>-99</v>
      </c>
      <c r="K146">
        <v>-99</v>
      </c>
      <c r="L146" s="4">
        <v>-99</v>
      </c>
      <c r="M146">
        <f>Table7[[#This Row],[Lipid arc manual]]-Table1[[#This Row],[Lipid arc manual]]</f>
        <v>-99</v>
      </c>
    </row>
    <row r="147" spans="1:13" x14ac:dyDescent="0.3">
      <c r="A147" t="s">
        <v>56</v>
      </c>
      <c r="B147" t="s">
        <v>24</v>
      </c>
      <c r="C147">
        <v>-99</v>
      </c>
      <c r="D147">
        <v>-99</v>
      </c>
      <c r="E147">
        <v>-99</v>
      </c>
      <c r="F147">
        <v>-99</v>
      </c>
      <c r="G147" s="2">
        <v>-99</v>
      </c>
      <c r="H147">
        <v>-99</v>
      </c>
      <c r="I147">
        <v>-99</v>
      </c>
      <c r="J147">
        <v>-99</v>
      </c>
      <c r="K147">
        <v>-99</v>
      </c>
      <c r="L147" s="2">
        <v>-99</v>
      </c>
      <c r="M147">
        <f>Table7[[#This Row],[Lipid arc manual]]-Table1[[#This Row],[Lipid arc manual]]</f>
        <v>-99</v>
      </c>
    </row>
    <row r="148" spans="1:13" x14ac:dyDescent="0.3">
      <c r="A148" t="s">
        <v>56</v>
      </c>
      <c r="B148" t="s">
        <v>35</v>
      </c>
      <c r="C148">
        <v>-99</v>
      </c>
      <c r="D148">
        <v>-99</v>
      </c>
      <c r="E148">
        <v>-99</v>
      </c>
      <c r="F148">
        <v>-99</v>
      </c>
      <c r="G148" s="4">
        <v>-99</v>
      </c>
      <c r="H148">
        <v>-99</v>
      </c>
      <c r="I148">
        <v>-99</v>
      </c>
      <c r="J148">
        <v>-99</v>
      </c>
      <c r="K148">
        <v>-99</v>
      </c>
      <c r="L148" s="4">
        <v>-99</v>
      </c>
      <c r="M148">
        <f>Table7[[#This Row],[Lipid arc manual]]-Table1[[#This Row],[Lipid arc manual]]</f>
        <v>-99</v>
      </c>
    </row>
    <row r="149" spans="1:13" x14ac:dyDescent="0.3">
      <c r="A149" t="s">
        <v>56</v>
      </c>
      <c r="B149" t="s">
        <v>19</v>
      </c>
      <c r="C149">
        <v>-99</v>
      </c>
      <c r="D149">
        <v>-99</v>
      </c>
      <c r="E149">
        <v>-99</v>
      </c>
      <c r="F149">
        <v>-99</v>
      </c>
      <c r="G149" s="2">
        <v>-99</v>
      </c>
      <c r="H149">
        <v>-99</v>
      </c>
      <c r="I149">
        <v>-99</v>
      </c>
      <c r="J149">
        <v>-99</v>
      </c>
      <c r="K149">
        <v>-99</v>
      </c>
      <c r="L149" s="2">
        <v>-99</v>
      </c>
      <c r="M149">
        <f>Table7[[#This Row],[Lipid arc manual]]-Table1[[#This Row],[Lipid arc manual]]</f>
        <v>-99</v>
      </c>
    </row>
    <row r="150" spans="1:13" x14ac:dyDescent="0.3">
      <c r="A150" t="s">
        <v>56</v>
      </c>
      <c r="B150" t="s">
        <v>57</v>
      </c>
      <c r="C150">
        <v>-99</v>
      </c>
      <c r="D150">
        <v>-99</v>
      </c>
      <c r="E150">
        <v>-99</v>
      </c>
      <c r="F150">
        <v>-99</v>
      </c>
      <c r="G150" s="4">
        <v>-99</v>
      </c>
      <c r="H150">
        <v>-99</v>
      </c>
      <c r="I150">
        <v>-99</v>
      </c>
      <c r="J150">
        <v>-99</v>
      </c>
      <c r="K150">
        <v>-99</v>
      </c>
      <c r="L150" s="4">
        <v>-99</v>
      </c>
      <c r="M150">
        <f>Table7[[#This Row],[Lipid arc manual]]-Table1[[#This Row],[Lipid arc manual]]</f>
        <v>-99</v>
      </c>
    </row>
    <row r="151" spans="1:13" x14ac:dyDescent="0.3">
      <c r="A151" t="s">
        <v>56</v>
      </c>
      <c r="B151" t="s">
        <v>4</v>
      </c>
      <c r="C151">
        <v>-99</v>
      </c>
      <c r="D151">
        <v>-99</v>
      </c>
      <c r="E151">
        <v>-99</v>
      </c>
      <c r="F151">
        <v>-99</v>
      </c>
      <c r="G151" s="2">
        <v>-99</v>
      </c>
      <c r="H151">
        <v>-99</v>
      </c>
      <c r="I151">
        <v>-99</v>
      </c>
      <c r="J151">
        <v>-99</v>
      </c>
      <c r="K151">
        <v>-99</v>
      </c>
      <c r="L151" s="2">
        <v>-99</v>
      </c>
      <c r="M151">
        <f>Table7[[#This Row],[Lipid arc manual]]-Table1[[#This Row],[Lipid arc manual]]</f>
        <v>-99</v>
      </c>
    </row>
    <row r="152" spans="1:13" x14ac:dyDescent="0.3">
      <c r="A152" t="s">
        <v>56</v>
      </c>
      <c r="B152" t="s">
        <v>5</v>
      </c>
      <c r="C152">
        <v>-99</v>
      </c>
      <c r="D152">
        <v>-99</v>
      </c>
      <c r="E152">
        <v>-99</v>
      </c>
      <c r="F152">
        <v>-99</v>
      </c>
      <c r="G152" s="4">
        <v>-99</v>
      </c>
      <c r="H152">
        <v>-99</v>
      </c>
      <c r="I152">
        <v>-99</v>
      </c>
      <c r="J152">
        <v>-99</v>
      </c>
      <c r="K152">
        <v>-99</v>
      </c>
      <c r="L152" s="4">
        <v>-99</v>
      </c>
      <c r="M152">
        <f>Table7[[#This Row],[Lipid arc manual]]-Table1[[#This Row],[Lipid arc manual]]</f>
        <v>-99</v>
      </c>
    </row>
    <row r="153" spans="1:13" x14ac:dyDescent="0.3">
      <c r="A153" t="s">
        <v>56</v>
      </c>
      <c r="B153" t="s">
        <v>6</v>
      </c>
      <c r="C153">
        <v>-99</v>
      </c>
      <c r="D153">
        <v>-99</v>
      </c>
      <c r="E153">
        <v>-99</v>
      </c>
      <c r="F153">
        <v>-99</v>
      </c>
      <c r="G153" s="2">
        <v>-99</v>
      </c>
      <c r="H153">
        <v>-99</v>
      </c>
      <c r="I153">
        <v>-99</v>
      </c>
      <c r="J153">
        <v>-99</v>
      </c>
      <c r="K153">
        <v>-99</v>
      </c>
      <c r="L153" s="2">
        <v>-99</v>
      </c>
      <c r="M153">
        <f>Table7[[#This Row],[Lipid arc manual]]-Table1[[#This Row],[Lipid arc manual]]</f>
        <v>-99</v>
      </c>
    </row>
    <row r="154" spans="1:13" x14ac:dyDescent="0.3">
      <c r="A154" t="s">
        <v>56</v>
      </c>
      <c r="B154" t="s">
        <v>7</v>
      </c>
      <c r="C154">
        <v>-99</v>
      </c>
      <c r="D154">
        <v>-99</v>
      </c>
      <c r="E154">
        <v>-99</v>
      </c>
      <c r="F154">
        <v>-99</v>
      </c>
      <c r="G154" s="4">
        <v>-99</v>
      </c>
      <c r="H154">
        <v>-99</v>
      </c>
      <c r="I154">
        <v>-99</v>
      </c>
      <c r="J154">
        <v>-99</v>
      </c>
      <c r="K154">
        <v>-99</v>
      </c>
      <c r="L154" s="4">
        <v>-99</v>
      </c>
      <c r="M154">
        <f>Table7[[#This Row],[Lipid arc manual]]-Table1[[#This Row],[Lipid arc manual]]</f>
        <v>-99</v>
      </c>
    </row>
    <row r="155" spans="1:13" x14ac:dyDescent="0.3">
      <c r="A155" t="s">
        <v>56</v>
      </c>
      <c r="B155" t="s">
        <v>9</v>
      </c>
      <c r="C155">
        <v>-99</v>
      </c>
      <c r="D155">
        <v>-99</v>
      </c>
      <c r="E155">
        <v>-99</v>
      </c>
      <c r="F155">
        <v>-99</v>
      </c>
      <c r="G155" s="2">
        <v>-99</v>
      </c>
      <c r="H155">
        <v>-99</v>
      </c>
      <c r="I155">
        <v>-99</v>
      </c>
      <c r="J155">
        <v>-99</v>
      </c>
      <c r="K155">
        <v>-99</v>
      </c>
      <c r="L155" s="2">
        <v>-99</v>
      </c>
      <c r="M155">
        <f>Table7[[#This Row],[Lipid arc manual]]-Table1[[#This Row],[Lipid arc manual]]</f>
        <v>-99</v>
      </c>
    </row>
    <row r="156" spans="1:13" x14ac:dyDescent="0.3">
      <c r="A156" t="s">
        <v>56</v>
      </c>
      <c r="B156" t="s">
        <v>11</v>
      </c>
      <c r="C156">
        <v>120</v>
      </c>
      <c r="D156">
        <v>106</v>
      </c>
      <c r="E156">
        <v>125</v>
      </c>
      <c r="F156">
        <v>247</v>
      </c>
      <c r="G156" s="4">
        <v>120</v>
      </c>
      <c r="H156">
        <v>136</v>
      </c>
      <c r="I156">
        <v>124</v>
      </c>
      <c r="J156">
        <v>114</v>
      </c>
      <c r="K156">
        <v>94</v>
      </c>
      <c r="L156" s="4">
        <v>105</v>
      </c>
      <c r="M156">
        <f>Table7[[#This Row],[Lipid arc manual]]-Table1[[#This Row],[Lipid arc manual]]</f>
        <v>0</v>
      </c>
    </row>
    <row r="157" spans="1:13" x14ac:dyDescent="0.3">
      <c r="A157" t="s">
        <v>56</v>
      </c>
      <c r="B157" t="s">
        <v>58</v>
      </c>
      <c r="C157">
        <v>240</v>
      </c>
      <c r="D157">
        <v>269</v>
      </c>
      <c r="E157">
        <v>264</v>
      </c>
      <c r="F157">
        <v>211</v>
      </c>
      <c r="G157" s="2">
        <v>230</v>
      </c>
      <c r="H157">
        <v>124</v>
      </c>
      <c r="I157">
        <v>118</v>
      </c>
      <c r="J157">
        <v>112</v>
      </c>
      <c r="K157">
        <v>134</v>
      </c>
      <c r="L157" s="2">
        <v>128</v>
      </c>
      <c r="M157">
        <f>Table7[[#This Row],[Lipid arc manual]]-Table1[[#This Row],[Lipid arc manual]]</f>
        <v>0</v>
      </c>
    </row>
    <row r="158" spans="1:13" x14ac:dyDescent="0.3">
      <c r="A158" t="s">
        <v>56</v>
      </c>
      <c r="B158" t="s">
        <v>12</v>
      </c>
      <c r="C158">
        <v>234</v>
      </c>
      <c r="D158">
        <v>245</v>
      </c>
      <c r="E158">
        <v>255</v>
      </c>
      <c r="F158">
        <v>10</v>
      </c>
      <c r="G158" s="4">
        <v>140</v>
      </c>
      <c r="H158">
        <v>100</v>
      </c>
      <c r="I158">
        <v>90</v>
      </c>
      <c r="J158">
        <v>100</v>
      </c>
      <c r="K158">
        <v>140</v>
      </c>
      <c r="L158" s="4">
        <v>123</v>
      </c>
      <c r="M158">
        <f>Table7[[#This Row],[Lipid arc manual]]-Table1[[#This Row],[Lipid arc manual]]</f>
        <v>0</v>
      </c>
    </row>
    <row r="159" spans="1:13" x14ac:dyDescent="0.3">
      <c r="A159" t="s">
        <v>56</v>
      </c>
      <c r="B159" t="s">
        <v>59</v>
      </c>
      <c r="C159">
        <v>239</v>
      </c>
      <c r="D159">
        <v>194</v>
      </c>
      <c r="E159">
        <v>250</v>
      </c>
      <c r="F159">
        <v>340</v>
      </c>
      <c r="G159" s="2">
        <v>210</v>
      </c>
      <c r="H159">
        <v>112</v>
      </c>
      <c r="I159">
        <v>96</v>
      </c>
      <c r="J159">
        <v>92</v>
      </c>
      <c r="K159">
        <v>98</v>
      </c>
      <c r="L159" s="2">
        <v>87</v>
      </c>
      <c r="M159">
        <f>Table7[[#This Row],[Lipid arc manual]]-Table1[[#This Row],[Lipid arc manual]]</f>
        <v>0</v>
      </c>
    </row>
    <row r="160" spans="1:13" x14ac:dyDescent="0.3">
      <c r="A160" t="s">
        <v>56</v>
      </c>
      <c r="B160" t="s">
        <v>13</v>
      </c>
      <c r="C160">
        <v>836</v>
      </c>
      <c r="D160">
        <v>-99</v>
      </c>
      <c r="E160">
        <v>-99</v>
      </c>
      <c r="F160">
        <v>-99</v>
      </c>
      <c r="G160" s="4">
        <v>-99</v>
      </c>
      <c r="H160">
        <v>10</v>
      </c>
      <c r="I160">
        <v>-99</v>
      </c>
      <c r="J160">
        <v>-99</v>
      </c>
      <c r="K160">
        <v>-99</v>
      </c>
      <c r="L160" s="4">
        <v>-99</v>
      </c>
      <c r="M160">
        <f>Table7[[#This Row],[Lipid arc manual]]-Table1[[#This Row],[Lipid arc manual]]</f>
        <v>-99</v>
      </c>
    </row>
    <row r="161" spans="1:13" x14ac:dyDescent="0.3">
      <c r="A161" t="s">
        <v>56</v>
      </c>
      <c r="B161" t="s">
        <v>15</v>
      </c>
      <c r="C161">
        <v>344</v>
      </c>
      <c r="D161">
        <v>372</v>
      </c>
      <c r="E161">
        <v>362</v>
      </c>
      <c r="F161">
        <v>461</v>
      </c>
      <c r="G161" s="2">
        <v>380</v>
      </c>
      <c r="H161">
        <v>60</v>
      </c>
      <c r="I161">
        <v>68</v>
      </c>
      <c r="J161">
        <v>60</v>
      </c>
      <c r="K161">
        <v>64</v>
      </c>
      <c r="L161" s="2">
        <v>59</v>
      </c>
      <c r="M161">
        <f>Table7[[#This Row],[Lipid arc manual]]-Table1[[#This Row],[Lipid arc manual]]</f>
        <v>0</v>
      </c>
    </row>
    <row r="162" spans="1:13" x14ac:dyDescent="0.3">
      <c r="A162" t="s">
        <v>56</v>
      </c>
      <c r="B162" t="s">
        <v>60</v>
      </c>
      <c r="C162">
        <v>-99</v>
      </c>
      <c r="D162">
        <v>-99</v>
      </c>
      <c r="E162">
        <v>-99</v>
      </c>
      <c r="F162">
        <v>-99</v>
      </c>
      <c r="G162" s="4">
        <v>-99</v>
      </c>
      <c r="H162">
        <v>-99</v>
      </c>
      <c r="I162">
        <v>-99</v>
      </c>
      <c r="J162">
        <v>-99</v>
      </c>
      <c r="K162">
        <v>-99</v>
      </c>
      <c r="L162" s="4">
        <v>-99</v>
      </c>
      <c r="M162">
        <f>Table7[[#This Row],[Lipid arc manual]]-Table1[[#This Row],[Lipid arc manual]]</f>
        <v>-99</v>
      </c>
    </row>
    <row r="163" spans="1:13" x14ac:dyDescent="0.3">
      <c r="A163" t="s">
        <v>56</v>
      </c>
      <c r="B163" t="s">
        <v>17</v>
      </c>
      <c r="C163">
        <v>-99</v>
      </c>
      <c r="D163">
        <v>-99</v>
      </c>
      <c r="E163">
        <v>-99</v>
      </c>
      <c r="F163">
        <v>-99</v>
      </c>
      <c r="G163" s="2">
        <v>-99</v>
      </c>
      <c r="H163">
        <v>-99</v>
      </c>
      <c r="I163">
        <v>-99</v>
      </c>
      <c r="J163">
        <v>-99</v>
      </c>
      <c r="K163">
        <v>-99</v>
      </c>
      <c r="L163" s="2">
        <v>-99</v>
      </c>
      <c r="M163">
        <f>Table7[[#This Row],[Lipid arc manual]]-Table1[[#This Row],[Lipid arc manual]]</f>
        <v>-99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3DEF8-3C61-445A-A21C-560D3E054A14}">
  <dimension ref="A1:L163"/>
  <sheetViews>
    <sheetView workbookViewId="0">
      <selection activeCell="D2" sqref="D2:D163"/>
    </sheetView>
  </sheetViews>
  <sheetFormatPr defaultRowHeight="14.4" x14ac:dyDescent="0.3"/>
  <cols>
    <col min="1" max="1" width="19.21875" bestFit="1" customWidth="1"/>
    <col min="2" max="2" width="8.21875" bestFit="1" customWidth="1"/>
    <col min="3" max="5" width="16.21875" bestFit="1" customWidth="1"/>
    <col min="6" max="6" width="15.33203125" bestFit="1" customWidth="1"/>
    <col min="7" max="7" width="13" bestFit="1" customWidth="1"/>
    <col min="8" max="10" width="20.33203125" bestFit="1" customWidth="1"/>
    <col min="11" max="11" width="19.44140625" bestFit="1" customWidth="1"/>
    <col min="12" max="12" width="17.109375" bestFit="1" customWidth="1"/>
    <col min="13" max="13" width="15.33203125" bestFit="1" customWidth="1"/>
    <col min="14" max="14" width="19.44140625" bestFit="1" customWidth="1"/>
    <col min="15" max="15" width="13" bestFit="1" customWidth="1"/>
  </cols>
  <sheetData>
    <row r="1" spans="1:12" x14ac:dyDescent="0.3">
      <c r="A1" t="s">
        <v>0</v>
      </c>
      <c r="B1" t="s">
        <v>1</v>
      </c>
      <c r="C1" t="s">
        <v>92</v>
      </c>
      <c r="D1" t="s">
        <v>91</v>
      </c>
      <c r="E1" t="s">
        <v>68</v>
      </c>
      <c r="F1" t="s">
        <v>71</v>
      </c>
      <c r="G1" t="s">
        <v>62</v>
      </c>
      <c r="H1" t="s">
        <v>90</v>
      </c>
      <c r="I1" t="s">
        <v>93</v>
      </c>
      <c r="J1" t="s">
        <v>69</v>
      </c>
      <c r="K1" t="s">
        <v>70</v>
      </c>
      <c r="L1" t="s">
        <v>63</v>
      </c>
    </row>
    <row r="2" spans="1:12" x14ac:dyDescent="0.3">
      <c r="A2" t="s">
        <v>2</v>
      </c>
      <c r="B2" t="s">
        <v>3</v>
      </c>
      <c r="C2">
        <v>-99</v>
      </c>
      <c r="D2">
        <v>-99</v>
      </c>
      <c r="E2">
        <v>-99</v>
      </c>
      <c r="F2">
        <v>-99</v>
      </c>
      <c r="G2" s="4">
        <v>-99</v>
      </c>
      <c r="H2">
        <v>-99</v>
      </c>
      <c r="I2">
        <v>-99</v>
      </c>
      <c r="J2">
        <v>-99</v>
      </c>
      <c r="K2">
        <v>-99</v>
      </c>
      <c r="L2" s="4">
        <v>-99</v>
      </c>
    </row>
    <row r="3" spans="1:12" x14ac:dyDescent="0.3">
      <c r="A3" t="s">
        <v>2</v>
      </c>
      <c r="B3" t="s">
        <v>14</v>
      </c>
      <c r="C3">
        <v>-99</v>
      </c>
      <c r="D3">
        <v>-99</v>
      </c>
      <c r="E3">
        <v>-99</v>
      </c>
      <c r="F3">
        <v>-99</v>
      </c>
      <c r="G3" s="2">
        <v>-99</v>
      </c>
      <c r="H3">
        <v>-99</v>
      </c>
      <c r="I3">
        <v>-99</v>
      </c>
      <c r="J3">
        <v>-99</v>
      </c>
      <c r="K3">
        <v>-99</v>
      </c>
      <c r="L3" s="2">
        <v>-99</v>
      </c>
    </row>
    <row r="4" spans="1:12" x14ac:dyDescent="0.3">
      <c r="A4" t="s">
        <v>2</v>
      </c>
      <c r="B4" t="s">
        <v>19</v>
      </c>
      <c r="C4">
        <v>71</v>
      </c>
      <c r="D4">
        <v>50</v>
      </c>
      <c r="E4">
        <v>50</v>
      </c>
      <c r="F4">
        <v>45</v>
      </c>
      <c r="G4" s="4">
        <v>50</v>
      </c>
      <c r="H4">
        <v>90</v>
      </c>
      <c r="I4">
        <v>78</v>
      </c>
      <c r="J4">
        <v>82</v>
      </c>
      <c r="K4">
        <v>100</v>
      </c>
      <c r="L4" s="4">
        <v>92</v>
      </c>
    </row>
    <row r="5" spans="1:12" x14ac:dyDescent="0.3">
      <c r="A5" t="s">
        <v>2</v>
      </c>
      <c r="B5" t="s">
        <v>4</v>
      </c>
      <c r="C5">
        <v>152</v>
      </c>
      <c r="D5">
        <v>134</v>
      </c>
      <c r="E5">
        <v>134</v>
      </c>
      <c r="F5">
        <v>78</v>
      </c>
      <c r="G5" s="2">
        <v>60</v>
      </c>
      <c r="H5">
        <v>76</v>
      </c>
      <c r="I5">
        <v>74</v>
      </c>
      <c r="J5">
        <v>76</v>
      </c>
      <c r="K5">
        <v>104</v>
      </c>
      <c r="L5" s="2">
        <v>99</v>
      </c>
    </row>
    <row r="6" spans="1:12" x14ac:dyDescent="0.3">
      <c r="A6" t="s">
        <v>2</v>
      </c>
      <c r="B6" t="s">
        <v>5</v>
      </c>
      <c r="C6">
        <v>-99</v>
      </c>
      <c r="D6">
        <v>-99</v>
      </c>
      <c r="E6">
        <v>-99</v>
      </c>
      <c r="F6">
        <v>-99</v>
      </c>
      <c r="G6" s="4">
        <v>-99</v>
      </c>
      <c r="H6">
        <v>-99</v>
      </c>
      <c r="I6">
        <v>-99</v>
      </c>
      <c r="J6">
        <v>-99</v>
      </c>
      <c r="K6">
        <v>-99</v>
      </c>
      <c r="L6" s="4">
        <v>-99</v>
      </c>
    </row>
    <row r="7" spans="1:12" x14ac:dyDescent="0.3">
      <c r="A7" t="s">
        <v>2</v>
      </c>
      <c r="B7" t="s">
        <v>6</v>
      </c>
      <c r="C7">
        <v>102</v>
      </c>
      <c r="D7">
        <v>91</v>
      </c>
      <c r="E7">
        <v>132</v>
      </c>
      <c r="F7">
        <v>132</v>
      </c>
      <c r="G7" s="2">
        <v>110</v>
      </c>
      <c r="H7">
        <v>278</v>
      </c>
      <c r="I7">
        <v>272</v>
      </c>
      <c r="J7">
        <v>268</v>
      </c>
      <c r="K7">
        <v>234</v>
      </c>
      <c r="L7" s="2">
        <v>249</v>
      </c>
    </row>
    <row r="8" spans="1:12" x14ac:dyDescent="0.3">
      <c r="A8" t="s">
        <v>2</v>
      </c>
      <c r="B8" t="s">
        <v>7</v>
      </c>
      <c r="C8">
        <v>-99</v>
      </c>
      <c r="D8">
        <v>-99</v>
      </c>
      <c r="E8">
        <v>514</v>
      </c>
      <c r="F8">
        <v>255</v>
      </c>
      <c r="G8" s="4">
        <v>290</v>
      </c>
      <c r="H8">
        <v>-99</v>
      </c>
      <c r="I8">
        <v>-99</v>
      </c>
      <c r="J8">
        <v>28</v>
      </c>
      <c r="K8">
        <v>82</v>
      </c>
      <c r="L8" s="4">
        <v>59</v>
      </c>
    </row>
    <row r="9" spans="1:12" x14ac:dyDescent="0.3">
      <c r="A9" t="s">
        <v>2</v>
      </c>
      <c r="B9" t="s">
        <v>8</v>
      </c>
      <c r="C9">
        <v>403</v>
      </c>
      <c r="D9">
        <v>403</v>
      </c>
      <c r="E9">
        <v>403</v>
      </c>
      <c r="F9">
        <v>319</v>
      </c>
      <c r="G9" s="2">
        <v>340</v>
      </c>
      <c r="H9">
        <v>128</v>
      </c>
      <c r="I9">
        <v>126</v>
      </c>
      <c r="J9">
        <v>124</v>
      </c>
      <c r="K9">
        <v>144</v>
      </c>
      <c r="L9" s="2">
        <v>143</v>
      </c>
    </row>
    <row r="10" spans="1:12" x14ac:dyDescent="0.3">
      <c r="A10" t="s">
        <v>2</v>
      </c>
      <c r="B10" t="s">
        <v>9</v>
      </c>
      <c r="C10">
        <v>166</v>
      </c>
      <c r="D10">
        <v>161</v>
      </c>
      <c r="E10">
        <v>152</v>
      </c>
      <c r="F10">
        <v>144</v>
      </c>
      <c r="G10" s="4">
        <v>170</v>
      </c>
      <c r="H10">
        <v>212</v>
      </c>
      <c r="I10">
        <v>180</v>
      </c>
      <c r="J10">
        <v>192</v>
      </c>
      <c r="K10">
        <v>216</v>
      </c>
      <c r="L10" s="4">
        <v>165</v>
      </c>
    </row>
    <row r="11" spans="1:12" x14ac:dyDescent="0.3">
      <c r="A11" t="s">
        <v>2</v>
      </c>
      <c r="B11" t="s">
        <v>11</v>
      </c>
      <c r="C11">
        <v>112</v>
      </c>
      <c r="D11">
        <v>112</v>
      </c>
      <c r="E11">
        <v>112</v>
      </c>
      <c r="F11">
        <v>76</v>
      </c>
      <c r="G11" s="2">
        <v>60</v>
      </c>
      <c r="H11">
        <v>234</v>
      </c>
      <c r="I11">
        <v>228</v>
      </c>
      <c r="J11">
        <v>236</v>
      </c>
      <c r="K11">
        <v>238</v>
      </c>
      <c r="L11" s="2">
        <v>236</v>
      </c>
    </row>
    <row r="12" spans="1:12" x14ac:dyDescent="0.3">
      <c r="A12" t="s">
        <v>2</v>
      </c>
      <c r="B12" t="s">
        <v>12</v>
      </c>
      <c r="C12">
        <v>190</v>
      </c>
      <c r="D12">
        <v>206</v>
      </c>
      <c r="E12">
        <v>142</v>
      </c>
      <c r="F12">
        <v>240</v>
      </c>
      <c r="G12" s="4">
        <v>70</v>
      </c>
      <c r="H12">
        <v>82</v>
      </c>
      <c r="I12">
        <v>82</v>
      </c>
      <c r="J12">
        <v>112</v>
      </c>
      <c r="K12">
        <v>46</v>
      </c>
      <c r="L12" s="4">
        <v>119</v>
      </c>
    </row>
    <row r="13" spans="1:12" x14ac:dyDescent="0.3">
      <c r="A13" t="s">
        <v>2</v>
      </c>
      <c r="B13" t="s">
        <v>13</v>
      </c>
      <c r="C13">
        <v>-99</v>
      </c>
      <c r="D13">
        <v>-99</v>
      </c>
      <c r="E13">
        <v>-99</v>
      </c>
      <c r="F13">
        <v>-99</v>
      </c>
      <c r="G13" s="2">
        <v>-99</v>
      </c>
      <c r="H13">
        <v>-99</v>
      </c>
      <c r="I13">
        <v>-99</v>
      </c>
      <c r="J13">
        <v>-99</v>
      </c>
      <c r="K13">
        <v>-99</v>
      </c>
      <c r="L13" s="2">
        <v>-99</v>
      </c>
    </row>
    <row r="14" spans="1:12" x14ac:dyDescent="0.3">
      <c r="A14" t="s">
        <v>2</v>
      </c>
      <c r="B14" t="s">
        <v>15</v>
      </c>
      <c r="C14">
        <v>-99</v>
      </c>
      <c r="D14">
        <v>-99</v>
      </c>
      <c r="E14">
        <v>273</v>
      </c>
      <c r="F14">
        <v>-99</v>
      </c>
      <c r="G14" s="4">
        <v>-99</v>
      </c>
      <c r="H14">
        <v>-99</v>
      </c>
      <c r="I14">
        <v>-99</v>
      </c>
      <c r="J14">
        <v>42</v>
      </c>
      <c r="K14">
        <v>-99</v>
      </c>
      <c r="L14" s="4">
        <v>-99</v>
      </c>
    </row>
    <row r="15" spans="1:12" x14ac:dyDescent="0.3">
      <c r="A15" t="s">
        <v>2</v>
      </c>
      <c r="B15" t="s">
        <v>16</v>
      </c>
      <c r="C15">
        <v>-99</v>
      </c>
      <c r="D15">
        <v>-99</v>
      </c>
      <c r="E15">
        <v>-99</v>
      </c>
      <c r="F15">
        <v>-99</v>
      </c>
      <c r="G15" s="2">
        <v>-99</v>
      </c>
      <c r="H15">
        <v>-99</v>
      </c>
      <c r="I15">
        <v>-99</v>
      </c>
      <c r="J15">
        <v>-99</v>
      </c>
      <c r="K15">
        <v>-99</v>
      </c>
      <c r="L15" s="2">
        <v>-99</v>
      </c>
    </row>
    <row r="16" spans="1:12" x14ac:dyDescent="0.3">
      <c r="A16" t="s">
        <v>2</v>
      </c>
      <c r="B16" t="s">
        <v>17</v>
      </c>
      <c r="C16">
        <v>-99</v>
      </c>
      <c r="D16">
        <v>-99</v>
      </c>
      <c r="E16">
        <v>394</v>
      </c>
      <c r="F16">
        <v>126</v>
      </c>
      <c r="G16" s="4">
        <v>150</v>
      </c>
      <c r="H16">
        <v>-99</v>
      </c>
      <c r="I16">
        <v>-99</v>
      </c>
      <c r="J16">
        <v>12</v>
      </c>
      <c r="K16">
        <v>72</v>
      </c>
      <c r="L16" s="4">
        <v>54</v>
      </c>
    </row>
    <row r="17" spans="1:12" x14ac:dyDescent="0.3">
      <c r="A17" t="s">
        <v>2</v>
      </c>
      <c r="B17" t="s">
        <v>18</v>
      </c>
      <c r="C17">
        <v>-99</v>
      </c>
      <c r="D17">
        <v>-99</v>
      </c>
      <c r="E17">
        <v>-99</v>
      </c>
      <c r="F17">
        <v>162</v>
      </c>
      <c r="G17" s="2">
        <v>170</v>
      </c>
      <c r="H17">
        <v>-99</v>
      </c>
      <c r="I17">
        <v>-99</v>
      </c>
      <c r="J17">
        <v>-99</v>
      </c>
      <c r="K17">
        <v>46</v>
      </c>
      <c r="L17" s="2">
        <v>33</v>
      </c>
    </row>
    <row r="18" spans="1:12" x14ac:dyDescent="0.3">
      <c r="A18" t="s">
        <v>20</v>
      </c>
      <c r="B18" t="s">
        <v>3</v>
      </c>
      <c r="C18">
        <v>-99</v>
      </c>
      <c r="D18">
        <v>-99</v>
      </c>
      <c r="E18">
        <v>-99</v>
      </c>
      <c r="F18">
        <v>-99</v>
      </c>
      <c r="G18" s="4">
        <v>-99</v>
      </c>
      <c r="H18">
        <v>-99</v>
      </c>
      <c r="I18">
        <v>-99</v>
      </c>
      <c r="J18">
        <v>-99</v>
      </c>
      <c r="K18">
        <v>-99</v>
      </c>
      <c r="L18" s="4">
        <v>-99</v>
      </c>
    </row>
    <row r="19" spans="1:12" x14ac:dyDescent="0.3">
      <c r="A19" t="s">
        <v>20</v>
      </c>
      <c r="B19" t="s">
        <v>14</v>
      </c>
      <c r="C19">
        <v>-99</v>
      </c>
      <c r="D19">
        <v>-99</v>
      </c>
      <c r="E19">
        <v>-99</v>
      </c>
      <c r="F19">
        <v>-99</v>
      </c>
      <c r="G19" s="2">
        <v>-99</v>
      </c>
      <c r="H19">
        <v>-99</v>
      </c>
      <c r="I19">
        <v>-99</v>
      </c>
      <c r="J19">
        <v>-99</v>
      </c>
      <c r="K19">
        <v>-99</v>
      </c>
      <c r="L19" s="2">
        <v>-99</v>
      </c>
    </row>
    <row r="20" spans="1:12" x14ac:dyDescent="0.3">
      <c r="A20" t="s">
        <v>20</v>
      </c>
      <c r="B20" t="s">
        <v>21</v>
      </c>
      <c r="C20">
        <v>95</v>
      </c>
      <c r="D20">
        <v>85</v>
      </c>
      <c r="E20">
        <v>86</v>
      </c>
      <c r="F20">
        <v>45</v>
      </c>
      <c r="G20" s="4">
        <v>60</v>
      </c>
      <c r="H20">
        <v>154</v>
      </c>
      <c r="I20">
        <v>146</v>
      </c>
      <c r="J20">
        <v>140</v>
      </c>
      <c r="K20">
        <v>150</v>
      </c>
      <c r="L20" s="4">
        <v>143</v>
      </c>
    </row>
    <row r="21" spans="1:12" x14ac:dyDescent="0.3">
      <c r="A21" t="s">
        <v>20</v>
      </c>
      <c r="B21" t="s">
        <v>6</v>
      </c>
      <c r="C21">
        <v>72</v>
      </c>
      <c r="D21">
        <v>64</v>
      </c>
      <c r="E21">
        <v>64</v>
      </c>
      <c r="F21">
        <v>67</v>
      </c>
      <c r="G21" s="2">
        <v>70</v>
      </c>
      <c r="H21">
        <v>168</v>
      </c>
      <c r="I21">
        <v>176</v>
      </c>
      <c r="J21">
        <v>138</v>
      </c>
      <c r="K21">
        <v>122</v>
      </c>
      <c r="L21" s="2">
        <v>120</v>
      </c>
    </row>
    <row r="22" spans="1:12" x14ac:dyDescent="0.3">
      <c r="A22" t="s">
        <v>20</v>
      </c>
      <c r="B22" t="s">
        <v>7</v>
      </c>
      <c r="C22">
        <v>-99</v>
      </c>
      <c r="D22">
        <v>-99</v>
      </c>
      <c r="E22">
        <v>-99</v>
      </c>
      <c r="F22">
        <v>-99</v>
      </c>
      <c r="G22" s="4">
        <v>-99</v>
      </c>
      <c r="H22">
        <v>-99</v>
      </c>
      <c r="I22">
        <v>-99</v>
      </c>
      <c r="J22">
        <v>-99</v>
      </c>
      <c r="K22">
        <v>-99</v>
      </c>
      <c r="L22" s="4">
        <v>-99</v>
      </c>
    </row>
    <row r="23" spans="1:12" x14ac:dyDescent="0.3">
      <c r="A23" t="s">
        <v>20</v>
      </c>
      <c r="B23" t="s">
        <v>9</v>
      </c>
      <c r="C23">
        <v>677</v>
      </c>
      <c r="D23">
        <v>481</v>
      </c>
      <c r="E23">
        <v>440</v>
      </c>
      <c r="F23">
        <v>722</v>
      </c>
      <c r="G23" s="2">
        <v>720</v>
      </c>
      <c r="H23">
        <v>94</v>
      </c>
      <c r="I23">
        <v>122</v>
      </c>
      <c r="J23">
        <v>66</v>
      </c>
      <c r="K23">
        <v>26</v>
      </c>
      <c r="L23" s="2">
        <v>62</v>
      </c>
    </row>
    <row r="24" spans="1:12" x14ac:dyDescent="0.3">
      <c r="A24" t="s">
        <v>22</v>
      </c>
      <c r="B24" t="s">
        <v>3</v>
      </c>
      <c r="C24">
        <v>50</v>
      </c>
      <c r="D24">
        <v>292</v>
      </c>
      <c r="E24">
        <v>-99</v>
      </c>
      <c r="F24">
        <v>-99</v>
      </c>
      <c r="G24" s="4">
        <v>-99</v>
      </c>
      <c r="H24">
        <v>38</v>
      </c>
      <c r="I24">
        <v>20</v>
      </c>
      <c r="J24">
        <v>-99</v>
      </c>
      <c r="K24">
        <v>-99</v>
      </c>
      <c r="L24" s="4">
        <v>-99</v>
      </c>
    </row>
    <row r="25" spans="1:12" x14ac:dyDescent="0.3">
      <c r="A25" t="s">
        <v>22</v>
      </c>
      <c r="B25" t="s">
        <v>14</v>
      </c>
      <c r="C25">
        <v>-99</v>
      </c>
      <c r="D25">
        <v>-99</v>
      </c>
      <c r="E25">
        <v>-99</v>
      </c>
      <c r="F25">
        <v>-99</v>
      </c>
      <c r="G25" s="2">
        <v>-99</v>
      </c>
      <c r="H25">
        <v>-99</v>
      </c>
      <c r="I25">
        <v>-99</v>
      </c>
      <c r="J25">
        <v>-99</v>
      </c>
      <c r="K25">
        <v>-99</v>
      </c>
      <c r="L25" s="2">
        <v>-99</v>
      </c>
    </row>
    <row r="26" spans="1:12" x14ac:dyDescent="0.3">
      <c r="A26" t="s">
        <v>22</v>
      </c>
      <c r="B26" t="s">
        <v>26</v>
      </c>
      <c r="C26">
        <v>-99</v>
      </c>
      <c r="D26">
        <v>-99</v>
      </c>
      <c r="E26">
        <v>-99</v>
      </c>
      <c r="F26">
        <v>-99</v>
      </c>
      <c r="G26" s="4">
        <v>-99</v>
      </c>
      <c r="H26">
        <v>-99</v>
      </c>
      <c r="I26">
        <v>-99</v>
      </c>
      <c r="J26">
        <v>-99</v>
      </c>
      <c r="K26">
        <v>-99</v>
      </c>
      <c r="L26" s="4">
        <v>-99</v>
      </c>
    </row>
    <row r="27" spans="1:12" x14ac:dyDescent="0.3">
      <c r="A27" t="s">
        <v>22</v>
      </c>
      <c r="B27" t="s">
        <v>19</v>
      </c>
      <c r="C27">
        <v>-99</v>
      </c>
      <c r="D27">
        <v>-99</v>
      </c>
      <c r="E27">
        <v>-99</v>
      </c>
      <c r="F27">
        <v>-99</v>
      </c>
      <c r="G27" s="2">
        <v>-99</v>
      </c>
      <c r="H27">
        <v>-99</v>
      </c>
      <c r="I27">
        <v>-99</v>
      </c>
      <c r="J27">
        <v>-99</v>
      </c>
      <c r="K27">
        <v>-99</v>
      </c>
      <c r="L27" s="2">
        <v>-99</v>
      </c>
    </row>
    <row r="28" spans="1:12" x14ac:dyDescent="0.3">
      <c r="A28" t="s">
        <v>22</v>
      </c>
      <c r="B28" t="s">
        <v>27</v>
      </c>
      <c r="C28">
        <v>328</v>
      </c>
      <c r="D28">
        <v>369</v>
      </c>
      <c r="E28">
        <v>382</v>
      </c>
      <c r="F28">
        <v>292</v>
      </c>
      <c r="G28" s="4">
        <v>280</v>
      </c>
      <c r="H28">
        <v>104</v>
      </c>
      <c r="I28">
        <v>104</v>
      </c>
      <c r="J28">
        <v>98</v>
      </c>
      <c r="K28">
        <v>108</v>
      </c>
      <c r="L28" s="4">
        <v>93</v>
      </c>
    </row>
    <row r="29" spans="1:12" x14ac:dyDescent="0.3">
      <c r="A29" t="s">
        <v>22</v>
      </c>
      <c r="B29" t="s">
        <v>4</v>
      </c>
      <c r="C29">
        <v>494</v>
      </c>
      <c r="D29">
        <v>330</v>
      </c>
      <c r="E29">
        <v>485</v>
      </c>
      <c r="F29">
        <v>-99</v>
      </c>
      <c r="G29" s="2">
        <v>-99</v>
      </c>
      <c r="H29">
        <v>60</v>
      </c>
      <c r="I29">
        <v>74</v>
      </c>
      <c r="J29">
        <v>52</v>
      </c>
      <c r="K29">
        <v>-99</v>
      </c>
      <c r="L29" s="2">
        <v>-99</v>
      </c>
    </row>
    <row r="30" spans="1:12" x14ac:dyDescent="0.3">
      <c r="A30" t="s">
        <v>22</v>
      </c>
      <c r="B30" t="s">
        <v>5</v>
      </c>
      <c r="C30">
        <v>117</v>
      </c>
      <c r="D30">
        <v>98</v>
      </c>
      <c r="E30">
        <v>92</v>
      </c>
      <c r="F30">
        <v>64</v>
      </c>
      <c r="G30" s="4">
        <v>50</v>
      </c>
      <c r="H30">
        <v>196</v>
      </c>
      <c r="I30">
        <v>210</v>
      </c>
      <c r="J30">
        <v>210</v>
      </c>
      <c r="K30">
        <v>216</v>
      </c>
      <c r="L30" s="4">
        <v>213</v>
      </c>
    </row>
    <row r="31" spans="1:12" x14ac:dyDescent="0.3">
      <c r="A31" t="s">
        <v>22</v>
      </c>
      <c r="B31" t="s">
        <v>23</v>
      </c>
      <c r="C31">
        <v>117</v>
      </c>
      <c r="D31">
        <v>98</v>
      </c>
      <c r="E31">
        <v>91</v>
      </c>
      <c r="F31">
        <v>60</v>
      </c>
      <c r="G31" s="2">
        <v>50</v>
      </c>
      <c r="H31">
        <v>182</v>
      </c>
      <c r="I31">
        <v>184</v>
      </c>
      <c r="J31">
        <v>182</v>
      </c>
      <c r="K31">
        <v>190</v>
      </c>
      <c r="L31" s="2">
        <v>197</v>
      </c>
    </row>
    <row r="32" spans="1:12" x14ac:dyDescent="0.3">
      <c r="A32" t="s">
        <v>22</v>
      </c>
      <c r="B32" t="s">
        <v>6</v>
      </c>
      <c r="C32">
        <v>433</v>
      </c>
      <c r="D32">
        <v>-99</v>
      </c>
      <c r="E32">
        <v>-99</v>
      </c>
      <c r="F32">
        <v>-99</v>
      </c>
      <c r="G32" s="4">
        <v>-99</v>
      </c>
      <c r="H32">
        <v>20</v>
      </c>
      <c r="I32">
        <v>-99</v>
      </c>
      <c r="J32">
        <v>-99</v>
      </c>
      <c r="K32">
        <v>-99</v>
      </c>
      <c r="L32" s="4">
        <v>-99</v>
      </c>
    </row>
    <row r="33" spans="1:12" x14ac:dyDescent="0.3">
      <c r="A33" t="s">
        <v>22</v>
      </c>
      <c r="B33" t="s">
        <v>7</v>
      </c>
      <c r="C33">
        <v>228</v>
      </c>
      <c r="D33">
        <v>242</v>
      </c>
      <c r="E33">
        <v>225</v>
      </c>
      <c r="F33">
        <v>180</v>
      </c>
      <c r="G33" s="2">
        <v>230</v>
      </c>
      <c r="H33">
        <v>144</v>
      </c>
      <c r="I33">
        <v>150</v>
      </c>
      <c r="J33">
        <v>142</v>
      </c>
      <c r="K33">
        <v>172</v>
      </c>
      <c r="L33" s="2">
        <v>164</v>
      </c>
    </row>
    <row r="34" spans="1:12" x14ac:dyDescent="0.3">
      <c r="A34" t="s">
        <v>28</v>
      </c>
      <c r="B34" t="s">
        <v>3</v>
      </c>
      <c r="C34">
        <v>-99</v>
      </c>
      <c r="D34">
        <v>-99</v>
      </c>
      <c r="E34">
        <v>-99</v>
      </c>
      <c r="F34">
        <v>-99</v>
      </c>
      <c r="G34" s="4">
        <v>-99</v>
      </c>
      <c r="H34">
        <v>-99</v>
      </c>
      <c r="I34">
        <v>-99</v>
      </c>
      <c r="J34">
        <v>-99</v>
      </c>
      <c r="K34">
        <v>-99</v>
      </c>
      <c r="L34" s="4">
        <v>-99</v>
      </c>
    </row>
    <row r="35" spans="1:12" x14ac:dyDescent="0.3">
      <c r="A35" t="s">
        <v>28</v>
      </c>
      <c r="B35" t="s">
        <v>14</v>
      </c>
      <c r="C35">
        <v>-99</v>
      </c>
      <c r="D35">
        <v>-99</v>
      </c>
      <c r="E35">
        <v>-99</v>
      </c>
      <c r="F35">
        <v>-99</v>
      </c>
      <c r="G35" s="2">
        <v>-99</v>
      </c>
      <c r="H35">
        <v>-99</v>
      </c>
      <c r="I35">
        <v>-99</v>
      </c>
      <c r="J35">
        <v>-99</v>
      </c>
      <c r="K35">
        <v>-99</v>
      </c>
      <c r="L35" s="2">
        <v>-99</v>
      </c>
    </row>
    <row r="36" spans="1:12" x14ac:dyDescent="0.3">
      <c r="A36" t="s">
        <v>28</v>
      </c>
      <c r="B36" t="s">
        <v>19</v>
      </c>
      <c r="C36">
        <v>-99</v>
      </c>
      <c r="D36">
        <v>-99</v>
      </c>
      <c r="E36">
        <v>-99</v>
      </c>
      <c r="F36">
        <v>-99</v>
      </c>
      <c r="G36" s="4">
        <v>-99</v>
      </c>
      <c r="H36">
        <v>-99</v>
      </c>
      <c r="I36">
        <v>-99</v>
      </c>
      <c r="J36">
        <v>-99</v>
      </c>
      <c r="K36">
        <v>-99</v>
      </c>
      <c r="L36" s="4">
        <v>-99</v>
      </c>
    </row>
    <row r="37" spans="1:12" x14ac:dyDescent="0.3">
      <c r="A37" t="s">
        <v>28</v>
      </c>
      <c r="B37" t="s">
        <v>4</v>
      </c>
      <c r="C37">
        <v>-99</v>
      </c>
      <c r="D37">
        <v>-99</v>
      </c>
      <c r="E37">
        <v>-99</v>
      </c>
      <c r="F37">
        <v>-99</v>
      </c>
      <c r="G37" s="2">
        <v>-99</v>
      </c>
      <c r="H37">
        <v>-99</v>
      </c>
      <c r="I37">
        <v>-99</v>
      </c>
      <c r="J37">
        <v>-99</v>
      </c>
      <c r="K37">
        <v>-99</v>
      </c>
      <c r="L37" s="2">
        <v>-99</v>
      </c>
    </row>
    <row r="38" spans="1:12" x14ac:dyDescent="0.3">
      <c r="A38" t="s">
        <v>28</v>
      </c>
      <c r="B38" t="s">
        <v>25</v>
      </c>
      <c r="C38">
        <v>465</v>
      </c>
      <c r="D38">
        <v>-99</v>
      </c>
      <c r="E38">
        <v>430</v>
      </c>
      <c r="F38">
        <v>-99</v>
      </c>
      <c r="G38" s="4">
        <v>-99</v>
      </c>
      <c r="H38">
        <v>26</v>
      </c>
      <c r="I38">
        <v>-99</v>
      </c>
      <c r="J38">
        <v>52</v>
      </c>
      <c r="K38">
        <v>-99</v>
      </c>
      <c r="L38" s="4">
        <v>-99</v>
      </c>
    </row>
    <row r="39" spans="1:12" x14ac:dyDescent="0.3">
      <c r="A39" t="s">
        <v>28</v>
      </c>
      <c r="B39" t="s">
        <v>6</v>
      </c>
      <c r="C39">
        <v>557</v>
      </c>
      <c r="D39">
        <v>667</v>
      </c>
      <c r="E39">
        <v>608</v>
      </c>
      <c r="F39">
        <v>548</v>
      </c>
      <c r="G39" s="2">
        <v>570</v>
      </c>
      <c r="H39">
        <v>64</v>
      </c>
      <c r="I39">
        <v>64</v>
      </c>
      <c r="J39">
        <v>70</v>
      </c>
      <c r="K39">
        <v>66</v>
      </c>
      <c r="L39" s="2">
        <v>68</v>
      </c>
    </row>
    <row r="40" spans="1:12" x14ac:dyDescent="0.3">
      <c r="A40" t="s">
        <v>28</v>
      </c>
      <c r="B40" t="s">
        <v>7</v>
      </c>
      <c r="C40">
        <v>245</v>
      </c>
      <c r="D40">
        <v>228</v>
      </c>
      <c r="E40">
        <v>212</v>
      </c>
      <c r="F40">
        <v>238</v>
      </c>
      <c r="G40" s="4">
        <v>200</v>
      </c>
      <c r="H40">
        <v>126</v>
      </c>
      <c r="I40">
        <v>124</v>
      </c>
      <c r="J40">
        <v>132</v>
      </c>
      <c r="K40">
        <v>126</v>
      </c>
      <c r="L40" s="4">
        <v>119</v>
      </c>
    </row>
    <row r="41" spans="1:12" x14ac:dyDescent="0.3">
      <c r="A41" t="s">
        <v>28</v>
      </c>
      <c r="B41" t="s">
        <v>29</v>
      </c>
      <c r="C41">
        <v>246</v>
      </c>
      <c r="D41">
        <v>357</v>
      </c>
      <c r="E41">
        <v>345</v>
      </c>
      <c r="F41">
        <v>375</v>
      </c>
      <c r="G41" s="2">
        <v>320</v>
      </c>
      <c r="H41">
        <v>220</v>
      </c>
      <c r="I41">
        <v>170</v>
      </c>
      <c r="J41">
        <v>166</v>
      </c>
      <c r="K41">
        <v>158</v>
      </c>
      <c r="L41" s="2">
        <v>162</v>
      </c>
    </row>
    <row r="42" spans="1:12" x14ac:dyDescent="0.3">
      <c r="A42" t="s">
        <v>28</v>
      </c>
      <c r="B42" t="s">
        <v>30</v>
      </c>
      <c r="C42">
        <v>282</v>
      </c>
      <c r="D42">
        <v>273</v>
      </c>
      <c r="E42">
        <v>278</v>
      </c>
      <c r="F42">
        <v>410</v>
      </c>
      <c r="G42" s="4">
        <v>330</v>
      </c>
      <c r="H42">
        <v>144</v>
      </c>
      <c r="I42">
        <v>148</v>
      </c>
      <c r="J42">
        <v>138</v>
      </c>
      <c r="K42">
        <v>126</v>
      </c>
      <c r="L42" s="4">
        <v>141</v>
      </c>
    </row>
    <row r="43" spans="1:12" x14ac:dyDescent="0.3">
      <c r="A43" t="s">
        <v>28</v>
      </c>
      <c r="B43" t="s">
        <v>31</v>
      </c>
      <c r="C43">
        <v>269</v>
      </c>
      <c r="D43">
        <v>250</v>
      </c>
      <c r="E43">
        <v>252</v>
      </c>
      <c r="F43">
        <v>205</v>
      </c>
      <c r="G43" s="2">
        <v>210</v>
      </c>
      <c r="H43">
        <v>138</v>
      </c>
      <c r="I43">
        <v>144</v>
      </c>
      <c r="J43">
        <v>140</v>
      </c>
      <c r="K43">
        <v>154</v>
      </c>
      <c r="L43" s="2">
        <v>141</v>
      </c>
    </row>
    <row r="44" spans="1:12" x14ac:dyDescent="0.3">
      <c r="A44" t="s">
        <v>28</v>
      </c>
      <c r="B44" t="s">
        <v>32</v>
      </c>
      <c r="C44">
        <v>184</v>
      </c>
      <c r="D44">
        <v>165</v>
      </c>
      <c r="E44">
        <v>182</v>
      </c>
      <c r="F44">
        <v>198</v>
      </c>
      <c r="G44" s="4">
        <v>150</v>
      </c>
      <c r="H44">
        <v>126</v>
      </c>
      <c r="I44">
        <v>110</v>
      </c>
      <c r="J44">
        <v>104</v>
      </c>
      <c r="K44">
        <v>130</v>
      </c>
      <c r="L44" s="4">
        <v>123</v>
      </c>
    </row>
    <row r="45" spans="1:12" x14ac:dyDescent="0.3">
      <c r="A45" t="s">
        <v>28</v>
      </c>
      <c r="B45" t="s">
        <v>9</v>
      </c>
      <c r="C45">
        <v>367</v>
      </c>
      <c r="D45">
        <v>354</v>
      </c>
      <c r="E45">
        <v>354</v>
      </c>
      <c r="F45">
        <v>345</v>
      </c>
      <c r="G45" s="2">
        <v>290</v>
      </c>
      <c r="H45">
        <v>118</v>
      </c>
      <c r="I45">
        <v>114</v>
      </c>
      <c r="J45">
        <v>114</v>
      </c>
      <c r="K45">
        <v>160</v>
      </c>
      <c r="L45" s="2">
        <v>161</v>
      </c>
    </row>
    <row r="46" spans="1:12" x14ac:dyDescent="0.3">
      <c r="A46" t="s">
        <v>33</v>
      </c>
      <c r="B46" t="s">
        <v>3</v>
      </c>
      <c r="C46">
        <v>-99</v>
      </c>
      <c r="D46">
        <v>-99</v>
      </c>
      <c r="E46">
        <v>-99</v>
      </c>
      <c r="F46">
        <v>-99</v>
      </c>
      <c r="G46" s="4">
        <v>-99</v>
      </c>
      <c r="H46">
        <v>-99</v>
      </c>
      <c r="I46">
        <v>-99</v>
      </c>
      <c r="J46">
        <v>-99</v>
      </c>
      <c r="K46">
        <v>-99</v>
      </c>
      <c r="L46" s="4">
        <v>-99</v>
      </c>
    </row>
    <row r="47" spans="1:12" x14ac:dyDescent="0.3">
      <c r="A47" t="s">
        <v>33</v>
      </c>
      <c r="B47" t="s">
        <v>14</v>
      </c>
      <c r="C47">
        <v>-99</v>
      </c>
      <c r="D47">
        <v>-99</v>
      </c>
      <c r="E47">
        <v>-99</v>
      </c>
      <c r="F47">
        <v>-99</v>
      </c>
      <c r="G47" s="2">
        <v>-99</v>
      </c>
      <c r="H47">
        <v>-99</v>
      </c>
      <c r="I47">
        <v>-99</v>
      </c>
      <c r="J47">
        <v>-99</v>
      </c>
      <c r="K47">
        <v>-99</v>
      </c>
      <c r="L47" s="2">
        <v>-99</v>
      </c>
    </row>
    <row r="48" spans="1:12" x14ac:dyDescent="0.3">
      <c r="A48" t="s">
        <v>33</v>
      </c>
      <c r="B48" t="s">
        <v>19</v>
      </c>
      <c r="C48">
        <v>-99</v>
      </c>
      <c r="D48">
        <v>-99</v>
      </c>
      <c r="E48">
        <v>-99</v>
      </c>
      <c r="F48">
        <v>-99</v>
      </c>
      <c r="G48" s="4">
        <v>-99</v>
      </c>
      <c r="H48">
        <v>-99</v>
      </c>
      <c r="I48">
        <v>-99</v>
      </c>
      <c r="J48">
        <v>-99</v>
      </c>
      <c r="K48">
        <v>-99</v>
      </c>
      <c r="L48" s="4">
        <v>-99</v>
      </c>
    </row>
    <row r="49" spans="1:12" x14ac:dyDescent="0.3">
      <c r="A49" t="s">
        <v>33</v>
      </c>
      <c r="B49" t="s">
        <v>4</v>
      </c>
      <c r="C49">
        <v>-99</v>
      </c>
      <c r="D49">
        <v>-99</v>
      </c>
      <c r="E49">
        <v>-99</v>
      </c>
      <c r="F49">
        <v>-99</v>
      </c>
      <c r="G49" s="2">
        <v>-99</v>
      </c>
      <c r="H49">
        <v>-99</v>
      </c>
      <c r="I49">
        <v>-99</v>
      </c>
      <c r="J49">
        <v>-99</v>
      </c>
      <c r="K49">
        <v>-99</v>
      </c>
      <c r="L49" s="2">
        <v>-99</v>
      </c>
    </row>
    <row r="50" spans="1:12" x14ac:dyDescent="0.3">
      <c r="A50" t="s">
        <v>33</v>
      </c>
      <c r="B50" t="s">
        <v>5</v>
      </c>
      <c r="C50">
        <v>103</v>
      </c>
      <c r="D50">
        <v>92</v>
      </c>
      <c r="E50">
        <v>67</v>
      </c>
      <c r="F50">
        <v>67</v>
      </c>
      <c r="G50" s="4">
        <v>80</v>
      </c>
      <c r="H50">
        <v>114</v>
      </c>
      <c r="I50">
        <v>102</v>
      </c>
      <c r="J50">
        <v>122</v>
      </c>
      <c r="K50">
        <v>108</v>
      </c>
      <c r="L50" s="4">
        <v>92</v>
      </c>
    </row>
    <row r="51" spans="1:12" x14ac:dyDescent="0.3">
      <c r="A51" t="s">
        <v>34</v>
      </c>
      <c r="B51" t="s">
        <v>19</v>
      </c>
      <c r="C51">
        <v>76</v>
      </c>
      <c r="D51">
        <v>60</v>
      </c>
      <c r="E51">
        <v>50</v>
      </c>
      <c r="F51">
        <v>30</v>
      </c>
      <c r="G51" s="2">
        <v>30</v>
      </c>
      <c r="H51">
        <v>128</v>
      </c>
      <c r="I51">
        <v>122</v>
      </c>
      <c r="J51">
        <v>124</v>
      </c>
      <c r="K51">
        <v>130</v>
      </c>
      <c r="L51" s="2">
        <v>128</v>
      </c>
    </row>
    <row r="52" spans="1:12" x14ac:dyDescent="0.3">
      <c r="A52" t="s">
        <v>34</v>
      </c>
      <c r="B52" t="s">
        <v>4</v>
      </c>
      <c r="C52">
        <v>82</v>
      </c>
      <c r="D52">
        <v>40</v>
      </c>
      <c r="E52">
        <v>45</v>
      </c>
      <c r="F52">
        <v>70</v>
      </c>
      <c r="G52" s="4">
        <v>60</v>
      </c>
      <c r="H52">
        <v>108</v>
      </c>
      <c r="I52">
        <v>106</v>
      </c>
      <c r="J52">
        <v>104</v>
      </c>
      <c r="K52">
        <v>104</v>
      </c>
      <c r="L52" s="4">
        <v>101</v>
      </c>
    </row>
    <row r="53" spans="1:12" x14ac:dyDescent="0.3">
      <c r="A53" t="s">
        <v>34</v>
      </c>
      <c r="B53" t="s">
        <v>5</v>
      </c>
      <c r="C53">
        <v>380</v>
      </c>
      <c r="D53">
        <v>306</v>
      </c>
      <c r="E53">
        <v>418</v>
      </c>
      <c r="F53">
        <v>202</v>
      </c>
      <c r="G53" s="2">
        <v>300</v>
      </c>
      <c r="H53">
        <v>94</v>
      </c>
      <c r="I53">
        <v>76</v>
      </c>
      <c r="J53">
        <v>64</v>
      </c>
      <c r="K53">
        <v>96</v>
      </c>
      <c r="L53" s="2">
        <v>91</v>
      </c>
    </row>
    <row r="54" spans="1:12" x14ac:dyDescent="0.3">
      <c r="A54" t="s">
        <v>34</v>
      </c>
      <c r="B54" t="s">
        <v>6</v>
      </c>
      <c r="C54">
        <v>270</v>
      </c>
      <c r="D54">
        <v>405</v>
      </c>
      <c r="E54">
        <v>326</v>
      </c>
      <c r="F54">
        <v>443</v>
      </c>
      <c r="G54" s="4">
        <v>370</v>
      </c>
      <c r="H54">
        <v>66</v>
      </c>
      <c r="I54">
        <v>70</v>
      </c>
      <c r="J54">
        <v>60</v>
      </c>
      <c r="K54">
        <v>72</v>
      </c>
      <c r="L54" s="4">
        <v>54</v>
      </c>
    </row>
    <row r="55" spans="1:12" x14ac:dyDescent="0.3">
      <c r="A55" t="s">
        <v>34</v>
      </c>
      <c r="B55" t="s">
        <v>7</v>
      </c>
      <c r="C55">
        <v>212</v>
      </c>
      <c r="D55">
        <v>206</v>
      </c>
      <c r="E55">
        <v>184</v>
      </c>
      <c r="F55">
        <v>226</v>
      </c>
      <c r="G55" s="2">
        <v>170</v>
      </c>
      <c r="H55">
        <v>126</v>
      </c>
      <c r="I55">
        <v>118</v>
      </c>
      <c r="J55">
        <v>118</v>
      </c>
      <c r="K55">
        <v>106</v>
      </c>
      <c r="L55" s="2">
        <v>106</v>
      </c>
    </row>
    <row r="56" spans="1:12" x14ac:dyDescent="0.3">
      <c r="A56" t="s">
        <v>34</v>
      </c>
      <c r="B56" t="s">
        <v>9</v>
      </c>
      <c r="C56">
        <v>71</v>
      </c>
      <c r="D56">
        <v>57</v>
      </c>
      <c r="E56">
        <v>71</v>
      </c>
      <c r="F56">
        <v>42</v>
      </c>
      <c r="G56" s="4">
        <v>60</v>
      </c>
      <c r="H56">
        <v>90</v>
      </c>
      <c r="I56">
        <v>88</v>
      </c>
      <c r="J56">
        <v>88</v>
      </c>
      <c r="K56">
        <v>98</v>
      </c>
      <c r="L56" s="4">
        <v>88</v>
      </c>
    </row>
    <row r="57" spans="1:12" x14ac:dyDescent="0.3">
      <c r="A57" t="s">
        <v>34</v>
      </c>
      <c r="B57" t="s">
        <v>11</v>
      </c>
      <c r="C57">
        <v>139</v>
      </c>
      <c r="D57">
        <v>156</v>
      </c>
      <c r="E57">
        <v>163</v>
      </c>
      <c r="F57">
        <v>100</v>
      </c>
      <c r="G57" s="2">
        <v>110</v>
      </c>
      <c r="H57">
        <v>70</v>
      </c>
      <c r="I57">
        <v>72</v>
      </c>
      <c r="J57">
        <v>72</v>
      </c>
      <c r="K57">
        <v>76</v>
      </c>
      <c r="L57" s="2">
        <v>75</v>
      </c>
    </row>
    <row r="58" spans="1:12" x14ac:dyDescent="0.3">
      <c r="A58" t="s">
        <v>34</v>
      </c>
      <c r="B58" t="s">
        <v>12</v>
      </c>
      <c r="C58">
        <v>190</v>
      </c>
      <c r="D58">
        <v>180</v>
      </c>
      <c r="E58">
        <v>140</v>
      </c>
      <c r="F58">
        <v>91</v>
      </c>
      <c r="G58" s="4">
        <v>90</v>
      </c>
      <c r="H58">
        <v>104</v>
      </c>
      <c r="I58">
        <v>116</v>
      </c>
      <c r="J58">
        <v>116</v>
      </c>
      <c r="K58">
        <v>122</v>
      </c>
      <c r="L58" s="4">
        <v>122</v>
      </c>
    </row>
    <row r="59" spans="1:12" x14ac:dyDescent="0.3">
      <c r="A59" t="s">
        <v>34</v>
      </c>
      <c r="B59" t="s">
        <v>13</v>
      </c>
      <c r="C59">
        <v>360</v>
      </c>
      <c r="D59">
        <v>294</v>
      </c>
      <c r="E59">
        <v>310</v>
      </c>
      <c r="F59">
        <v>-99</v>
      </c>
      <c r="G59" s="2">
        <v>-99</v>
      </c>
      <c r="H59">
        <v>62</v>
      </c>
      <c r="I59">
        <v>66</v>
      </c>
      <c r="J59">
        <v>64</v>
      </c>
      <c r="K59">
        <v>-99</v>
      </c>
      <c r="L59" s="2">
        <v>-99</v>
      </c>
    </row>
    <row r="60" spans="1:12" x14ac:dyDescent="0.3">
      <c r="A60" t="s">
        <v>34</v>
      </c>
      <c r="B60" t="s">
        <v>15</v>
      </c>
      <c r="C60">
        <v>376</v>
      </c>
      <c r="D60">
        <v>303</v>
      </c>
      <c r="E60">
        <v>354</v>
      </c>
      <c r="F60">
        <v>370</v>
      </c>
      <c r="G60" s="4">
        <v>370</v>
      </c>
      <c r="H60">
        <v>128</v>
      </c>
      <c r="I60">
        <v>132</v>
      </c>
      <c r="J60">
        <v>130</v>
      </c>
      <c r="K60">
        <v>120</v>
      </c>
      <c r="L60" s="4">
        <v>120</v>
      </c>
    </row>
    <row r="61" spans="1:12" x14ac:dyDescent="0.3">
      <c r="A61" t="s">
        <v>34</v>
      </c>
      <c r="B61" t="s">
        <v>17</v>
      </c>
      <c r="C61">
        <v>444</v>
      </c>
      <c r="D61">
        <v>422</v>
      </c>
      <c r="E61">
        <v>400</v>
      </c>
      <c r="F61">
        <v>394</v>
      </c>
      <c r="G61" s="2">
        <v>370</v>
      </c>
      <c r="H61">
        <v>126</v>
      </c>
      <c r="I61">
        <v>128</v>
      </c>
      <c r="J61">
        <v>128</v>
      </c>
      <c r="K61">
        <v>128</v>
      </c>
      <c r="L61" s="2">
        <v>124</v>
      </c>
    </row>
    <row r="62" spans="1:12" x14ac:dyDescent="0.3">
      <c r="A62" t="s">
        <v>34</v>
      </c>
      <c r="B62" t="s">
        <v>18</v>
      </c>
      <c r="C62">
        <v>430</v>
      </c>
      <c r="D62">
        <v>416</v>
      </c>
      <c r="E62">
        <v>411</v>
      </c>
      <c r="F62">
        <v>406</v>
      </c>
      <c r="G62" s="4">
        <v>350</v>
      </c>
      <c r="H62">
        <v>114</v>
      </c>
      <c r="I62">
        <v>112</v>
      </c>
      <c r="J62">
        <v>110</v>
      </c>
      <c r="K62">
        <v>114</v>
      </c>
      <c r="L62" s="4">
        <v>122</v>
      </c>
    </row>
    <row r="63" spans="1:12" x14ac:dyDescent="0.3">
      <c r="A63" t="s">
        <v>38</v>
      </c>
      <c r="B63" t="s">
        <v>3</v>
      </c>
      <c r="C63" t="s">
        <v>76</v>
      </c>
      <c r="D63">
        <v>-99</v>
      </c>
      <c r="E63">
        <v>-99</v>
      </c>
      <c r="F63">
        <v>-99</v>
      </c>
      <c r="G63" s="2">
        <v>-99</v>
      </c>
      <c r="H63">
        <v>2</v>
      </c>
      <c r="I63">
        <v>-99</v>
      </c>
      <c r="J63">
        <v>-99</v>
      </c>
      <c r="K63">
        <v>-99</v>
      </c>
      <c r="L63" s="2">
        <v>-99</v>
      </c>
    </row>
    <row r="64" spans="1:12" x14ac:dyDescent="0.3">
      <c r="A64" t="s">
        <v>38</v>
      </c>
      <c r="B64" t="s">
        <v>14</v>
      </c>
      <c r="C64">
        <v>149</v>
      </c>
      <c r="D64">
        <v>-99</v>
      </c>
      <c r="E64">
        <v>-99</v>
      </c>
      <c r="F64">
        <v>-99</v>
      </c>
      <c r="G64" s="4">
        <v>-99</v>
      </c>
      <c r="H64">
        <v>10</v>
      </c>
      <c r="I64">
        <v>-99</v>
      </c>
      <c r="J64">
        <v>-99</v>
      </c>
      <c r="K64">
        <v>-99</v>
      </c>
      <c r="L64" s="4">
        <v>-99</v>
      </c>
    </row>
    <row r="65" spans="1:12" x14ac:dyDescent="0.3">
      <c r="A65" t="s">
        <v>38</v>
      </c>
      <c r="B65" t="s">
        <v>19</v>
      </c>
      <c r="C65">
        <v>153</v>
      </c>
      <c r="D65">
        <v>-99</v>
      </c>
      <c r="E65">
        <v>-99</v>
      </c>
      <c r="F65">
        <v>-99</v>
      </c>
      <c r="G65" s="2">
        <v>-99</v>
      </c>
      <c r="H65">
        <v>28</v>
      </c>
      <c r="I65">
        <v>-99</v>
      </c>
      <c r="J65">
        <v>-99</v>
      </c>
      <c r="K65">
        <v>-99</v>
      </c>
      <c r="L65" s="2">
        <v>-99</v>
      </c>
    </row>
    <row r="66" spans="1:12" x14ac:dyDescent="0.3">
      <c r="A66" t="s">
        <v>38</v>
      </c>
      <c r="B66" t="s">
        <v>4</v>
      </c>
      <c r="C66">
        <v>-99</v>
      </c>
      <c r="D66">
        <v>-99</v>
      </c>
      <c r="E66">
        <v>-99</v>
      </c>
      <c r="F66">
        <v>-99</v>
      </c>
      <c r="G66" s="4">
        <v>-99</v>
      </c>
      <c r="H66">
        <v>-99</v>
      </c>
      <c r="I66">
        <v>-99</v>
      </c>
      <c r="J66">
        <v>-99</v>
      </c>
      <c r="K66">
        <v>-99</v>
      </c>
      <c r="L66" s="4">
        <v>-99</v>
      </c>
    </row>
    <row r="67" spans="1:12" x14ac:dyDescent="0.3">
      <c r="A67" t="s">
        <v>38</v>
      </c>
      <c r="B67" t="s">
        <v>5</v>
      </c>
      <c r="C67">
        <v>-99</v>
      </c>
      <c r="D67">
        <v>-99</v>
      </c>
      <c r="E67">
        <v>-99</v>
      </c>
      <c r="F67">
        <v>-99</v>
      </c>
      <c r="G67" s="2">
        <v>-99</v>
      </c>
      <c r="H67">
        <v>-99</v>
      </c>
      <c r="I67">
        <v>-99</v>
      </c>
      <c r="J67">
        <v>-99</v>
      </c>
      <c r="K67">
        <v>-99</v>
      </c>
      <c r="L67" s="2">
        <v>-99</v>
      </c>
    </row>
    <row r="68" spans="1:12" x14ac:dyDescent="0.3">
      <c r="A68" t="s">
        <v>38</v>
      </c>
      <c r="B68" t="s">
        <v>6</v>
      </c>
      <c r="C68">
        <v>-99</v>
      </c>
      <c r="D68">
        <v>-99</v>
      </c>
      <c r="E68">
        <v>-99</v>
      </c>
      <c r="F68">
        <v>-99</v>
      </c>
      <c r="G68" s="4">
        <v>-99</v>
      </c>
      <c r="H68">
        <v>-99</v>
      </c>
      <c r="I68">
        <v>-99</v>
      </c>
      <c r="J68">
        <v>-99</v>
      </c>
      <c r="K68">
        <v>-99</v>
      </c>
      <c r="L68" s="4">
        <v>-99</v>
      </c>
    </row>
    <row r="69" spans="1:12" x14ac:dyDescent="0.3">
      <c r="A69" t="s">
        <v>38</v>
      </c>
      <c r="B69" t="s">
        <v>7</v>
      </c>
      <c r="C69">
        <v>-99</v>
      </c>
      <c r="D69">
        <v>-99</v>
      </c>
      <c r="E69">
        <v>-99</v>
      </c>
      <c r="F69">
        <v>-99</v>
      </c>
      <c r="G69" s="2">
        <v>-99</v>
      </c>
      <c r="H69">
        <v>-99</v>
      </c>
      <c r="I69">
        <v>-99</v>
      </c>
      <c r="J69">
        <v>-99</v>
      </c>
      <c r="K69">
        <v>-99</v>
      </c>
      <c r="L69" s="2">
        <v>-99</v>
      </c>
    </row>
    <row r="70" spans="1:12" x14ac:dyDescent="0.3">
      <c r="A70" t="s">
        <v>38</v>
      </c>
      <c r="B70" t="s">
        <v>9</v>
      </c>
      <c r="C70">
        <v>-99</v>
      </c>
      <c r="D70">
        <v>-99</v>
      </c>
      <c r="E70">
        <v>-99</v>
      </c>
      <c r="F70">
        <v>-99</v>
      </c>
      <c r="G70" s="4">
        <v>-99</v>
      </c>
      <c r="H70">
        <v>-99</v>
      </c>
      <c r="I70">
        <v>-99</v>
      </c>
      <c r="J70">
        <v>-99</v>
      </c>
      <c r="K70">
        <v>-99</v>
      </c>
      <c r="L70" s="4">
        <v>-99</v>
      </c>
    </row>
    <row r="71" spans="1:12" x14ac:dyDescent="0.3">
      <c r="A71" t="s">
        <v>38</v>
      </c>
      <c r="B71" t="s">
        <v>11</v>
      </c>
      <c r="C71">
        <v>-99</v>
      </c>
      <c r="D71">
        <v>-99</v>
      </c>
      <c r="E71">
        <v>-99</v>
      </c>
      <c r="F71">
        <v>-99</v>
      </c>
      <c r="G71" s="2">
        <v>-99</v>
      </c>
      <c r="H71">
        <v>-99</v>
      </c>
      <c r="I71">
        <v>-99</v>
      </c>
      <c r="J71">
        <v>-99</v>
      </c>
      <c r="K71">
        <v>-99</v>
      </c>
      <c r="L71" s="2">
        <v>-99</v>
      </c>
    </row>
    <row r="72" spans="1:12" x14ac:dyDescent="0.3">
      <c r="A72" t="s">
        <v>38</v>
      </c>
      <c r="B72" t="s">
        <v>12</v>
      </c>
      <c r="C72">
        <v>190</v>
      </c>
      <c r="D72">
        <v>165</v>
      </c>
      <c r="E72">
        <v>200</v>
      </c>
      <c r="F72">
        <v>125</v>
      </c>
      <c r="G72" s="4">
        <v>160</v>
      </c>
      <c r="H72">
        <v>80</v>
      </c>
      <c r="I72">
        <v>94</v>
      </c>
      <c r="J72">
        <v>82</v>
      </c>
      <c r="K72">
        <v>88</v>
      </c>
      <c r="L72" s="4">
        <v>83</v>
      </c>
    </row>
    <row r="73" spans="1:12" x14ac:dyDescent="0.3">
      <c r="A73" t="s">
        <v>38</v>
      </c>
      <c r="B73" t="s">
        <v>39</v>
      </c>
      <c r="C73">
        <v>201</v>
      </c>
      <c r="D73">
        <v>193</v>
      </c>
      <c r="E73">
        <v>187</v>
      </c>
      <c r="F73">
        <v>103</v>
      </c>
      <c r="G73" s="2">
        <v>130</v>
      </c>
      <c r="H73">
        <v>104</v>
      </c>
      <c r="I73">
        <v>116</v>
      </c>
      <c r="J73">
        <v>114</v>
      </c>
      <c r="K73">
        <v>110</v>
      </c>
      <c r="L73" s="2">
        <v>99</v>
      </c>
    </row>
    <row r="74" spans="1:12" x14ac:dyDescent="0.3">
      <c r="A74" t="s">
        <v>38</v>
      </c>
      <c r="B74" t="s">
        <v>40</v>
      </c>
      <c r="C74">
        <v>200</v>
      </c>
      <c r="D74">
        <v>184</v>
      </c>
      <c r="E74">
        <v>190</v>
      </c>
      <c r="F74">
        <v>160</v>
      </c>
      <c r="G74" s="4">
        <v>150</v>
      </c>
      <c r="H74">
        <v>124</v>
      </c>
      <c r="I74">
        <v>124</v>
      </c>
      <c r="J74">
        <v>124</v>
      </c>
      <c r="K74">
        <v>126</v>
      </c>
      <c r="L74" s="4">
        <v>121</v>
      </c>
    </row>
    <row r="75" spans="1:12" x14ac:dyDescent="0.3">
      <c r="A75" t="s">
        <v>38</v>
      </c>
      <c r="B75" t="s">
        <v>13</v>
      </c>
      <c r="C75">
        <v>125</v>
      </c>
      <c r="D75">
        <v>125</v>
      </c>
      <c r="E75">
        <v>120</v>
      </c>
      <c r="F75">
        <v>89</v>
      </c>
      <c r="G75" s="2">
        <v>120</v>
      </c>
      <c r="H75">
        <v>172</v>
      </c>
      <c r="I75">
        <v>172</v>
      </c>
      <c r="J75">
        <v>172</v>
      </c>
      <c r="K75">
        <v>170</v>
      </c>
      <c r="L75" s="2">
        <v>205</v>
      </c>
    </row>
    <row r="76" spans="1:12" x14ac:dyDescent="0.3">
      <c r="A76" t="s">
        <v>38</v>
      </c>
      <c r="B76" t="s">
        <v>15</v>
      </c>
      <c r="C76">
        <v>501</v>
      </c>
      <c r="D76">
        <v>-99</v>
      </c>
      <c r="E76">
        <v>-99</v>
      </c>
      <c r="F76">
        <v>-99</v>
      </c>
      <c r="G76" s="4">
        <v>-99</v>
      </c>
      <c r="H76">
        <v>18</v>
      </c>
      <c r="I76">
        <v>-99</v>
      </c>
      <c r="J76">
        <v>-99</v>
      </c>
      <c r="K76">
        <v>-99</v>
      </c>
      <c r="L76" s="4">
        <v>-99</v>
      </c>
    </row>
    <row r="77" spans="1:12" x14ac:dyDescent="0.3">
      <c r="A77" t="s">
        <v>38</v>
      </c>
      <c r="B77" t="s">
        <v>17</v>
      </c>
      <c r="C77">
        <v>-99</v>
      </c>
      <c r="D77">
        <v>-99</v>
      </c>
      <c r="E77">
        <v>-99</v>
      </c>
      <c r="F77">
        <v>-99</v>
      </c>
      <c r="G77" s="2">
        <v>-99</v>
      </c>
      <c r="H77">
        <v>-99</v>
      </c>
      <c r="I77">
        <v>-99</v>
      </c>
      <c r="J77">
        <v>-99</v>
      </c>
      <c r="K77">
        <v>-99</v>
      </c>
      <c r="L77" s="2">
        <v>-99</v>
      </c>
    </row>
    <row r="78" spans="1:12" x14ac:dyDescent="0.3">
      <c r="A78" t="s">
        <v>38</v>
      </c>
      <c r="B78" t="s">
        <v>18</v>
      </c>
      <c r="C78">
        <v>157</v>
      </c>
      <c r="D78">
        <v>166</v>
      </c>
      <c r="E78">
        <v>157</v>
      </c>
      <c r="F78">
        <v>122</v>
      </c>
      <c r="G78" s="4">
        <v>150</v>
      </c>
      <c r="H78">
        <v>90</v>
      </c>
      <c r="I78">
        <v>84</v>
      </c>
      <c r="J78">
        <v>86</v>
      </c>
      <c r="K78">
        <v>78</v>
      </c>
      <c r="L78" s="4">
        <v>98</v>
      </c>
    </row>
    <row r="79" spans="1:12" x14ac:dyDescent="0.3">
      <c r="A79" t="s">
        <v>41</v>
      </c>
      <c r="B79" t="s">
        <v>3</v>
      </c>
      <c r="C79">
        <v>-99</v>
      </c>
      <c r="D79">
        <v>-99</v>
      </c>
      <c r="E79">
        <v>-99</v>
      </c>
      <c r="F79">
        <v>-99</v>
      </c>
      <c r="G79" s="2">
        <v>-99</v>
      </c>
      <c r="H79">
        <v>-99</v>
      </c>
      <c r="I79">
        <v>-99</v>
      </c>
      <c r="J79">
        <v>-99</v>
      </c>
      <c r="K79">
        <v>-99</v>
      </c>
      <c r="L79" s="2">
        <v>-99</v>
      </c>
    </row>
    <row r="80" spans="1:12" x14ac:dyDescent="0.3">
      <c r="A80" t="s">
        <v>41</v>
      </c>
      <c r="B80" t="s">
        <v>14</v>
      </c>
      <c r="C80">
        <v>-99</v>
      </c>
      <c r="D80">
        <v>-99</v>
      </c>
      <c r="E80">
        <v>-99</v>
      </c>
      <c r="F80">
        <v>-99</v>
      </c>
      <c r="G80" s="4">
        <v>-99</v>
      </c>
      <c r="H80">
        <v>-99</v>
      </c>
      <c r="I80">
        <v>-99</v>
      </c>
      <c r="J80">
        <v>-99</v>
      </c>
      <c r="K80">
        <v>-99</v>
      </c>
      <c r="L80" s="4">
        <v>-99</v>
      </c>
    </row>
    <row r="81" spans="1:12" x14ac:dyDescent="0.3">
      <c r="A81" t="s">
        <v>41</v>
      </c>
      <c r="B81" t="s">
        <v>42</v>
      </c>
      <c r="C81">
        <v>-99</v>
      </c>
      <c r="D81">
        <v>-99</v>
      </c>
      <c r="E81">
        <v>-99</v>
      </c>
      <c r="F81">
        <v>-99</v>
      </c>
      <c r="G81" s="2">
        <v>-99</v>
      </c>
      <c r="H81">
        <v>-99</v>
      </c>
      <c r="I81">
        <v>-99</v>
      </c>
      <c r="J81">
        <v>-99</v>
      </c>
      <c r="K81">
        <v>-99</v>
      </c>
      <c r="L81" s="2">
        <v>-99</v>
      </c>
    </row>
    <row r="82" spans="1:12" x14ac:dyDescent="0.3">
      <c r="A82" t="s">
        <v>41</v>
      </c>
      <c r="B82" t="s">
        <v>43</v>
      </c>
      <c r="C82">
        <v>648</v>
      </c>
      <c r="D82">
        <v>-99</v>
      </c>
      <c r="E82">
        <v>-99</v>
      </c>
      <c r="F82">
        <v>-99</v>
      </c>
      <c r="G82" s="4">
        <v>-99</v>
      </c>
      <c r="H82">
        <v>2</v>
      </c>
      <c r="I82">
        <v>-99</v>
      </c>
      <c r="J82">
        <v>-99</v>
      </c>
      <c r="K82">
        <v>-99</v>
      </c>
      <c r="L82" s="4">
        <v>-99</v>
      </c>
    </row>
    <row r="83" spans="1:12" x14ac:dyDescent="0.3">
      <c r="A83" t="s">
        <v>41</v>
      </c>
      <c r="B83" t="s">
        <v>5</v>
      </c>
      <c r="C83">
        <v>443</v>
      </c>
      <c r="D83">
        <v>1083</v>
      </c>
      <c r="E83">
        <v>-99</v>
      </c>
      <c r="F83">
        <v>-99</v>
      </c>
      <c r="G83" s="2">
        <v>-99</v>
      </c>
      <c r="H83">
        <v>70</v>
      </c>
      <c r="I83">
        <v>10</v>
      </c>
      <c r="J83">
        <v>-99</v>
      </c>
      <c r="K83">
        <v>-99</v>
      </c>
      <c r="L83" s="2">
        <v>-99</v>
      </c>
    </row>
    <row r="84" spans="1:12" x14ac:dyDescent="0.3">
      <c r="A84" t="s">
        <v>41</v>
      </c>
      <c r="B84" t="s">
        <v>8</v>
      </c>
      <c r="C84">
        <v>170</v>
      </c>
      <c r="D84">
        <v>164</v>
      </c>
      <c r="E84">
        <v>156</v>
      </c>
      <c r="F84">
        <v>226</v>
      </c>
      <c r="G84" s="4">
        <v>140</v>
      </c>
      <c r="H84">
        <v>200</v>
      </c>
      <c r="I84">
        <v>196</v>
      </c>
      <c r="J84">
        <v>198</v>
      </c>
      <c r="K84">
        <v>194</v>
      </c>
      <c r="L84" s="4">
        <v>199</v>
      </c>
    </row>
    <row r="85" spans="1:12" x14ac:dyDescent="0.3">
      <c r="A85" t="s">
        <v>44</v>
      </c>
      <c r="B85" t="s">
        <v>3</v>
      </c>
      <c r="C85">
        <v>-99</v>
      </c>
      <c r="D85">
        <v>-99</v>
      </c>
      <c r="E85">
        <v>-99</v>
      </c>
      <c r="F85">
        <v>-99</v>
      </c>
      <c r="G85" s="2">
        <v>-99</v>
      </c>
      <c r="H85">
        <v>-99</v>
      </c>
      <c r="I85">
        <v>-99</v>
      </c>
      <c r="J85">
        <v>-99</v>
      </c>
      <c r="K85">
        <v>-99</v>
      </c>
      <c r="L85" s="2">
        <v>-99</v>
      </c>
    </row>
    <row r="86" spans="1:12" x14ac:dyDescent="0.3">
      <c r="A86" t="s">
        <v>44</v>
      </c>
      <c r="B86" t="s">
        <v>19</v>
      </c>
      <c r="C86">
        <v>-99</v>
      </c>
      <c r="D86">
        <v>-99</v>
      </c>
      <c r="E86">
        <v>-99</v>
      </c>
      <c r="F86">
        <v>-99</v>
      </c>
      <c r="G86" s="4">
        <v>-99</v>
      </c>
      <c r="H86">
        <v>-99</v>
      </c>
      <c r="I86">
        <v>-99</v>
      </c>
      <c r="J86">
        <v>-99</v>
      </c>
      <c r="K86">
        <v>-99</v>
      </c>
      <c r="L86" s="4">
        <v>-99</v>
      </c>
    </row>
    <row r="87" spans="1:12" x14ac:dyDescent="0.3">
      <c r="A87" t="s">
        <v>44</v>
      </c>
      <c r="B87" t="s">
        <v>4</v>
      </c>
      <c r="C87">
        <v>-99</v>
      </c>
      <c r="D87">
        <v>-99</v>
      </c>
      <c r="E87">
        <v>-99</v>
      </c>
      <c r="F87">
        <v>-99</v>
      </c>
      <c r="G87" s="2">
        <v>-99</v>
      </c>
      <c r="H87">
        <v>-99</v>
      </c>
      <c r="I87">
        <v>-99</v>
      </c>
      <c r="J87">
        <v>-99</v>
      </c>
      <c r="K87">
        <v>-99</v>
      </c>
      <c r="L87" s="2">
        <v>-99</v>
      </c>
    </row>
    <row r="88" spans="1:12" x14ac:dyDescent="0.3">
      <c r="A88" t="s">
        <v>44</v>
      </c>
      <c r="B88" t="s">
        <v>5</v>
      </c>
      <c r="C88">
        <v>-99</v>
      </c>
      <c r="D88">
        <v>-99</v>
      </c>
      <c r="E88">
        <v>-99</v>
      </c>
      <c r="F88">
        <v>-99</v>
      </c>
      <c r="G88" s="4">
        <v>-99</v>
      </c>
      <c r="H88">
        <v>-99</v>
      </c>
      <c r="I88">
        <v>-99</v>
      </c>
      <c r="J88">
        <v>-99</v>
      </c>
      <c r="K88">
        <v>-99</v>
      </c>
      <c r="L88" s="4">
        <v>-99</v>
      </c>
    </row>
    <row r="89" spans="1:12" x14ac:dyDescent="0.3">
      <c r="A89" t="s">
        <v>44</v>
      </c>
      <c r="B89" t="s">
        <v>6</v>
      </c>
      <c r="C89">
        <v>184</v>
      </c>
      <c r="D89">
        <v>530</v>
      </c>
      <c r="E89">
        <v>296</v>
      </c>
      <c r="F89">
        <v>-99</v>
      </c>
      <c r="G89" s="2">
        <v>-99</v>
      </c>
      <c r="H89">
        <v>68</v>
      </c>
      <c r="I89">
        <v>16</v>
      </c>
      <c r="J89">
        <v>30</v>
      </c>
      <c r="K89">
        <v>-99</v>
      </c>
      <c r="L89" s="2">
        <v>-99</v>
      </c>
    </row>
    <row r="90" spans="1:12" x14ac:dyDescent="0.3">
      <c r="A90" t="s">
        <v>44</v>
      </c>
      <c r="B90" t="s">
        <v>7</v>
      </c>
      <c r="C90">
        <v>-99</v>
      </c>
      <c r="D90">
        <v>-99</v>
      </c>
      <c r="E90">
        <v>-99</v>
      </c>
      <c r="F90">
        <v>-99</v>
      </c>
      <c r="G90" s="4">
        <v>-99</v>
      </c>
      <c r="H90">
        <v>-99</v>
      </c>
      <c r="I90">
        <v>-99</v>
      </c>
      <c r="J90">
        <v>-99</v>
      </c>
      <c r="K90">
        <v>-99</v>
      </c>
      <c r="L90" s="4">
        <v>-99</v>
      </c>
    </row>
    <row r="91" spans="1:12" x14ac:dyDescent="0.3">
      <c r="A91" t="s">
        <v>44</v>
      </c>
      <c r="B91" t="s">
        <v>9</v>
      </c>
      <c r="C91">
        <v>-99</v>
      </c>
      <c r="D91">
        <v>-99</v>
      </c>
      <c r="E91">
        <v>-99</v>
      </c>
      <c r="F91">
        <v>-99</v>
      </c>
      <c r="G91" s="2">
        <v>-99</v>
      </c>
      <c r="H91">
        <v>-99</v>
      </c>
      <c r="I91">
        <v>-99</v>
      </c>
      <c r="J91">
        <v>-99</v>
      </c>
      <c r="K91">
        <v>-99</v>
      </c>
      <c r="L91" s="2">
        <v>-99</v>
      </c>
    </row>
    <row r="92" spans="1:12" x14ac:dyDescent="0.3">
      <c r="A92" t="s">
        <v>44</v>
      </c>
      <c r="B92" t="s">
        <v>11</v>
      </c>
      <c r="C92">
        <v>-99</v>
      </c>
      <c r="D92">
        <v>-99</v>
      </c>
      <c r="E92">
        <v>-99</v>
      </c>
      <c r="F92">
        <v>-99</v>
      </c>
      <c r="G92" s="4">
        <v>-99</v>
      </c>
      <c r="H92">
        <v>-99</v>
      </c>
      <c r="I92">
        <v>-99</v>
      </c>
      <c r="J92">
        <v>-99</v>
      </c>
      <c r="K92">
        <v>-99</v>
      </c>
      <c r="L92" s="4">
        <v>-99</v>
      </c>
    </row>
    <row r="93" spans="1:12" x14ac:dyDescent="0.3">
      <c r="A93" t="s">
        <v>44</v>
      </c>
      <c r="B93" t="s">
        <v>45</v>
      </c>
      <c r="C93">
        <v>209</v>
      </c>
      <c r="D93">
        <v>212</v>
      </c>
      <c r="E93">
        <v>184</v>
      </c>
      <c r="F93">
        <v>188</v>
      </c>
      <c r="G93" s="2">
        <v>200</v>
      </c>
      <c r="H93">
        <v>198</v>
      </c>
      <c r="I93">
        <v>196</v>
      </c>
      <c r="J93">
        <v>196</v>
      </c>
      <c r="K93">
        <v>202</v>
      </c>
      <c r="L93" s="2">
        <v>210</v>
      </c>
    </row>
    <row r="94" spans="1:12" x14ac:dyDescent="0.3">
      <c r="A94" t="s">
        <v>44</v>
      </c>
      <c r="B94" t="s">
        <v>12</v>
      </c>
      <c r="C94">
        <v>158</v>
      </c>
      <c r="D94">
        <v>150</v>
      </c>
      <c r="E94">
        <v>140</v>
      </c>
      <c r="F94">
        <v>114</v>
      </c>
      <c r="G94" s="4">
        <v>110</v>
      </c>
      <c r="H94">
        <v>184</v>
      </c>
      <c r="I94">
        <v>174</v>
      </c>
      <c r="J94">
        <v>188</v>
      </c>
      <c r="K94">
        <v>204</v>
      </c>
      <c r="L94" s="4">
        <v>195</v>
      </c>
    </row>
    <row r="95" spans="1:12" x14ac:dyDescent="0.3">
      <c r="A95" t="s">
        <v>44</v>
      </c>
      <c r="B95" t="s">
        <v>13</v>
      </c>
      <c r="C95">
        <v>189</v>
      </c>
      <c r="D95">
        <v>184</v>
      </c>
      <c r="E95">
        <v>170</v>
      </c>
      <c r="F95">
        <v>152</v>
      </c>
      <c r="G95" s="2">
        <v>160</v>
      </c>
      <c r="H95">
        <v>194</v>
      </c>
      <c r="I95">
        <v>180</v>
      </c>
      <c r="J95">
        <v>190</v>
      </c>
      <c r="K95">
        <v>196</v>
      </c>
      <c r="L95" s="2">
        <v>195</v>
      </c>
    </row>
    <row r="96" spans="1:12" x14ac:dyDescent="0.3">
      <c r="A96" t="s">
        <v>44</v>
      </c>
      <c r="B96" t="s">
        <v>15</v>
      </c>
      <c r="C96">
        <v>158</v>
      </c>
      <c r="D96">
        <v>163</v>
      </c>
      <c r="E96">
        <v>170</v>
      </c>
      <c r="F96">
        <v>156</v>
      </c>
      <c r="G96" s="4">
        <v>160</v>
      </c>
      <c r="H96">
        <v>196</v>
      </c>
      <c r="I96">
        <v>194</v>
      </c>
      <c r="J96">
        <v>188</v>
      </c>
      <c r="K96">
        <v>210</v>
      </c>
      <c r="L96" s="4">
        <v>203</v>
      </c>
    </row>
    <row r="97" spans="1:12" x14ac:dyDescent="0.3">
      <c r="A97" t="s">
        <v>44</v>
      </c>
      <c r="B97" t="s">
        <v>17</v>
      </c>
      <c r="C97">
        <v>250</v>
      </c>
      <c r="D97">
        <v>250</v>
      </c>
      <c r="E97">
        <v>250</v>
      </c>
      <c r="F97">
        <v>250</v>
      </c>
      <c r="G97" s="2">
        <v>210</v>
      </c>
      <c r="H97">
        <v>124</v>
      </c>
      <c r="I97">
        <v>120</v>
      </c>
      <c r="J97">
        <v>120</v>
      </c>
      <c r="K97">
        <v>128</v>
      </c>
      <c r="L97" s="2">
        <v>123</v>
      </c>
    </row>
    <row r="98" spans="1:12" x14ac:dyDescent="0.3">
      <c r="A98" t="s">
        <v>46</v>
      </c>
      <c r="B98" t="s">
        <v>3</v>
      </c>
      <c r="C98">
        <v>178</v>
      </c>
      <c r="D98">
        <v>153</v>
      </c>
      <c r="E98">
        <v>211</v>
      </c>
      <c r="F98">
        <v>-99</v>
      </c>
      <c r="G98" s="4">
        <v>-99</v>
      </c>
      <c r="H98">
        <v>64</v>
      </c>
      <c r="I98">
        <v>64</v>
      </c>
      <c r="J98">
        <v>64</v>
      </c>
      <c r="K98">
        <v>-99</v>
      </c>
      <c r="L98" s="4">
        <v>-99</v>
      </c>
    </row>
    <row r="99" spans="1:12" x14ac:dyDescent="0.3">
      <c r="A99" t="s">
        <v>46</v>
      </c>
      <c r="B99" t="s">
        <v>47</v>
      </c>
      <c r="C99">
        <v>-99</v>
      </c>
      <c r="D99">
        <v>-99</v>
      </c>
      <c r="E99">
        <v>-99</v>
      </c>
      <c r="F99">
        <v>-99</v>
      </c>
      <c r="G99" s="2">
        <v>-99</v>
      </c>
      <c r="H99">
        <v>-99</v>
      </c>
      <c r="I99">
        <v>-99</v>
      </c>
      <c r="J99">
        <v>-99</v>
      </c>
      <c r="K99">
        <v>-99</v>
      </c>
      <c r="L99" s="2">
        <v>-99</v>
      </c>
    </row>
    <row r="100" spans="1:12" x14ac:dyDescent="0.3">
      <c r="A100" t="s">
        <v>46</v>
      </c>
      <c r="B100" t="s">
        <v>14</v>
      </c>
      <c r="C100">
        <v>242</v>
      </c>
      <c r="D100">
        <v>-99</v>
      </c>
      <c r="E100">
        <v>-99</v>
      </c>
      <c r="F100">
        <v>-99</v>
      </c>
      <c r="G100" s="4">
        <v>-99</v>
      </c>
      <c r="H100">
        <v>62</v>
      </c>
      <c r="I100">
        <v>-99</v>
      </c>
      <c r="J100">
        <v>-99</v>
      </c>
      <c r="K100">
        <v>-99</v>
      </c>
      <c r="L100" s="4">
        <v>-99</v>
      </c>
    </row>
    <row r="101" spans="1:12" x14ac:dyDescent="0.3">
      <c r="A101" t="s">
        <v>46</v>
      </c>
      <c r="B101" t="s">
        <v>19</v>
      </c>
      <c r="C101">
        <v>-99</v>
      </c>
      <c r="D101">
        <v>-99</v>
      </c>
      <c r="E101">
        <v>-99</v>
      </c>
      <c r="F101">
        <v>-99</v>
      </c>
      <c r="G101" s="2">
        <v>-99</v>
      </c>
      <c r="H101">
        <v>-99</v>
      </c>
      <c r="I101">
        <v>-99</v>
      </c>
      <c r="J101">
        <v>-99</v>
      </c>
      <c r="K101">
        <v>-99</v>
      </c>
      <c r="L101" s="2">
        <v>-99</v>
      </c>
    </row>
    <row r="102" spans="1:12" x14ac:dyDescent="0.3">
      <c r="A102" t="s">
        <v>46</v>
      </c>
      <c r="B102" t="s">
        <v>6</v>
      </c>
      <c r="C102">
        <v>304</v>
      </c>
      <c r="D102">
        <v>309</v>
      </c>
      <c r="E102">
        <v>394</v>
      </c>
      <c r="F102">
        <v>-99</v>
      </c>
      <c r="G102" s="4">
        <v>-99</v>
      </c>
      <c r="H102">
        <v>132</v>
      </c>
      <c r="I102">
        <v>82</v>
      </c>
      <c r="J102">
        <v>54</v>
      </c>
      <c r="K102">
        <v>-99</v>
      </c>
      <c r="L102" s="4">
        <v>-99</v>
      </c>
    </row>
    <row r="103" spans="1:12" x14ac:dyDescent="0.3">
      <c r="A103" t="s">
        <v>48</v>
      </c>
      <c r="B103" t="s">
        <v>14</v>
      </c>
      <c r="C103">
        <v>120</v>
      </c>
      <c r="D103">
        <v>-99</v>
      </c>
      <c r="E103">
        <v>90</v>
      </c>
      <c r="F103">
        <v>-99</v>
      </c>
      <c r="G103" s="2">
        <v>-99</v>
      </c>
      <c r="H103">
        <v>36</v>
      </c>
      <c r="I103">
        <v>-99</v>
      </c>
      <c r="J103">
        <v>42</v>
      </c>
      <c r="K103">
        <v>-99</v>
      </c>
      <c r="L103" s="2">
        <v>-99</v>
      </c>
    </row>
    <row r="104" spans="1:12" x14ac:dyDescent="0.3">
      <c r="A104" t="s">
        <v>48</v>
      </c>
      <c r="B104" t="s">
        <v>19</v>
      </c>
      <c r="C104">
        <v>509</v>
      </c>
      <c r="D104">
        <v>0</v>
      </c>
      <c r="E104">
        <v>654</v>
      </c>
      <c r="F104">
        <v>277</v>
      </c>
      <c r="G104" s="4">
        <v>160</v>
      </c>
      <c r="H104">
        <v>10</v>
      </c>
      <c r="I104">
        <v>90</v>
      </c>
      <c r="J104">
        <v>30</v>
      </c>
      <c r="K104">
        <v>86</v>
      </c>
      <c r="L104" s="4">
        <v>103</v>
      </c>
    </row>
    <row r="105" spans="1:12" x14ac:dyDescent="0.3">
      <c r="A105" t="s">
        <v>48</v>
      </c>
      <c r="B105" t="s">
        <v>4</v>
      </c>
      <c r="C105">
        <v>-99</v>
      </c>
      <c r="D105">
        <v>-99</v>
      </c>
      <c r="E105">
        <v>-99</v>
      </c>
      <c r="F105">
        <v>-99</v>
      </c>
      <c r="G105" s="2">
        <v>-99</v>
      </c>
      <c r="H105">
        <v>-99</v>
      </c>
      <c r="I105">
        <v>-99</v>
      </c>
      <c r="J105">
        <v>-99</v>
      </c>
      <c r="K105">
        <v>-99</v>
      </c>
      <c r="L105" s="2">
        <v>-99</v>
      </c>
    </row>
    <row r="106" spans="1:12" x14ac:dyDescent="0.3">
      <c r="A106" t="s">
        <v>48</v>
      </c>
      <c r="B106" t="s">
        <v>5</v>
      </c>
      <c r="C106">
        <v>172</v>
      </c>
      <c r="D106">
        <v>211</v>
      </c>
      <c r="E106">
        <v>264</v>
      </c>
      <c r="F106">
        <v>175</v>
      </c>
      <c r="G106" s="4">
        <v>140</v>
      </c>
      <c r="H106">
        <v>96</v>
      </c>
      <c r="I106">
        <v>96</v>
      </c>
      <c r="J106">
        <v>96</v>
      </c>
      <c r="K106">
        <v>92</v>
      </c>
      <c r="L106" s="4">
        <v>98</v>
      </c>
    </row>
    <row r="107" spans="1:12" x14ac:dyDescent="0.3">
      <c r="A107" t="s">
        <v>48</v>
      </c>
      <c r="B107" t="s">
        <v>6</v>
      </c>
      <c r="C107">
        <v>245</v>
      </c>
      <c r="D107">
        <v>230</v>
      </c>
      <c r="E107">
        <v>219</v>
      </c>
      <c r="F107">
        <v>170</v>
      </c>
      <c r="G107" s="2">
        <v>150</v>
      </c>
      <c r="H107">
        <v>168</v>
      </c>
      <c r="I107">
        <v>170</v>
      </c>
      <c r="J107">
        <v>168</v>
      </c>
      <c r="K107">
        <v>142</v>
      </c>
      <c r="L107" s="2">
        <v>147</v>
      </c>
    </row>
    <row r="108" spans="1:12" x14ac:dyDescent="0.3">
      <c r="A108" t="s">
        <v>48</v>
      </c>
      <c r="B108" t="s">
        <v>7</v>
      </c>
      <c r="C108">
        <v>202</v>
      </c>
      <c r="D108">
        <v>192</v>
      </c>
      <c r="E108">
        <v>158</v>
      </c>
      <c r="F108">
        <v>128</v>
      </c>
      <c r="G108" s="4">
        <v>110</v>
      </c>
      <c r="H108">
        <v>186</v>
      </c>
      <c r="I108">
        <v>144</v>
      </c>
      <c r="J108">
        <v>152</v>
      </c>
      <c r="K108">
        <v>72</v>
      </c>
      <c r="L108" s="4">
        <v>83</v>
      </c>
    </row>
    <row r="109" spans="1:12" x14ac:dyDescent="0.3">
      <c r="A109" t="s">
        <v>48</v>
      </c>
      <c r="B109" t="s">
        <v>9</v>
      </c>
      <c r="C109">
        <v>295</v>
      </c>
      <c r="D109">
        <v>288</v>
      </c>
      <c r="E109">
        <v>246</v>
      </c>
      <c r="F109">
        <v>196</v>
      </c>
      <c r="G109" s="2">
        <v>200</v>
      </c>
      <c r="H109">
        <v>144</v>
      </c>
      <c r="I109">
        <v>136</v>
      </c>
      <c r="J109">
        <v>104</v>
      </c>
      <c r="K109">
        <v>148</v>
      </c>
      <c r="L109" s="2">
        <v>149</v>
      </c>
    </row>
    <row r="110" spans="1:12" x14ac:dyDescent="0.3">
      <c r="A110" t="s">
        <v>48</v>
      </c>
      <c r="B110" t="s">
        <v>50</v>
      </c>
      <c r="C110">
        <v>103</v>
      </c>
      <c r="D110">
        <v>104</v>
      </c>
      <c r="E110">
        <v>135</v>
      </c>
      <c r="F110">
        <v>54</v>
      </c>
      <c r="G110" s="4">
        <v>60</v>
      </c>
      <c r="H110">
        <v>352</v>
      </c>
      <c r="I110">
        <v>306</v>
      </c>
      <c r="J110">
        <v>254</v>
      </c>
      <c r="K110">
        <v>232</v>
      </c>
      <c r="L110" s="4">
        <v>230</v>
      </c>
    </row>
    <row r="111" spans="1:12" x14ac:dyDescent="0.3">
      <c r="A111" t="s">
        <v>48</v>
      </c>
      <c r="B111" t="s">
        <v>13</v>
      </c>
      <c r="C111">
        <v>501</v>
      </c>
      <c r="D111">
        <v>-99</v>
      </c>
      <c r="E111">
        <v>-99</v>
      </c>
      <c r="F111">
        <v>-99</v>
      </c>
      <c r="G111" s="2">
        <v>-99</v>
      </c>
      <c r="H111">
        <v>60</v>
      </c>
      <c r="I111">
        <v>-99</v>
      </c>
      <c r="J111">
        <v>-99</v>
      </c>
      <c r="K111">
        <v>-99</v>
      </c>
      <c r="L111" s="2">
        <v>-99</v>
      </c>
    </row>
    <row r="112" spans="1:12" x14ac:dyDescent="0.3">
      <c r="A112" t="s">
        <v>48</v>
      </c>
      <c r="B112" t="s">
        <v>15</v>
      </c>
      <c r="C112">
        <v>-99</v>
      </c>
      <c r="D112" t="s">
        <v>76</v>
      </c>
      <c r="E112" t="s">
        <v>76</v>
      </c>
      <c r="F112">
        <v>-99</v>
      </c>
      <c r="G112" s="4">
        <v>-99</v>
      </c>
      <c r="H112">
        <v>-99</v>
      </c>
      <c r="I112">
        <v>18</v>
      </c>
      <c r="J112">
        <v>24</v>
      </c>
      <c r="K112">
        <v>-99</v>
      </c>
      <c r="L112" s="4">
        <v>-99</v>
      </c>
    </row>
    <row r="113" spans="1:12" x14ac:dyDescent="0.3">
      <c r="A113" t="s">
        <v>48</v>
      </c>
      <c r="B113" t="s">
        <v>17</v>
      </c>
      <c r="C113">
        <v>-99</v>
      </c>
      <c r="D113">
        <v>-99</v>
      </c>
      <c r="E113">
        <v>-99</v>
      </c>
      <c r="F113">
        <v>-99</v>
      </c>
      <c r="G113" s="2">
        <v>-99</v>
      </c>
      <c r="H113">
        <v>-99</v>
      </c>
      <c r="I113">
        <v>-99</v>
      </c>
      <c r="J113">
        <v>-99</v>
      </c>
      <c r="K113">
        <v>-99</v>
      </c>
      <c r="L113" s="2">
        <v>-99</v>
      </c>
    </row>
    <row r="114" spans="1:12" x14ac:dyDescent="0.3">
      <c r="A114" t="s">
        <v>48</v>
      </c>
      <c r="B114" t="s">
        <v>18</v>
      </c>
      <c r="C114">
        <v>166</v>
      </c>
      <c r="D114">
        <v>270</v>
      </c>
      <c r="E114">
        <v>278</v>
      </c>
      <c r="F114">
        <v>187</v>
      </c>
      <c r="G114" s="4">
        <v>180</v>
      </c>
      <c r="H114">
        <v>136</v>
      </c>
      <c r="I114">
        <v>130</v>
      </c>
      <c r="J114">
        <v>122</v>
      </c>
      <c r="K114">
        <v>126</v>
      </c>
      <c r="L114" s="4">
        <v>128</v>
      </c>
    </row>
    <row r="115" spans="1:12" x14ac:dyDescent="0.3">
      <c r="A115" t="s">
        <v>51</v>
      </c>
      <c r="B115" t="s">
        <v>14</v>
      </c>
      <c r="C115">
        <v>-99</v>
      </c>
      <c r="D115">
        <v>-99</v>
      </c>
      <c r="E115">
        <v>-99</v>
      </c>
      <c r="F115">
        <v>-99</v>
      </c>
      <c r="G115" s="2">
        <v>-99</v>
      </c>
      <c r="H115">
        <v>-99</v>
      </c>
      <c r="I115">
        <v>-99</v>
      </c>
      <c r="J115">
        <v>-99</v>
      </c>
      <c r="K115">
        <v>-99</v>
      </c>
      <c r="L115" s="2">
        <v>-99</v>
      </c>
    </row>
    <row r="116" spans="1:12" x14ac:dyDescent="0.3">
      <c r="A116" t="s">
        <v>51</v>
      </c>
      <c r="B116" t="s">
        <v>19</v>
      </c>
      <c r="C116">
        <v>-99</v>
      </c>
      <c r="D116">
        <v>-99</v>
      </c>
      <c r="E116">
        <v>-99</v>
      </c>
      <c r="F116">
        <v>-99</v>
      </c>
      <c r="G116" s="4">
        <v>-99</v>
      </c>
      <c r="H116">
        <v>-99</v>
      </c>
      <c r="I116">
        <v>-99</v>
      </c>
      <c r="J116">
        <v>-99</v>
      </c>
      <c r="K116">
        <v>-99</v>
      </c>
      <c r="L116" s="4">
        <v>-99</v>
      </c>
    </row>
    <row r="117" spans="1:12" x14ac:dyDescent="0.3">
      <c r="A117" t="s">
        <v>51</v>
      </c>
      <c r="B117" t="s">
        <v>4</v>
      </c>
      <c r="C117">
        <v>-99</v>
      </c>
      <c r="D117">
        <v>-99</v>
      </c>
      <c r="E117">
        <v>-99</v>
      </c>
      <c r="F117">
        <v>-99</v>
      </c>
      <c r="G117" s="2">
        <v>-99</v>
      </c>
      <c r="H117">
        <v>-99</v>
      </c>
      <c r="I117">
        <v>-99</v>
      </c>
      <c r="J117">
        <v>-99</v>
      </c>
      <c r="K117">
        <v>-99</v>
      </c>
      <c r="L117" s="2">
        <v>-99</v>
      </c>
    </row>
    <row r="118" spans="1:12" x14ac:dyDescent="0.3">
      <c r="A118" t="s">
        <v>51</v>
      </c>
      <c r="B118" t="s">
        <v>5</v>
      </c>
      <c r="C118">
        <v>-99</v>
      </c>
      <c r="D118">
        <v>-99</v>
      </c>
      <c r="E118">
        <v>-99</v>
      </c>
      <c r="F118">
        <v>-99</v>
      </c>
      <c r="G118" s="4">
        <v>-99</v>
      </c>
      <c r="H118">
        <v>-99</v>
      </c>
      <c r="I118">
        <v>-99</v>
      </c>
      <c r="J118">
        <v>-99</v>
      </c>
      <c r="K118">
        <v>-99</v>
      </c>
      <c r="L118" s="4">
        <v>-99</v>
      </c>
    </row>
    <row r="119" spans="1:12" x14ac:dyDescent="0.3">
      <c r="A119" t="s">
        <v>51</v>
      </c>
      <c r="B119" t="s">
        <v>6</v>
      </c>
      <c r="C119">
        <v>-99</v>
      </c>
      <c r="D119">
        <v>-99</v>
      </c>
      <c r="E119">
        <v>-99</v>
      </c>
      <c r="F119">
        <v>-99</v>
      </c>
      <c r="G119" s="2">
        <v>-99</v>
      </c>
      <c r="H119">
        <v>-99</v>
      </c>
      <c r="I119">
        <v>-99</v>
      </c>
      <c r="J119">
        <v>-99</v>
      </c>
      <c r="K119">
        <v>-99</v>
      </c>
      <c r="L119" s="2">
        <v>-99</v>
      </c>
    </row>
    <row r="120" spans="1:12" x14ac:dyDescent="0.3">
      <c r="A120" t="s">
        <v>51</v>
      </c>
      <c r="B120" t="s">
        <v>10</v>
      </c>
      <c r="C120">
        <v>106</v>
      </c>
      <c r="D120">
        <v>144</v>
      </c>
      <c r="E120">
        <v>117</v>
      </c>
      <c r="F120">
        <v>126</v>
      </c>
      <c r="G120" s="4">
        <v>150</v>
      </c>
      <c r="H120">
        <v>146</v>
      </c>
      <c r="I120">
        <v>140</v>
      </c>
      <c r="J120">
        <v>124</v>
      </c>
      <c r="K120">
        <v>156</v>
      </c>
      <c r="L120" s="4">
        <v>142</v>
      </c>
    </row>
    <row r="121" spans="1:12" x14ac:dyDescent="0.3">
      <c r="A121" t="s">
        <v>51</v>
      </c>
      <c r="B121" t="s">
        <v>7</v>
      </c>
      <c r="C121">
        <v>194</v>
      </c>
      <c r="D121">
        <v>220</v>
      </c>
      <c r="E121">
        <v>214</v>
      </c>
      <c r="F121">
        <v>113</v>
      </c>
      <c r="G121" s="2">
        <v>140</v>
      </c>
      <c r="H121">
        <v>132</v>
      </c>
      <c r="I121">
        <v>94</v>
      </c>
      <c r="J121">
        <v>96</v>
      </c>
      <c r="K121">
        <v>94</v>
      </c>
      <c r="L121" s="2">
        <v>91</v>
      </c>
    </row>
    <row r="122" spans="1:12" x14ac:dyDescent="0.3">
      <c r="A122" t="s">
        <v>51</v>
      </c>
      <c r="B122" t="s">
        <v>9</v>
      </c>
      <c r="C122">
        <v>260</v>
      </c>
      <c r="D122">
        <v>270</v>
      </c>
      <c r="E122">
        <v>271</v>
      </c>
      <c r="F122">
        <v>162</v>
      </c>
      <c r="G122" s="4">
        <v>180</v>
      </c>
      <c r="H122">
        <v>70</v>
      </c>
      <c r="I122">
        <v>68</v>
      </c>
      <c r="J122">
        <v>70</v>
      </c>
      <c r="K122">
        <v>66</v>
      </c>
      <c r="L122" s="4">
        <v>72</v>
      </c>
    </row>
    <row r="123" spans="1:12" x14ac:dyDescent="0.3">
      <c r="A123" t="s">
        <v>51</v>
      </c>
      <c r="B123" t="s">
        <v>12</v>
      </c>
      <c r="C123">
        <v>125</v>
      </c>
      <c r="D123">
        <v>121</v>
      </c>
      <c r="E123">
        <v>369</v>
      </c>
      <c r="F123">
        <v>198</v>
      </c>
      <c r="G123" s="2">
        <v>190</v>
      </c>
      <c r="H123">
        <v>80</v>
      </c>
      <c r="I123">
        <v>80</v>
      </c>
      <c r="J123">
        <v>76</v>
      </c>
      <c r="K123">
        <v>94</v>
      </c>
      <c r="L123" s="2">
        <v>88</v>
      </c>
    </row>
    <row r="124" spans="1:12" x14ac:dyDescent="0.3">
      <c r="A124" t="s">
        <v>51</v>
      </c>
      <c r="B124" t="s">
        <v>13</v>
      </c>
      <c r="C124">
        <v>-99</v>
      </c>
      <c r="D124" t="s">
        <v>76</v>
      </c>
      <c r="E124">
        <v>560</v>
      </c>
      <c r="F124">
        <v>197</v>
      </c>
      <c r="G124" s="4">
        <v>180</v>
      </c>
      <c r="H124">
        <v>-99</v>
      </c>
      <c r="I124">
        <v>2</v>
      </c>
      <c r="J124">
        <v>44</v>
      </c>
      <c r="K124">
        <v>72</v>
      </c>
      <c r="L124" s="4">
        <v>71</v>
      </c>
    </row>
    <row r="125" spans="1:12" x14ac:dyDescent="0.3">
      <c r="A125" t="s">
        <v>51</v>
      </c>
      <c r="B125" t="s">
        <v>52</v>
      </c>
      <c r="C125">
        <v>291</v>
      </c>
      <c r="D125">
        <v>492</v>
      </c>
      <c r="E125">
        <v>322</v>
      </c>
      <c r="F125">
        <v>266</v>
      </c>
      <c r="G125" s="2">
        <v>300</v>
      </c>
      <c r="H125">
        <v>36</v>
      </c>
      <c r="I125">
        <v>20</v>
      </c>
      <c r="J125">
        <v>30</v>
      </c>
      <c r="K125">
        <v>26</v>
      </c>
      <c r="L125" s="2">
        <v>23</v>
      </c>
    </row>
    <row r="126" spans="1:12" x14ac:dyDescent="0.3">
      <c r="A126" t="s">
        <v>51</v>
      </c>
      <c r="B126" t="s">
        <v>18</v>
      </c>
      <c r="C126">
        <v>438</v>
      </c>
      <c r="D126">
        <v>-99</v>
      </c>
      <c r="E126">
        <v>-99</v>
      </c>
      <c r="F126">
        <v>-99</v>
      </c>
      <c r="G126" s="4">
        <v>-99</v>
      </c>
      <c r="H126">
        <v>16</v>
      </c>
      <c r="I126">
        <v>-99</v>
      </c>
      <c r="J126">
        <v>-99</v>
      </c>
      <c r="K126">
        <v>-99</v>
      </c>
      <c r="L126" s="4">
        <v>-99</v>
      </c>
    </row>
    <row r="127" spans="1:12" x14ac:dyDescent="0.3">
      <c r="A127" t="s">
        <v>54</v>
      </c>
      <c r="B127" t="s">
        <v>3</v>
      </c>
      <c r="C127">
        <v>78</v>
      </c>
      <c r="D127">
        <v>50</v>
      </c>
      <c r="E127">
        <v>57</v>
      </c>
      <c r="F127">
        <v>41</v>
      </c>
      <c r="G127" s="2">
        <v>30</v>
      </c>
      <c r="H127">
        <v>276</v>
      </c>
      <c r="I127">
        <v>278</v>
      </c>
      <c r="J127">
        <v>278</v>
      </c>
      <c r="K127">
        <v>212</v>
      </c>
      <c r="L127" s="2">
        <v>221</v>
      </c>
    </row>
    <row r="128" spans="1:12" x14ac:dyDescent="0.3">
      <c r="A128" t="s">
        <v>54</v>
      </c>
      <c r="B128" t="s">
        <v>55</v>
      </c>
      <c r="C128">
        <v>-99</v>
      </c>
      <c r="D128">
        <v>-99</v>
      </c>
      <c r="E128">
        <v>-99</v>
      </c>
      <c r="F128">
        <v>-99</v>
      </c>
      <c r="G128" s="4">
        <v>-99</v>
      </c>
      <c r="H128">
        <v>-99</v>
      </c>
      <c r="I128">
        <v>-99</v>
      </c>
      <c r="J128">
        <v>-99</v>
      </c>
      <c r="K128">
        <v>-99</v>
      </c>
      <c r="L128" s="4">
        <v>-99</v>
      </c>
    </row>
    <row r="129" spans="1:12" x14ac:dyDescent="0.3">
      <c r="A129" t="s">
        <v>54</v>
      </c>
      <c r="B129" t="s">
        <v>14</v>
      </c>
      <c r="C129">
        <v>485</v>
      </c>
      <c r="D129">
        <v>-99</v>
      </c>
      <c r="E129">
        <v>-99</v>
      </c>
      <c r="F129">
        <v>163</v>
      </c>
      <c r="G129" s="2">
        <v>170</v>
      </c>
      <c r="H129">
        <v>8</v>
      </c>
      <c r="I129">
        <v>-99</v>
      </c>
      <c r="J129">
        <v>-99</v>
      </c>
      <c r="K129">
        <v>42</v>
      </c>
      <c r="L129" s="2">
        <v>48</v>
      </c>
    </row>
    <row r="130" spans="1:12" x14ac:dyDescent="0.3">
      <c r="A130" t="s">
        <v>54</v>
      </c>
      <c r="B130" t="s">
        <v>19</v>
      </c>
      <c r="C130">
        <v>63</v>
      </c>
      <c r="D130">
        <v>54</v>
      </c>
      <c r="E130">
        <v>54</v>
      </c>
      <c r="F130">
        <v>32</v>
      </c>
      <c r="G130" s="4">
        <v>60</v>
      </c>
      <c r="H130">
        <v>220</v>
      </c>
      <c r="I130">
        <v>214</v>
      </c>
      <c r="J130">
        <v>218</v>
      </c>
      <c r="K130">
        <v>210</v>
      </c>
      <c r="L130" s="4">
        <v>218</v>
      </c>
    </row>
    <row r="131" spans="1:12" x14ac:dyDescent="0.3">
      <c r="A131" t="s">
        <v>54</v>
      </c>
      <c r="B131" t="s">
        <v>49</v>
      </c>
      <c r="C131">
        <v>143</v>
      </c>
      <c r="D131">
        <v>89</v>
      </c>
      <c r="E131">
        <v>136</v>
      </c>
      <c r="F131">
        <v>94</v>
      </c>
      <c r="G131" s="2">
        <v>110</v>
      </c>
      <c r="H131">
        <v>360</v>
      </c>
      <c r="I131">
        <v>360</v>
      </c>
      <c r="J131">
        <v>360</v>
      </c>
      <c r="K131">
        <v>302</v>
      </c>
      <c r="L131" s="2">
        <v>303</v>
      </c>
    </row>
    <row r="132" spans="1:12" x14ac:dyDescent="0.3">
      <c r="A132" t="s">
        <v>54</v>
      </c>
      <c r="B132" t="s">
        <v>4</v>
      </c>
      <c r="C132">
        <v>63</v>
      </c>
      <c r="D132">
        <v>67</v>
      </c>
      <c r="E132">
        <v>63</v>
      </c>
      <c r="F132">
        <v>82</v>
      </c>
      <c r="G132" s="4">
        <v>110</v>
      </c>
      <c r="H132">
        <v>264</v>
      </c>
      <c r="I132">
        <v>272</v>
      </c>
      <c r="J132">
        <v>264</v>
      </c>
      <c r="K132">
        <v>232</v>
      </c>
      <c r="L132" s="4">
        <v>234</v>
      </c>
    </row>
    <row r="133" spans="1:12" x14ac:dyDescent="0.3">
      <c r="A133" t="s">
        <v>54</v>
      </c>
      <c r="B133" t="s">
        <v>5</v>
      </c>
      <c r="C133">
        <v>231</v>
      </c>
      <c r="D133">
        <v>228</v>
      </c>
      <c r="E133">
        <v>260</v>
      </c>
      <c r="F133">
        <v>112</v>
      </c>
      <c r="G133" s="2">
        <v>110</v>
      </c>
      <c r="H133">
        <v>102</v>
      </c>
      <c r="I133">
        <v>104</v>
      </c>
      <c r="J133">
        <v>104</v>
      </c>
      <c r="K133">
        <v>120</v>
      </c>
      <c r="L133" s="2">
        <v>114</v>
      </c>
    </row>
    <row r="134" spans="1:12" x14ac:dyDescent="0.3">
      <c r="A134" t="s">
        <v>54</v>
      </c>
      <c r="B134" t="s">
        <v>6</v>
      </c>
      <c r="C134">
        <v>112</v>
      </c>
      <c r="D134">
        <v>103</v>
      </c>
      <c r="E134">
        <v>92</v>
      </c>
      <c r="F134">
        <v>100</v>
      </c>
      <c r="G134" s="4">
        <v>80</v>
      </c>
      <c r="H134">
        <v>142</v>
      </c>
      <c r="I134">
        <v>142</v>
      </c>
      <c r="J134">
        <v>142</v>
      </c>
      <c r="K134">
        <v>146</v>
      </c>
      <c r="L134" s="4">
        <v>139</v>
      </c>
    </row>
    <row r="135" spans="1:12" x14ac:dyDescent="0.3">
      <c r="A135" t="s">
        <v>54</v>
      </c>
      <c r="B135" t="s">
        <v>7</v>
      </c>
      <c r="C135">
        <v>100</v>
      </c>
      <c r="D135">
        <v>80</v>
      </c>
      <c r="E135">
        <v>90</v>
      </c>
      <c r="F135">
        <v>63</v>
      </c>
      <c r="G135" s="2">
        <v>110</v>
      </c>
      <c r="H135">
        <v>112</v>
      </c>
      <c r="I135">
        <v>108</v>
      </c>
      <c r="J135">
        <v>110</v>
      </c>
      <c r="K135">
        <v>112</v>
      </c>
      <c r="L135" s="2">
        <v>102</v>
      </c>
    </row>
    <row r="136" spans="1:12" x14ac:dyDescent="0.3">
      <c r="A136" t="s">
        <v>54</v>
      </c>
      <c r="B136" t="s">
        <v>9</v>
      </c>
      <c r="C136">
        <v>117</v>
      </c>
      <c r="D136">
        <v>110</v>
      </c>
      <c r="E136">
        <v>100</v>
      </c>
      <c r="F136">
        <v>85</v>
      </c>
      <c r="G136" s="4">
        <v>80</v>
      </c>
      <c r="H136">
        <v>232</v>
      </c>
      <c r="I136">
        <v>178</v>
      </c>
      <c r="J136">
        <v>192</v>
      </c>
      <c r="K136">
        <v>218</v>
      </c>
      <c r="L136" s="4">
        <v>200</v>
      </c>
    </row>
    <row r="137" spans="1:12" x14ac:dyDescent="0.3">
      <c r="A137" t="s">
        <v>54</v>
      </c>
      <c r="B137" t="s">
        <v>12</v>
      </c>
      <c r="C137">
        <v>-99</v>
      </c>
      <c r="D137">
        <v>-99</v>
      </c>
      <c r="E137">
        <v>-99</v>
      </c>
      <c r="F137">
        <v>-99</v>
      </c>
      <c r="G137" s="2">
        <v>-99</v>
      </c>
      <c r="H137">
        <v>-99</v>
      </c>
      <c r="I137">
        <v>-99</v>
      </c>
      <c r="J137">
        <v>-99</v>
      </c>
      <c r="K137">
        <v>-99</v>
      </c>
      <c r="L137" s="2">
        <v>-99</v>
      </c>
    </row>
    <row r="138" spans="1:12" x14ac:dyDescent="0.3">
      <c r="A138" t="s">
        <v>54</v>
      </c>
      <c r="B138" t="s">
        <v>13</v>
      </c>
      <c r="C138">
        <v>-99</v>
      </c>
      <c r="D138">
        <v>164</v>
      </c>
      <c r="E138">
        <v>170</v>
      </c>
      <c r="F138">
        <v>151</v>
      </c>
      <c r="G138" s="4">
        <v>150</v>
      </c>
      <c r="H138">
        <v>-99</v>
      </c>
      <c r="I138">
        <v>78</v>
      </c>
      <c r="J138">
        <v>90</v>
      </c>
      <c r="K138">
        <v>90</v>
      </c>
      <c r="L138" s="4">
        <v>89</v>
      </c>
    </row>
    <row r="139" spans="1:12" x14ac:dyDescent="0.3">
      <c r="A139" t="s">
        <v>54</v>
      </c>
      <c r="B139" t="s">
        <v>15</v>
      </c>
      <c r="C139">
        <v>-99</v>
      </c>
      <c r="D139">
        <v>-99</v>
      </c>
      <c r="E139">
        <v>-99</v>
      </c>
      <c r="F139">
        <v>135</v>
      </c>
      <c r="G139" s="2">
        <v>110</v>
      </c>
      <c r="H139">
        <v>-99</v>
      </c>
      <c r="I139">
        <v>-99</v>
      </c>
      <c r="J139">
        <v>-99</v>
      </c>
      <c r="K139">
        <v>86</v>
      </c>
      <c r="L139" s="2">
        <v>82</v>
      </c>
    </row>
    <row r="140" spans="1:12" x14ac:dyDescent="0.3">
      <c r="A140" t="s">
        <v>54</v>
      </c>
      <c r="B140" t="s">
        <v>18</v>
      </c>
      <c r="C140">
        <v>-99</v>
      </c>
      <c r="D140">
        <v>-99</v>
      </c>
      <c r="E140">
        <v>-99</v>
      </c>
      <c r="F140">
        <v>-99</v>
      </c>
      <c r="G140" s="4">
        <v>-99</v>
      </c>
      <c r="H140">
        <v>-99</v>
      </c>
      <c r="I140">
        <v>-99</v>
      </c>
      <c r="J140">
        <v>-99</v>
      </c>
      <c r="K140">
        <v>-99</v>
      </c>
      <c r="L140" s="4">
        <v>-99</v>
      </c>
    </row>
    <row r="141" spans="1:12" x14ac:dyDescent="0.3">
      <c r="A141" t="s">
        <v>56</v>
      </c>
      <c r="B141" t="s">
        <v>3</v>
      </c>
      <c r="C141">
        <v>-99</v>
      </c>
      <c r="D141">
        <v>-99</v>
      </c>
      <c r="E141">
        <v>-99</v>
      </c>
      <c r="F141">
        <v>-99</v>
      </c>
      <c r="G141" s="2">
        <v>-99</v>
      </c>
      <c r="H141">
        <v>-99</v>
      </c>
      <c r="I141">
        <v>-99</v>
      </c>
      <c r="J141">
        <v>-99</v>
      </c>
      <c r="K141">
        <v>-99</v>
      </c>
      <c r="L141" s="2">
        <v>-99</v>
      </c>
    </row>
    <row r="142" spans="1:12" x14ac:dyDescent="0.3">
      <c r="A142" t="s">
        <v>56</v>
      </c>
      <c r="B142" t="s">
        <v>36</v>
      </c>
      <c r="C142">
        <v>-99</v>
      </c>
      <c r="D142">
        <v>-99</v>
      </c>
      <c r="E142">
        <v>-99</v>
      </c>
      <c r="F142">
        <v>-99</v>
      </c>
      <c r="G142" s="4">
        <v>-99</v>
      </c>
      <c r="H142">
        <v>-99</v>
      </c>
      <c r="I142">
        <v>-99</v>
      </c>
      <c r="J142">
        <v>-99</v>
      </c>
      <c r="K142">
        <v>-99</v>
      </c>
      <c r="L142" s="4">
        <v>-99</v>
      </c>
    </row>
    <row r="143" spans="1:12" x14ac:dyDescent="0.3">
      <c r="A143" t="s">
        <v>56</v>
      </c>
      <c r="B143" t="s">
        <v>53</v>
      </c>
      <c r="C143">
        <v>-99</v>
      </c>
      <c r="D143">
        <v>-99</v>
      </c>
      <c r="E143">
        <v>-99</v>
      </c>
      <c r="F143">
        <v>-99</v>
      </c>
      <c r="G143" s="2">
        <v>-99</v>
      </c>
      <c r="H143">
        <v>-99</v>
      </c>
      <c r="I143">
        <v>-99</v>
      </c>
      <c r="J143">
        <v>-99</v>
      </c>
      <c r="K143">
        <v>-99</v>
      </c>
      <c r="L143" s="2">
        <v>-99</v>
      </c>
    </row>
    <row r="144" spans="1:12" x14ac:dyDescent="0.3">
      <c r="A144" t="s">
        <v>56</v>
      </c>
      <c r="B144" t="s">
        <v>37</v>
      </c>
      <c r="C144">
        <v>-99</v>
      </c>
      <c r="D144">
        <v>-99</v>
      </c>
      <c r="E144">
        <v>-99</v>
      </c>
      <c r="F144">
        <v>-99</v>
      </c>
      <c r="G144" s="4">
        <v>-99</v>
      </c>
      <c r="H144">
        <v>-99</v>
      </c>
      <c r="I144">
        <v>-99</v>
      </c>
      <c r="J144">
        <v>-99</v>
      </c>
      <c r="K144">
        <v>-99</v>
      </c>
      <c r="L144" s="4">
        <v>-99</v>
      </c>
    </row>
    <row r="145" spans="1:12" x14ac:dyDescent="0.3">
      <c r="A145" t="s">
        <v>56</v>
      </c>
      <c r="B145" t="s">
        <v>14</v>
      </c>
      <c r="C145">
        <v>-99</v>
      </c>
      <c r="D145">
        <v>-99</v>
      </c>
      <c r="E145">
        <v>-99</v>
      </c>
      <c r="F145">
        <v>-99</v>
      </c>
      <c r="G145" s="2">
        <v>-99</v>
      </c>
      <c r="H145">
        <v>-99</v>
      </c>
      <c r="I145">
        <v>-99</v>
      </c>
      <c r="J145">
        <v>-99</v>
      </c>
      <c r="K145">
        <v>-99</v>
      </c>
      <c r="L145" s="2">
        <v>-99</v>
      </c>
    </row>
    <row r="146" spans="1:12" x14ac:dyDescent="0.3">
      <c r="A146" t="s">
        <v>56</v>
      </c>
      <c r="B146" t="s">
        <v>61</v>
      </c>
      <c r="C146">
        <v>-99</v>
      </c>
      <c r="D146">
        <v>-99</v>
      </c>
      <c r="E146">
        <v>-99</v>
      </c>
      <c r="F146">
        <v>-99</v>
      </c>
      <c r="G146" s="4">
        <v>-99</v>
      </c>
      <c r="H146">
        <v>-99</v>
      </c>
      <c r="I146">
        <v>-99</v>
      </c>
      <c r="J146">
        <v>-99</v>
      </c>
      <c r="K146">
        <v>-99</v>
      </c>
      <c r="L146" s="4">
        <v>-99</v>
      </c>
    </row>
    <row r="147" spans="1:12" x14ac:dyDescent="0.3">
      <c r="A147" t="s">
        <v>56</v>
      </c>
      <c r="B147" t="s">
        <v>24</v>
      </c>
      <c r="C147">
        <v>-99</v>
      </c>
      <c r="D147">
        <v>-99</v>
      </c>
      <c r="E147">
        <v>-99</v>
      </c>
      <c r="F147">
        <v>-99</v>
      </c>
      <c r="G147" s="2">
        <v>-99</v>
      </c>
      <c r="H147">
        <v>-99</v>
      </c>
      <c r="I147">
        <v>-99</v>
      </c>
      <c r="J147">
        <v>-99</v>
      </c>
      <c r="K147">
        <v>-99</v>
      </c>
      <c r="L147" s="2">
        <v>-99</v>
      </c>
    </row>
    <row r="148" spans="1:12" x14ac:dyDescent="0.3">
      <c r="A148" t="s">
        <v>56</v>
      </c>
      <c r="B148" t="s">
        <v>35</v>
      </c>
      <c r="C148">
        <v>-99</v>
      </c>
      <c r="D148">
        <v>-99</v>
      </c>
      <c r="E148">
        <v>-99</v>
      </c>
      <c r="F148">
        <v>-99</v>
      </c>
      <c r="G148" s="4">
        <v>-99</v>
      </c>
      <c r="H148">
        <v>-99</v>
      </c>
      <c r="I148">
        <v>-99</v>
      </c>
      <c r="J148">
        <v>-99</v>
      </c>
      <c r="K148">
        <v>-99</v>
      </c>
      <c r="L148" s="4">
        <v>-99</v>
      </c>
    </row>
    <row r="149" spans="1:12" x14ac:dyDescent="0.3">
      <c r="A149" t="s">
        <v>56</v>
      </c>
      <c r="B149" t="s">
        <v>19</v>
      </c>
      <c r="C149">
        <v>-99</v>
      </c>
      <c r="D149">
        <v>-99</v>
      </c>
      <c r="E149">
        <v>-99</v>
      </c>
      <c r="F149">
        <v>-99</v>
      </c>
      <c r="G149" s="2">
        <v>-99</v>
      </c>
      <c r="H149">
        <v>-99</v>
      </c>
      <c r="I149">
        <v>-99</v>
      </c>
      <c r="J149">
        <v>-99</v>
      </c>
      <c r="K149">
        <v>-99</v>
      </c>
      <c r="L149" s="2">
        <v>-99</v>
      </c>
    </row>
    <row r="150" spans="1:12" x14ac:dyDescent="0.3">
      <c r="A150" t="s">
        <v>56</v>
      </c>
      <c r="B150" t="s">
        <v>57</v>
      </c>
      <c r="C150">
        <v>-99</v>
      </c>
      <c r="D150">
        <v>-99</v>
      </c>
      <c r="E150">
        <v>-99</v>
      </c>
      <c r="F150">
        <v>-99</v>
      </c>
      <c r="G150" s="4">
        <v>-99</v>
      </c>
      <c r="H150">
        <v>-99</v>
      </c>
      <c r="I150">
        <v>-99</v>
      </c>
      <c r="J150">
        <v>-99</v>
      </c>
      <c r="K150">
        <v>-99</v>
      </c>
      <c r="L150" s="4">
        <v>-99</v>
      </c>
    </row>
    <row r="151" spans="1:12" x14ac:dyDescent="0.3">
      <c r="A151" t="s">
        <v>56</v>
      </c>
      <c r="B151" t="s">
        <v>4</v>
      </c>
      <c r="C151">
        <v>-99</v>
      </c>
      <c r="D151">
        <v>-99</v>
      </c>
      <c r="E151">
        <v>-99</v>
      </c>
      <c r="F151">
        <v>-99</v>
      </c>
      <c r="G151" s="2">
        <v>-99</v>
      </c>
      <c r="H151">
        <v>-99</v>
      </c>
      <c r="I151">
        <v>-99</v>
      </c>
      <c r="J151">
        <v>-99</v>
      </c>
      <c r="K151">
        <v>-99</v>
      </c>
      <c r="L151" s="2">
        <v>-99</v>
      </c>
    </row>
    <row r="152" spans="1:12" x14ac:dyDescent="0.3">
      <c r="A152" t="s">
        <v>56</v>
      </c>
      <c r="B152" t="s">
        <v>5</v>
      </c>
      <c r="C152">
        <v>-99</v>
      </c>
      <c r="D152">
        <v>-99</v>
      </c>
      <c r="E152">
        <v>-99</v>
      </c>
      <c r="F152">
        <v>-99</v>
      </c>
      <c r="G152" s="4">
        <v>-99</v>
      </c>
      <c r="H152">
        <v>-99</v>
      </c>
      <c r="I152">
        <v>-99</v>
      </c>
      <c r="J152">
        <v>-99</v>
      </c>
      <c r="K152">
        <v>-99</v>
      </c>
      <c r="L152" s="4">
        <v>-99</v>
      </c>
    </row>
    <row r="153" spans="1:12" x14ac:dyDescent="0.3">
      <c r="A153" t="s">
        <v>56</v>
      </c>
      <c r="B153" t="s">
        <v>6</v>
      </c>
      <c r="C153">
        <v>-99</v>
      </c>
      <c r="D153">
        <v>-99</v>
      </c>
      <c r="E153">
        <v>-99</v>
      </c>
      <c r="F153">
        <v>-99</v>
      </c>
      <c r="G153" s="2">
        <v>-99</v>
      </c>
      <c r="H153">
        <v>-99</v>
      </c>
      <c r="I153">
        <v>-99</v>
      </c>
      <c r="J153">
        <v>-99</v>
      </c>
      <c r="K153">
        <v>-99</v>
      </c>
      <c r="L153" s="2">
        <v>-99</v>
      </c>
    </row>
    <row r="154" spans="1:12" x14ac:dyDescent="0.3">
      <c r="A154" t="s">
        <v>56</v>
      </c>
      <c r="B154" t="s">
        <v>7</v>
      </c>
      <c r="C154">
        <v>-99</v>
      </c>
      <c r="D154">
        <v>-99</v>
      </c>
      <c r="E154">
        <v>-99</v>
      </c>
      <c r="F154">
        <v>-99</v>
      </c>
      <c r="G154" s="4">
        <v>-99</v>
      </c>
      <c r="H154">
        <v>-99</v>
      </c>
      <c r="I154">
        <v>-99</v>
      </c>
      <c r="J154">
        <v>-99</v>
      </c>
      <c r="K154">
        <v>-99</v>
      </c>
      <c r="L154" s="4">
        <v>-99</v>
      </c>
    </row>
    <row r="155" spans="1:12" x14ac:dyDescent="0.3">
      <c r="A155" t="s">
        <v>56</v>
      </c>
      <c r="B155" t="s">
        <v>9</v>
      </c>
      <c r="C155">
        <v>-99</v>
      </c>
      <c r="D155">
        <v>-99</v>
      </c>
      <c r="E155">
        <v>-99</v>
      </c>
      <c r="F155">
        <v>-99</v>
      </c>
      <c r="G155" s="2">
        <v>-99</v>
      </c>
      <c r="H155">
        <v>-99</v>
      </c>
      <c r="I155">
        <v>-99</v>
      </c>
      <c r="J155">
        <v>-99</v>
      </c>
      <c r="K155">
        <v>-99</v>
      </c>
      <c r="L155" s="2">
        <v>-99</v>
      </c>
    </row>
    <row r="156" spans="1:12" x14ac:dyDescent="0.3">
      <c r="A156" t="s">
        <v>56</v>
      </c>
      <c r="B156" t="s">
        <v>11</v>
      </c>
      <c r="C156">
        <v>122</v>
      </c>
      <c r="D156">
        <v>113</v>
      </c>
      <c r="E156">
        <v>125</v>
      </c>
      <c r="F156">
        <v>204</v>
      </c>
      <c r="G156" s="4">
        <v>120</v>
      </c>
      <c r="H156">
        <v>132</v>
      </c>
      <c r="I156">
        <v>122</v>
      </c>
      <c r="J156">
        <v>112</v>
      </c>
      <c r="K156">
        <v>110</v>
      </c>
      <c r="L156" s="4">
        <v>105</v>
      </c>
    </row>
    <row r="157" spans="1:12" x14ac:dyDescent="0.3">
      <c r="A157" t="s">
        <v>56</v>
      </c>
      <c r="B157" t="s">
        <v>58</v>
      </c>
      <c r="C157">
        <v>292</v>
      </c>
      <c r="D157">
        <v>286</v>
      </c>
      <c r="E157">
        <v>256</v>
      </c>
      <c r="F157">
        <v>225</v>
      </c>
      <c r="G157" s="2">
        <v>230</v>
      </c>
      <c r="H157">
        <v>120</v>
      </c>
      <c r="I157">
        <v>118</v>
      </c>
      <c r="J157">
        <v>112</v>
      </c>
      <c r="K157">
        <v>134</v>
      </c>
      <c r="L157" s="2">
        <v>128</v>
      </c>
    </row>
    <row r="158" spans="1:12" x14ac:dyDescent="0.3">
      <c r="A158" t="s">
        <v>56</v>
      </c>
      <c r="B158" t="s">
        <v>12</v>
      </c>
      <c r="C158">
        <v>255</v>
      </c>
      <c r="D158">
        <v>282</v>
      </c>
      <c r="E158">
        <v>260</v>
      </c>
      <c r="F158">
        <v>188</v>
      </c>
      <c r="G158" s="4">
        <v>140</v>
      </c>
      <c r="H158">
        <v>100</v>
      </c>
      <c r="I158">
        <v>80</v>
      </c>
      <c r="J158">
        <v>98</v>
      </c>
      <c r="K158">
        <v>110</v>
      </c>
      <c r="L158" s="4">
        <v>123</v>
      </c>
    </row>
    <row r="159" spans="1:12" x14ac:dyDescent="0.3">
      <c r="A159" t="s">
        <v>56</v>
      </c>
      <c r="B159" t="s">
        <v>59</v>
      </c>
      <c r="C159">
        <v>194</v>
      </c>
      <c r="D159">
        <v>194</v>
      </c>
      <c r="E159">
        <v>242</v>
      </c>
      <c r="F159">
        <v>292</v>
      </c>
      <c r="G159" s="2">
        <v>210</v>
      </c>
      <c r="H159">
        <v>114</v>
      </c>
      <c r="I159">
        <v>98</v>
      </c>
      <c r="J159">
        <v>90</v>
      </c>
      <c r="K159">
        <v>92</v>
      </c>
      <c r="L159" s="2">
        <v>87</v>
      </c>
    </row>
    <row r="160" spans="1:12" x14ac:dyDescent="0.3">
      <c r="A160" t="s">
        <v>56</v>
      </c>
      <c r="B160" t="s">
        <v>13</v>
      </c>
      <c r="C160">
        <v>-99</v>
      </c>
      <c r="D160">
        <v>-99</v>
      </c>
      <c r="E160">
        <v>-99</v>
      </c>
      <c r="F160">
        <v>-99</v>
      </c>
      <c r="G160" s="4">
        <v>-99</v>
      </c>
      <c r="H160">
        <v>-99</v>
      </c>
      <c r="I160">
        <v>-99</v>
      </c>
      <c r="J160">
        <v>-99</v>
      </c>
      <c r="K160">
        <v>-99</v>
      </c>
      <c r="L160" s="4">
        <v>-99</v>
      </c>
    </row>
    <row r="161" spans="1:12" x14ac:dyDescent="0.3">
      <c r="A161" t="s">
        <v>56</v>
      </c>
      <c r="B161" t="s">
        <v>15</v>
      </c>
      <c r="C161">
        <v>358</v>
      </c>
      <c r="D161">
        <v>367</v>
      </c>
      <c r="E161">
        <v>367</v>
      </c>
      <c r="F161">
        <v>319</v>
      </c>
      <c r="G161" s="2">
        <v>380</v>
      </c>
      <c r="H161">
        <v>60</v>
      </c>
      <c r="I161">
        <v>68</v>
      </c>
      <c r="J161">
        <v>60</v>
      </c>
      <c r="K161">
        <v>62</v>
      </c>
      <c r="L161" s="2">
        <v>59</v>
      </c>
    </row>
    <row r="162" spans="1:12" x14ac:dyDescent="0.3">
      <c r="A162" t="s">
        <v>56</v>
      </c>
      <c r="B162" t="s">
        <v>60</v>
      </c>
      <c r="C162">
        <v>-99</v>
      </c>
      <c r="D162">
        <v>-99</v>
      </c>
      <c r="E162">
        <v>-99</v>
      </c>
      <c r="F162">
        <v>-99</v>
      </c>
      <c r="G162" s="4">
        <v>-99</v>
      </c>
      <c r="H162">
        <v>-99</v>
      </c>
      <c r="I162">
        <v>-99</v>
      </c>
      <c r="J162">
        <v>-99</v>
      </c>
      <c r="K162">
        <v>-99</v>
      </c>
      <c r="L162" s="4">
        <v>-99</v>
      </c>
    </row>
    <row r="163" spans="1:12" x14ac:dyDescent="0.3">
      <c r="A163" t="s">
        <v>56</v>
      </c>
      <c r="B163" t="s">
        <v>17</v>
      </c>
      <c r="C163">
        <v>-99</v>
      </c>
      <c r="D163">
        <v>-99</v>
      </c>
      <c r="E163">
        <v>-99</v>
      </c>
      <c r="F163">
        <v>-99</v>
      </c>
      <c r="G163" s="2">
        <v>-99</v>
      </c>
      <c r="H163">
        <v>-99</v>
      </c>
      <c r="I163">
        <v>-99</v>
      </c>
      <c r="J163">
        <v>-99</v>
      </c>
      <c r="K163">
        <v>-99</v>
      </c>
      <c r="L163" s="2">
        <v>-99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200E4-F16D-4DE8-9A7C-B5925CE80366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BEF6C-E01E-425E-AD42-A5F2D3A92073}">
  <dimension ref="A1:N163"/>
  <sheetViews>
    <sheetView topLeftCell="C137" workbookViewId="0">
      <selection activeCell="N2" sqref="N2:N163"/>
    </sheetView>
  </sheetViews>
  <sheetFormatPr defaultRowHeight="14.4" x14ac:dyDescent="0.3"/>
  <cols>
    <col min="1" max="1" width="19.33203125" customWidth="1"/>
    <col min="2" max="2" width="8.21875" bestFit="1" customWidth="1"/>
    <col min="3" max="5" width="18.33203125" bestFit="1" customWidth="1"/>
    <col min="6" max="6" width="14.77734375" bestFit="1" customWidth="1"/>
    <col min="7" max="9" width="16" bestFit="1" customWidth="1"/>
    <col min="10" max="10" width="12.44140625" bestFit="1" customWidth="1"/>
    <col min="11" max="13" width="21.44140625" bestFit="1" customWidth="1"/>
    <col min="14" max="14" width="17.88671875" bestFit="1" customWidth="1"/>
    <col min="20" max="20" width="22.44140625" bestFit="1" customWidth="1"/>
    <col min="21" max="21" width="14.77734375" bestFit="1" customWidth="1"/>
    <col min="22" max="22" width="12.44140625" bestFit="1" customWidth="1"/>
    <col min="23" max="23" width="17.88671875" bestFit="1" customWidth="1"/>
  </cols>
  <sheetData>
    <row r="1" spans="1:14" x14ac:dyDescent="0.3">
      <c r="A1" t="s">
        <v>0</v>
      </c>
      <c r="B1" t="s">
        <v>1</v>
      </c>
      <c r="C1" t="s">
        <v>85</v>
      </c>
      <c r="D1" t="s">
        <v>82</v>
      </c>
      <c r="E1" t="s">
        <v>77</v>
      </c>
      <c r="F1" t="s">
        <v>79</v>
      </c>
      <c r="G1" t="s">
        <v>86</v>
      </c>
      <c r="H1" t="s">
        <v>84</v>
      </c>
      <c r="I1" t="s">
        <v>78</v>
      </c>
      <c r="J1" t="s">
        <v>80</v>
      </c>
      <c r="K1" t="s">
        <v>87</v>
      </c>
      <c r="L1" t="s">
        <v>83</v>
      </c>
      <c r="M1" t="s">
        <v>89</v>
      </c>
      <c r="N1" t="s">
        <v>81</v>
      </c>
    </row>
    <row r="2" spans="1:14" x14ac:dyDescent="0.3">
      <c r="A2" t="s">
        <v>2</v>
      </c>
      <c r="B2" t="s">
        <v>3</v>
      </c>
      <c r="C2">
        <v>-99</v>
      </c>
      <c r="D2">
        <v>-99</v>
      </c>
      <c r="E2">
        <v>-99</v>
      </c>
      <c r="F2">
        <v>-99</v>
      </c>
      <c r="G2">
        <v>-99</v>
      </c>
      <c r="H2">
        <v>-99</v>
      </c>
      <c r="I2">
        <v>-99</v>
      </c>
      <c r="J2">
        <v>-99</v>
      </c>
      <c r="K2">
        <v>-99</v>
      </c>
      <c r="L2">
        <v>-99</v>
      </c>
      <c r="M2">
        <v>-99</v>
      </c>
      <c r="N2">
        <v>-99</v>
      </c>
    </row>
    <row r="3" spans="1:14" x14ac:dyDescent="0.3">
      <c r="A3" t="s">
        <v>2</v>
      </c>
      <c r="B3" t="s">
        <v>14</v>
      </c>
      <c r="C3">
        <v>-99</v>
      </c>
      <c r="D3">
        <v>-99</v>
      </c>
      <c r="E3">
        <v>-99</v>
      </c>
      <c r="F3">
        <v>-99</v>
      </c>
      <c r="G3">
        <v>-99</v>
      </c>
      <c r="H3">
        <v>-99</v>
      </c>
      <c r="I3">
        <v>-99</v>
      </c>
      <c r="J3">
        <v>-99</v>
      </c>
      <c r="K3">
        <v>-99</v>
      </c>
      <c r="L3">
        <v>-99</v>
      </c>
      <c r="M3">
        <v>-99</v>
      </c>
      <c r="N3">
        <v>-99</v>
      </c>
    </row>
    <row r="4" spans="1:14" x14ac:dyDescent="0.3">
      <c r="A4" t="s">
        <v>2</v>
      </c>
      <c r="B4" t="s">
        <v>19</v>
      </c>
      <c r="C4">
        <v>-99</v>
      </c>
      <c r="D4">
        <v>-99</v>
      </c>
      <c r="E4">
        <v>-99</v>
      </c>
      <c r="F4">
        <v>-99</v>
      </c>
      <c r="G4">
        <v>-99</v>
      </c>
      <c r="H4">
        <v>-99</v>
      </c>
      <c r="I4">
        <v>-99</v>
      </c>
      <c r="J4">
        <v>-99</v>
      </c>
      <c r="K4">
        <v>-99</v>
      </c>
      <c r="L4">
        <v>-99</v>
      </c>
      <c r="M4">
        <v>-99</v>
      </c>
      <c r="N4">
        <v>-99</v>
      </c>
    </row>
    <row r="5" spans="1:14" x14ac:dyDescent="0.3">
      <c r="A5" t="s">
        <v>2</v>
      </c>
      <c r="B5" t="s">
        <v>4</v>
      </c>
      <c r="C5">
        <v>-99</v>
      </c>
      <c r="D5">
        <v>-99</v>
      </c>
      <c r="E5">
        <v>-99</v>
      </c>
      <c r="F5">
        <v>-99</v>
      </c>
      <c r="G5">
        <v>-99</v>
      </c>
      <c r="H5">
        <v>-99</v>
      </c>
      <c r="I5">
        <v>-99</v>
      </c>
      <c r="J5">
        <v>-99</v>
      </c>
      <c r="K5">
        <v>-99</v>
      </c>
      <c r="L5">
        <v>-99</v>
      </c>
      <c r="M5">
        <v>-99</v>
      </c>
      <c r="N5">
        <v>-99</v>
      </c>
    </row>
    <row r="6" spans="1:14" x14ac:dyDescent="0.3">
      <c r="A6" t="s">
        <v>2</v>
      </c>
      <c r="B6" t="s">
        <v>5</v>
      </c>
      <c r="C6">
        <v>-99</v>
      </c>
      <c r="D6">
        <v>-99</v>
      </c>
      <c r="E6">
        <v>-99</v>
      </c>
      <c r="F6">
        <v>-99</v>
      </c>
      <c r="G6">
        <v>-99</v>
      </c>
      <c r="H6">
        <v>-99</v>
      </c>
      <c r="I6">
        <v>-99</v>
      </c>
      <c r="J6">
        <v>-99</v>
      </c>
      <c r="K6">
        <v>-99</v>
      </c>
      <c r="L6">
        <v>-99</v>
      </c>
      <c r="M6">
        <v>-99</v>
      </c>
      <c r="N6">
        <v>-99</v>
      </c>
    </row>
    <row r="7" spans="1:14" x14ac:dyDescent="0.3">
      <c r="A7" t="s">
        <v>2</v>
      </c>
      <c r="B7" t="s">
        <v>6</v>
      </c>
      <c r="C7">
        <v>-99</v>
      </c>
      <c r="D7">
        <v>-99</v>
      </c>
      <c r="E7">
        <v>-99</v>
      </c>
      <c r="F7">
        <v>-99</v>
      </c>
      <c r="G7">
        <v>-99</v>
      </c>
      <c r="H7">
        <v>-99</v>
      </c>
      <c r="I7">
        <v>-99</v>
      </c>
      <c r="J7">
        <v>-99</v>
      </c>
      <c r="K7">
        <v>-99</v>
      </c>
      <c r="L7">
        <v>-99</v>
      </c>
      <c r="M7">
        <v>-99</v>
      </c>
      <c r="N7">
        <v>-99</v>
      </c>
    </row>
    <row r="8" spans="1:14" x14ac:dyDescent="0.3">
      <c r="A8" t="s">
        <v>2</v>
      </c>
      <c r="B8" t="s">
        <v>7</v>
      </c>
      <c r="C8">
        <v>-99</v>
      </c>
      <c r="D8" t="s">
        <v>76</v>
      </c>
      <c r="E8">
        <v>-99</v>
      </c>
      <c r="F8">
        <v>-99</v>
      </c>
      <c r="G8">
        <v>-99</v>
      </c>
      <c r="H8">
        <v>2</v>
      </c>
      <c r="I8">
        <v>-99</v>
      </c>
      <c r="J8">
        <v>-99</v>
      </c>
      <c r="K8">
        <v>-99</v>
      </c>
      <c r="L8">
        <v>125</v>
      </c>
      <c r="M8">
        <v>-99</v>
      </c>
      <c r="N8">
        <v>-99</v>
      </c>
    </row>
    <row r="9" spans="1:14" x14ac:dyDescent="0.3">
      <c r="A9" t="s">
        <v>2</v>
      </c>
      <c r="B9" t="s">
        <v>8</v>
      </c>
      <c r="C9">
        <v>-99</v>
      </c>
      <c r="D9">
        <v>-99</v>
      </c>
      <c r="E9">
        <v>-99</v>
      </c>
      <c r="F9">
        <v>-99</v>
      </c>
      <c r="G9">
        <v>-99</v>
      </c>
      <c r="H9">
        <v>-99</v>
      </c>
      <c r="I9">
        <v>-99</v>
      </c>
      <c r="J9">
        <v>-99</v>
      </c>
      <c r="K9">
        <v>-99</v>
      </c>
      <c r="L9">
        <v>-99</v>
      </c>
      <c r="M9">
        <v>-99</v>
      </c>
      <c r="N9">
        <v>-99</v>
      </c>
    </row>
    <row r="10" spans="1:14" x14ac:dyDescent="0.3">
      <c r="A10" t="s">
        <v>2</v>
      </c>
      <c r="B10" t="s">
        <v>9</v>
      </c>
      <c r="C10">
        <v>-99</v>
      </c>
      <c r="D10">
        <v>-99</v>
      </c>
      <c r="E10">
        <v>316</v>
      </c>
      <c r="F10">
        <v>80</v>
      </c>
      <c r="G10">
        <v>-99</v>
      </c>
      <c r="H10">
        <v>-99</v>
      </c>
      <c r="I10">
        <v>4</v>
      </c>
      <c r="J10">
        <v>38</v>
      </c>
      <c r="K10">
        <v>-99</v>
      </c>
      <c r="L10">
        <v>-99</v>
      </c>
      <c r="M10">
        <v>64</v>
      </c>
      <c r="N10">
        <v>128</v>
      </c>
    </row>
    <row r="11" spans="1:14" x14ac:dyDescent="0.3">
      <c r="A11" t="s">
        <v>2</v>
      </c>
      <c r="B11" t="s">
        <v>11</v>
      </c>
      <c r="C11">
        <v>-99</v>
      </c>
      <c r="D11">
        <v>-99</v>
      </c>
      <c r="E11">
        <v>-99</v>
      </c>
      <c r="F11">
        <v>-99</v>
      </c>
      <c r="G11">
        <v>-99</v>
      </c>
      <c r="H11">
        <v>-99</v>
      </c>
      <c r="I11">
        <v>-99</v>
      </c>
      <c r="J11">
        <v>-99</v>
      </c>
      <c r="K11">
        <v>-99</v>
      </c>
      <c r="L11">
        <v>-99</v>
      </c>
      <c r="M11">
        <v>-99</v>
      </c>
      <c r="N11">
        <v>-99</v>
      </c>
    </row>
    <row r="12" spans="1:14" x14ac:dyDescent="0.3">
      <c r="A12" t="s">
        <v>2</v>
      </c>
      <c r="B12" t="s">
        <v>12</v>
      </c>
      <c r="C12">
        <v>-99</v>
      </c>
      <c r="D12">
        <v>-99</v>
      </c>
      <c r="E12">
        <v>-99</v>
      </c>
      <c r="F12">
        <v>-99</v>
      </c>
      <c r="G12">
        <v>-99</v>
      </c>
      <c r="H12">
        <v>-99</v>
      </c>
      <c r="I12">
        <v>-99</v>
      </c>
      <c r="J12">
        <v>-99</v>
      </c>
      <c r="K12">
        <v>-99</v>
      </c>
      <c r="L12">
        <v>-99</v>
      </c>
      <c r="M12">
        <v>-99</v>
      </c>
      <c r="N12">
        <v>-99</v>
      </c>
    </row>
    <row r="13" spans="1:14" x14ac:dyDescent="0.3">
      <c r="A13" t="s">
        <v>2</v>
      </c>
      <c r="B13" t="s">
        <v>13</v>
      </c>
      <c r="C13">
        <v>-99</v>
      </c>
      <c r="D13">
        <v>-99</v>
      </c>
      <c r="E13">
        <v>-99</v>
      </c>
      <c r="F13">
        <v>-99</v>
      </c>
      <c r="G13">
        <v>-99</v>
      </c>
      <c r="H13">
        <v>-99</v>
      </c>
      <c r="I13">
        <v>-99</v>
      </c>
      <c r="J13">
        <v>-99</v>
      </c>
      <c r="K13">
        <v>-99</v>
      </c>
      <c r="L13">
        <v>-99</v>
      </c>
      <c r="M13">
        <v>-99</v>
      </c>
      <c r="N13">
        <v>-99</v>
      </c>
    </row>
    <row r="14" spans="1:14" x14ac:dyDescent="0.3">
      <c r="A14" t="s">
        <v>2</v>
      </c>
      <c r="B14" t="s">
        <v>15</v>
      </c>
      <c r="C14">
        <v>-99</v>
      </c>
      <c r="D14">
        <v>-99</v>
      </c>
      <c r="E14">
        <v>-99</v>
      </c>
      <c r="F14">
        <v>-99</v>
      </c>
      <c r="G14">
        <v>-99</v>
      </c>
      <c r="H14">
        <v>-99</v>
      </c>
      <c r="I14">
        <v>-99</v>
      </c>
      <c r="J14">
        <v>-99</v>
      </c>
      <c r="K14">
        <v>-99</v>
      </c>
      <c r="L14">
        <v>-99</v>
      </c>
      <c r="M14">
        <v>-99</v>
      </c>
      <c r="N14">
        <v>-99</v>
      </c>
    </row>
    <row r="15" spans="1:14" x14ac:dyDescent="0.3">
      <c r="A15" t="s">
        <v>2</v>
      </c>
      <c r="B15" t="s">
        <v>16</v>
      </c>
      <c r="C15">
        <v>100</v>
      </c>
      <c r="D15">
        <v>108</v>
      </c>
      <c r="E15">
        <v>102</v>
      </c>
      <c r="F15">
        <v>94</v>
      </c>
      <c r="G15">
        <v>38</v>
      </c>
      <c r="H15">
        <v>36</v>
      </c>
      <c r="I15">
        <v>36</v>
      </c>
      <c r="J15">
        <v>34</v>
      </c>
      <c r="K15">
        <v>376</v>
      </c>
      <c r="L15">
        <v>353</v>
      </c>
      <c r="M15">
        <v>329</v>
      </c>
      <c r="N15">
        <v>336</v>
      </c>
    </row>
    <row r="16" spans="1:14" x14ac:dyDescent="0.3">
      <c r="A16" t="s">
        <v>2</v>
      </c>
      <c r="B16" t="s">
        <v>17</v>
      </c>
      <c r="C16">
        <v>-99</v>
      </c>
      <c r="D16">
        <v>-99</v>
      </c>
      <c r="E16">
        <v>-99</v>
      </c>
      <c r="F16">
        <v>-99</v>
      </c>
      <c r="G16">
        <v>-99</v>
      </c>
      <c r="H16">
        <v>-99</v>
      </c>
      <c r="I16">
        <v>-99</v>
      </c>
      <c r="J16">
        <v>-99</v>
      </c>
      <c r="K16">
        <v>-99</v>
      </c>
      <c r="L16">
        <v>-99</v>
      </c>
      <c r="M16">
        <v>-99</v>
      </c>
      <c r="N16">
        <v>-99</v>
      </c>
    </row>
    <row r="17" spans="1:14" x14ac:dyDescent="0.3">
      <c r="A17" t="s">
        <v>2</v>
      </c>
      <c r="B17" t="s">
        <v>18</v>
      </c>
      <c r="C17">
        <v>-99</v>
      </c>
      <c r="D17">
        <v>-99</v>
      </c>
      <c r="E17">
        <v>-99</v>
      </c>
      <c r="F17">
        <v>-99</v>
      </c>
      <c r="G17">
        <v>-99</v>
      </c>
      <c r="H17">
        <v>-99</v>
      </c>
      <c r="I17">
        <v>-99</v>
      </c>
      <c r="J17">
        <v>-99</v>
      </c>
      <c r="K17">
        <v>-99</v>
      </c>
      <c r="L17">
        <v>-99</v>
      </c>
      <c r="M17">
        <v>-99</v>
      </c>
      <c r="N17">
        <v>-99</v>
      </c>
    </row>
    <row r="18" spans="1:14" x14ac:dyDescent="0.3">
      <c r="A18" t="s">
        <v>20</v>
      </c>
      <c r="B18" t="s">
        <v>3</v>
      </c>
      <c r="C18">
        <v>-99</v>
      </c>
      <c r="D18">
        <v>-99</v>
      </c>
      <c r="E18">
        <v>-99</v>
      </c>
      <c r="F18">
        <v>-99</v>
      </c>
      <c r="G18">
        <v>-99</v>
      </c>
      <c r="H18">
        <v>-99</v>
      </c>
      <c r="I18">
        <v>-99</v>
      </c>
      <c r="J18">
        <v>-99</v>
      </c>
      <c r="K18">
        <v>-99</v>
      </c>
      <c r="L18">
        <v>-99</v>
      </c>
      <c r="M18">
        <v>-99</v>
      </c>
      <c r="N18">
        <v>-99</v>
      </c>
    </row>
    <row r="19" spans="1:14" x14ac:dyDescent="0.3">
      <c r="A19" t="s">
        <v>20</v>
      </c>
      <c r="B19" t="s">
        <v>14</v>
      </c>
      <c r="C19">
        <v>-99</v>
      </c>
      <c r="D19">
        <v>10</v>
      </c>
      <c r="E19">
        <v>-99</v>
      </c>
      <c r="F19">
        <v>-99</v>
      </c>
      <c r="G19">
        <v>-99</v>
      </c>
      <c r="H19">
        <v>24</v>
      </c>
      <c r="I19">
        <v>-99</v>
      </c>
      <c r="J19">
        <v>-99</v>
      </c>
      <c r="K19">
        <v>-99</v>
      </c>
      <c r="L19">
        <v>316</v>
      </c>
      <c r="M19">
        <v>-99</v>
      </c>
      <c r="N19">
        <v>-99</v>
      </c>
    </row>
    <row r="20" spans="1:14" x14ac:dyDescent="0.3">
      <c r="A20" t="s">
        <v>20</v>
      </c>
      <c r="B20" t="s">
        <v>21</v>
      </c>
      <c r="C20">
        <v>-99</v>
      </c>
      <c r="D20">
        <v>-99</v>
      </c>
      <c r="E20">
        <v>-99</v>
      </c>
      <c r="F20">
        <v>-99</v>
      </c>
      <c r="G20">
        <v>-99</v>
      </c>
      <c r="H20">
        <v>-99</v>
      </c>
      <c r="I20">
        <v>-99</v>
      </c>
      <c r="J20">
        <v>-99</v>
      </c>
      <c r="K20">
        <v>-99</v>
      </c>
      <c r="L20">
        <v>-99</v>
      </c>
      <c r="M20">
        <v>-99</v>
      </c>
      <c r="N20">
        <v>-99</v>
      </c>
    </row>
    <row r="21" spans="1:14" x14ac:dyDescent="0.3">
      <c r="A21" t="s">
        <v>20</v>
      </c>
      <c r="B21" t="s">
        <v>6</v>
      </c>
      <c r="C21">
        <v>-99</v>
      </c>
      <c r="D21">
        <v>-99</v>
      </c>
      <c r="E21">
        <v>-99</v>
      </c>
      <c r="F21">
        <v>-99</v>
      </c>
      <c r="G21">
        <v>-99</v>
      </c>
      <c r="H21">
        <v>-99</v>
      </c>
      <c r="I21">
        <v>-99</v>
      </c>
      <c r="J21">
        <v>-99</v>
      </c>
      <c r="K21">
        <v>-99</v>
      </c>
      <c r="L21">
        <v>-99</v>
      </c>
      <c r="M21">
        <v>-99</v>
      </c>
      <c r="N21">
        <v>-99</v>
      </c>
    </row>
    <row r="22" spans="1:14" x14ac:dyDescent="0.3">
      <c r="A22" t="s">
        <v>20</v>
      </c>
      <c r="B22" t="s">
        <v>7</v>
      </c>
      <c r="C22">
        <v>-99</v>
      </c>
      <c r="D22">
        <v>-99</v>
      </c>
      <c r="E22">
        <v>-99</v>
      </c>
      <c r="F22">
        <v>-99</v>
      </c>
      <c r="G22">
        <v>-99</v>
      </c>
      <c r="H22">
        <v>-99</v>
      </c>
      <c r="I22">
        <v>-99</v>
      </c>
      <c r="J22">
        <v>-99</v>
      </c>
      <c r="K22">
        <v>-99</v>
      </c>
      <c r="L22">
        <v>-99</v>
      </c>
      <c r="M22">
        <v>-99</v>
      </c>
      <c r="N22">
        <v>-99</v>
      </c>
    </row>
    <row r="23" spans="1:14" x14ac:dyDescent="0.3">
      <c r="A23" t="s">
        <v>20</v>
      </c>
      <c r="B23" t="s">
        <v>9</v>
      </c>
      <c r="C23">
        <v>-99</v>
      </c>
      <c r="D23">
        <v>-99</v>
      </c>
      <c r="E23">
        <v>-99</v>
      </c>
      <c r="F23">
        <v>-99</v>
      </c>
      <c r="G23">
        <v>-99</v>
      </c>
      <c r="H23">
        <v>-99</v>
      </c>
      <c r="I23">
        <v>-99</v>
      </c>
      <c r="J23">
        <v>-99</v>
      </c>
      <c r="K23">
        <v>-99</v>
      </c>
      <c r="L23">
        <v>-99</v>
      </c>
      <c r="M23">
        <v>-99</v>
      </c>
      <c r="N23">
        <v>-99</v>
      </c>
    </row>
    <row r="24" spans="1:14" x14ac:dyDescent="0.3">
      <c r="A24" t="s">
        <v>22</v>
      </c>
      <c r="B24" t="s">
        <v>3</v>
      </c>
      <c r="C24">
        <v>-99</v>
      </c>
      <c r="D24">
        <v>-99</v>
      </c>
      <c r="E24">
        <v>-99</v>
      </c>
      <c r="F24">
        <v>-99</v>
      </c>
      <c r="G24">
        <v>-99</v>
      </c>
      <c r="H24">
        <v>-99</v>
      </c>
      <c r="I24">
        <v>-99</v>
      </c>
      <c r="J24">
        <v>-99</v>
      </c>
      <c r="K24">
        <v>-99</v>
      </c>
      <c r="L24">
        <v>-99</v>
      </c>
      <c r="M24">
        <v>-99</v>
      </c>
      <c r="N24">
        <v>-99</v>
      </c>
    </row>
    <row r="25" spans="1:14" x14ac:dyDescent="0.3">
      <c r="A25" t="s">
        <v>22</v>
      </c>
      <c r="B25" t="s">
        <v>14</v>
      </c>
      <c r="C25">
        <v>-99</v>
      </c>
      <c r="D25">
        <v>-99</v>
      </c>
      <c r="E25">
        <v>-99</v>
      </c>
      <c r="F25">
        <v>-99</v>
      </c>
      <c r="G25">
        <v>-99</v>
      </c>
      <c r="H25">
        <v>-99</v>
      </c>
      <c r="I25">
        <v>-99</v>
      </c>
      <c r="J25">
        <v>-99</v>
      </c>
      <c r="K25">
        <v>-99</v>
      </c>
      <c r="L25">
        <v>-99</v>
      </c>
      <c r="M25">
        <v>-99</v>
      </c>
      <c r="N25">
        <v>-99</v>
      </c>
    </row>
    <row r="26" spans="1:14" x14ac:dyDescent="0.3">
      <c r="A26" t="s">
        <v>22</v>
      </c>
      <c r="B26" t="s">
        <v>26</v>
      </c>
      <c r="C26">
        <v>50</v>
      </c>
      <c r="D26">
        <v>108</v>
      </c>
      <c r="E26">
        <v>208</v>
      </c>
      <c r="F26">
        <v>202</v>
      </c>
      <c r="G26">
        <v>40</v>
      </c>
      <c r="H26">
        <v>40</v>
      </c>
      <c r="I26">
        <v>40</v>
      </c>
      <c r="J26">
        <v>42</v>
      </c>
      <c r="K26">
        <v>283</v>
      </c>
      <c r="L26">
        <v>286</v>
      </c>
      <c r="M26">
        <v>292</v>
      </c>
      <c r="N26">
        <v>304</v>
      </c>
    </row>
    <row r="27" spans="1:14" x14ac:dyDescent="0.3">
      <c r="A27" t="s">
        <v>22</v>
      </c>
      <c r="B27" t="s">
        <v>19</v>
      </c>
      <c r="C27">
        <v>-99</v>
      </c>
      <c r="D27">
        <v>-99</v>
      </c>
      <c r="E27">
        <v>-99</v>
      </c>
      <c r="F27">
        <v>-99</v>
      </c>
      <c r="G27">
        <v>-99</v>
      </c>
      <c r="H27">
        <v>-99</v>
      </c>
      <c r="I27">
        <v>-99</v>
      </c>
      <c r="J27">
        <v>-99</v>
      </c>
      <c r="K27">
        <v>-99</v>
      </c>
      <c r="L27">
        <v>-99</v>
      </c>
      <c r="M27">
        <v>-99</v>
      </c>
      <c r="N27">
        <v>-99</v>
      </c>
    </row>
    <row r="28" spans="1:14" x14ac:dyDescent="0.3">
      <c r="A28" t="s">
        <v>22</v>
      </c>
      <c r="B28" t="s">
        <v>27</v>
      </c>
      <c r="C28">
        <v>-99</v>
      </c>
      <c r="D28">
        <v>-99</v>
      </c>
      <c r="E28">
        <v>-99</v>
      </c>
      <c r="F28">
        <v>-99</v>
      </c>
      <c r="G28">
        <v>-99</v>
      </c>
      <c r="H28">
        <v>-99</v>
      </c>
      <c r="I28">
        <v>-99</v>
      </c>
      <c r="J28">
        <v>-99</v>
      </c>
      <c r="K28">
        <v>-99</v>
      </c>
      <c r="L28">
        <v>-99</v>
      </c>
      <c r="M28">
        <v>-99</v>
      </c>
      <c r="N28">
        <v>-99</v>
      </c>
    </row>
    <row r="29" spans="1:14" x14ac:dyDescent="0.3">
      <c r="A29" t="s">
        <v>22</v>
      </c>
      <c r="B29" t="s">
        <v>4</v>
      </c>
      <c r="C29">
        <v>192</v>
      </c>
      <c r="D29">
        <v>310</v>
      </c>
      <c r="E29">
        <v>204</v>
      </c>
      <c r="F29">
        <v>-99</v>
      </c>
      <c r="G29">
        <v>40</v>
      </c>
      <c r="H29">
        <v>4</v>
      </c>
      <c r="I29">
        <v>24</v>
      </c>
      <c r="J29">
        <v>-99</v>
      </c>
      <c r="K29">
        <v>262</v>
      </c>
      <c r="L29">
        <v>102</v>
      </c>
      <c r="M29">
        <v>250</v>
      </c>
      <c r="N29">
        <v>-99</v>
      </c>
    </row>
    <row r="30" spans="1:14" x14ac:dyDescent="0.3">
      <c r="A30" t="s">
        <v>22</v>
      </c>
      <c r="B30" t="s">
        <v>5</v>
      </c>
      <c r="C30">
        <v>-99</v>
      </c>
      <c r="D30">
        <v>-99</v>
      </c>
      <c r="E30">
        <v>-99</v>
      </c>
      <c r="F30">
        <v>-99</v>
      </c>
      <c r="G30">
        <v>-99</v>
      </c>
      <c r="H30">
        <v>-99</v>
      </c>
      <c r="I30">
        <v>-99</v>
      </c>
      <c r="J30">
        <v>-99</v>
      </c>
      <c r="K30">
        <v>-99</v>
      </c>
      <c r="L30">
        <v>-99</v>
      </c>
      <c r="M30">
        <v>-99</v>
      </c>
      <c r="N30">
        <v>-99</v>
      </c>
    </row>
    <row r="31" spans="1:14" x14ac:dyDescent="0.3">
      <c r="A31" t="s">
        <v>22</v>
      </c>
      <c r="B31" t="s">
        <v>23</v>
      </c>
      <c r="C31">
        <v>-99</v>
      </c>
      <c r="D31">
        <v>-99</v>
      </c>
      <c r="E31">
        <v>-99</v>
      </c>
      <c r="F31">
        <v>-99</v>
      </c>
      <c r="G31">
        <v>-99</v>
      </c>
      <c r="H31">
        <v>-99</v>
      </c>
      <c r="I31">
        <v>-99</v>
      </c>
      <c r="J31">
        <v>-99</v>
      </c>
      <c r="K31">
        <v>-99</v>
      </c>
      <c r="L31">
        <v>-99</v>
      </c>
      <c r="M31">
        <v>-99</v>
      </c>
      <c r="N31">
        <v>-99</v>
      </c>
    </row>
    <row r="32" spans="1:14" x14ac:dyDescent="0.3">
      <c r="A32" t="s">
        <v>22</v>
      </c>
      <c r="B32" t="s">
        <v>6</v>
      </c>
      <c r="C32">
        <v>-99</v>
      </c>
      <c r="D32">
        <v>-99</v>
      </c>
      <c r="E32">
        <v>-99</v>
      </c>
      <c r="F32">
        <v>-99</v>
      </c>
      <c r="G32">
        <v>-99</v>
      </c>
      <c r="H32">
        <v>-99</v>
      </c>
      <c r="I32">
        <v>-99</v>
      </c>
      <c r="J32">
        <v>-99</v>
      </c>
      <c r="K32">
        <v>-99</v>
      </c>
      <c r="L32">
        <v>-99</v>
      </c>
      <c r="M32">
        <v>-99</v>
      </c>
      <c r="N32">
        <v>-99</v>
      </c>
    </row>
    <row r="33" spans="1:14" x14ac:dyDescent="0.3">
      <c r="A33" t="s">
        <v>22</v>
      </c>
      <c r="B33" t="s">
        <v>7</v>
      </c>
      <c r="C33">
        <v>-99</v>
      </c>
      <c r="D33">
        <v>-99</v>
      </c>
      <c r="E33">
        <v>-99</v>
      </c>
      <c r="F33">
        <v>-99</v>
      </c>
      <c r="G33">
        <v>-99</v>
      </c>
      <c r="H33">
        <v>-99</v>
      </c>
      <c r="I33">
        <v>-99</v>
      </c>
      <c r="J33">
        <v>-99</v>
      </c>
      <c r="K33">
        <v>-99</v>
      </c>
      <c r="L33">
        <v>-99</v>
      </c>
      <c r="M33">
        <v>-99</v>
      </c>
      <c r="N33">
        <v>-99</v>
      </c>
    </row>
    <row r="34" spans="1:14" x14ac:dyDescent="0.3">
      <c r="A34" t="s">
        <v>28</v>
      </c>
      <c r="B34" t="s">
        <v>3</v>
      </c>
      <c r="C34">
        <v>-99</v>
      </c>
      <c r="D34">
        <v>-99</v>
      </c>
      <c r="E34">
        <v>-99</v>
      </c>
      <c r="F34">
        <v>-99</v>
      </c>
      <c r="G34">
        <v>-99</v>
      </c>
      <c r="H34">
        <v>-99</v>
      </c>
      <c r="I34">
        <v>-99</v>
      </c>
      <c r="J34">
        <v>-99</v>
      </c>
      <c r="K34">
        <v>-99</v>
      </c>
      <c r="L34">
        <v>-99</v>
      </c>
      <c r="M34">
        <v>-99</v>
      </c>
      <c r="N34">
        <v>-99</v>
      </c>
    </row>
    <row r="35" spans="1:14" x14ac:dyDescent="0.3">
      <c r="A35" t="s">
        <v>28</v>
      </c>
      <c r="B35" t="s">
        <v>14</v>
      </c>
      <c r="C35">
        <v>-99</v>
      </c>
      <c r="D35">
        <v>-99</v>
      </c>
      <c r="E35">
        <v>-99</v>
      </c>
      <c r="F35">
        <v>-99</v>
      </c>
      <c r="G35">
        <v>-99</v>
      </c>
      <c r="H35">
        <v>-99</v>
      </c>
      <c r="I35">
        <v>-99</v>
      </c>
      <c r="J35">
        <v>-99</v>
      </c>
      <c r="K35">
        <v>-99</v>
      </c>
      <c r="L35">
        <v>-99</v>
      </c>
      <c r="M35">
        <v>-99</v>
      </c>
      <c r="N35">
        <v>-99</v>
      </c>
    </row>
    <row r="36" spans="1:14" x14ac:dyDescent="0.3">
      <c r="A36" t="s">
        <v>28</v>
      </c>
      <c r="B36" t="s">
        <v>19</v>
      </c>
      <c r="C36">
        <v>-99</v>
      </c>
      <c r="D36">
        <v>-99</v>
      </c>
      <c r="E36">
        <v>-99</v>
      </c>
      <c r="F36">
        <v>-99</v>
      </c>
      <c r="G36">
        <v>-99</v>
      </c>
      <c r="H36">
        <v>-99</v>
      </c>
      <c r="I36">
        <v>-99</v>
      </c>
      <c r="J36">
        <v>-99</v>
      </c>
      <c r="K36">
        <v>-99</v>
      </c>
      <c r="L36">
        <v>-99</v>
      </c>
      <c r="M36">
        <v>-99</v>
      </c>
      <c r="N36">
        <v>-99</v>
      </c>
    </row>
    <row r="37" spans="1:14" x14ac:dyDescent="0.3">
      <c r="A37" t="s">
        <v>28</v>
      </c>
      <c r="B37" t="s">
        <v>4</v>
      </c>
      <c r="C37">
        <v>-99</v>
      </c>
      <c r="D37">
        <v>-99</v>
      </c>
      <c r="E37">
        <v>-99</v>
      </c>
      <c r="F37">
        <v>-99</v>
      </c>
      <c r="G37">
        <v>-99</v>
      </c>
      <c r="H37">
        <v>-99</v>
      </c>
      <c r="I37">
        <v>-99</v>
      </c>
      <c r="J37">
        <v>-99</v>
      </c>
      <c r="K37">
        <v>-99</v>
      </c>
      <c r="L37">
        <v>-99</v>
      </c>
      <c r="M37">
        <v>-99</v>
      </c>
      <c r="N37">
        <v>-99</v>
      </c>
    </row>
    <row r="38" spans="1:14" x14ac:dyDescent="0.3">
      <c r="A38" t="s">
        <v>28</v>
      </c>
      <c r="B38" t="s">
        <v>25</v>
      </c>
      <c r="C38">
        <v>170</v>
      </c>
      <c r="D38">
        <v>180</v>
      </c>
      <c r="E38">
        <v>146</v>
      </c>
      <c r="F38">
        <v>112</v>
      </c>
      <c r="G38">
        <v>48</v>
      </c>
      <c r="H38">
        <v>48</v>
      </c>
      <c r="I38">
        <v>48</v>
      </c>
      <c r="J38">
        <v>50</v>
      </c>
      <c r="K38">
        <v>738</v>
      </c>
      <c r="L38">
        <v>768</v>
      </c>
      <c r="M38">
        <v>769</v>
      </c>
      <c r="N38">
        <v>784</v>
      </c>
    </row>
    <row r="39" spans="1:14" x14ac:dyDescent="0.3">
      <c r="A39" t="s">
        <v>28</v>
      </c>
      <c r="B39" t="s">
        <v>6</v>
      </c>
      <c r="C39">
        <v>236</v>
      </c>
      <c r="D39">
        <v>222</v>
      </c>
      <c r="E39">
        <v>191</v>
      </c>
      <c r="F39">
        <v>180</v>
      </c>
      <c r="G39">
        <v>62</v>
      </c>
      <c r="H39">
        <v>62</v>
      </c>
      <c r="I39">
        <v>62</v>
      </c>
      <c r="J39">
        <v>60</v>
      </c>
      <c r="K39">
        <v>616</v>
      </c>
      <c r="L39">
        <v>616</v>
      </c>
      <c r="M39">
        <v>666</v>
      </c>
      <c r="N39">
        <v>716</v>
      </c>
    </row>
    <row r="40" spans="1:14" x14ac:dyDescent="0.3">
      <c r="A40" t="s">
        <v>28</v>
      </c>
      <c r="B40" t="s">
        <v>7</v>
      </c>
      <c r="C40">
        <v>142</v>
      </c>
      <c r="D40">
        <v>142</v>
      </c>
      <c r="E40">
        <v>142</v>
      </c>
      <c r="F40">
        <v>144</v>
      </c>
      <c r="G40">
        <v>56</v>
      </c>
      <c r="H40">
        <v>52</v>
      </c>
      <c r="I40">
        <v>56</v>
      </c>
      <c r="J40">
        <v>76</v>
      </c>
      <c r="K40">
        <v>583</v>
      </c>
      <c r="L40">
        <v>587</v>
      </c>
      <c r="M40">
        <v>587</v>
      </c>
      <c r="N40">
        <v>581</v>
      </c>
    </row>
    <row r="41" spans="1:14" x14ac:dyDescent="0.3">
      <c r="A41" t="s">
        <v>28</v>
      </c>
      <c r="B41" t="s">
        <v>29</v>
      </c>
      <c r="C41">
        <v>219</v>
      </c>
      <c r="D41">
        <v>157</v>
      </c>
      <c r="E41">
        <v>219</v>
      </c>
      <c r="F41">
        <v>220</v>
      </c>
      <c r="G41">
        <v>46</v>
      </c>
      <c r="H41">
        <v>50</v>
      </c>
      <c r="I41">
        <v>52</v>
      </c>
      <c r="J41">
        <v>48</v>
      </c>
      <c r="K41">
        <v>438</v>
      </c>
      <c r="L41">
        <v>456</v>
      </c>
      <c r="M41">
        <v>452</v>
      </c>
      <c r="N41">
        <v>438</v>
      </c>
    </row>
    <row r="42" spans="1:14" x14ac:dyDescent="0.3">
      <c r="A42" t="s">
        <v>28</v>
      </c>
      <c r="B42" t="s">
        <v>30</v>
      </c>
      <c r="C42">
        <v>-99</v>
      </c>
      <c r="D42">
        <v>-99</v>
      </c>
      <c r="E42">
        <v>-99</v>
      </c>
      <c r="F42">
        <v>-99</v>
      </c>
      <c r="G42">
        <v>-99</v>
      </c>
      <c r="H42">
        <v>-99</v>
      </c>
      <c r="I42">
        <v>-99</v>
      </c>
      <c r="J42">
        <v>-99</v>
      </c>
      <c r="K42">
        <v>-99</v>
      </c>
      <c r="L42">
        <v>-99</v>
      </c>
      <c r="M42">
        <v>-99</v>
      </c>
      <c r="N42">
        <v>-99</v>
      </c>
    </row>
    <row r="43" spans="1:14" x14ac:dyDescent="0.3">
      <c r="A43" t="s">
        <v>28</v>
      </c>
      <c r="B43" t="s">
        <v>31</v>
      </c>
      <c r="C43">
        <v>-99</v>
      </c>
      <c r="D43">
        <v>-99</v>
      </c>
      <c r="E43">
        <v>-99</v>
      </c>
      <c r="F43">
        <v>-99</v>
      </c>
      <c r="G43">
        <v>-99</v>
      </c>
      <c r="H43">
        <v>-99</v>
      </c>
      <c r="I43">
        <v>-99</v>
      </c>
      <c r="J43">
        <v>-99</v>
      </c>
      <c r="K43">
        <v>-99</v>
      </c>
      <c r="L43">
        <v>-99</v>
      </c>
      <c r="M43">
        <v>-99</v>
      </c>
      <c r="N43">
        <v>-99</v>
      </c>
    </row>
    <row r="44" spans="1:14" x14ac:dyDescent="0.3">
      <c r="A44" t="s">
        <v>28</v>
      </c>
      <c r="B44" t="s">
        <v>32</v>
      </c>
      <c r="C44">
        <v>-99</v>
      </c>
      <c r="D44">
        <v>-99</v>
      </c>
      <c r="E44">
        <v>-99</v>
      </c>
      <c r="F44">
        <v>-99</v>
      </c>
      <c r="G44">
        <v>-99</v>
      </c>
      <c r="H44">
        <v>-99</v>
      </c>
      <c r="I44">
        <v>-99</v>
      </c>
      <c r="J44">
        <v>-99</v>
      </c>
      <c r="K44">
        <v>-99</v>
      </c>
      <c r="L44">
        <v>-99</v>
      </c>
      <c r="M44">
        <v>-99</v>
      </c>
      <c r="N44">
        <v>-99</v>
      </c>
    </row>
    <row r="45" spans="1:14" x14ac:dyDescent="0.3">
      <c r="A45" t="s">
        <v>28</v>
      </c>
      <c r="B45" t="s">
        <v>9</v>
      </c>
      <c r="C45">
        <v>10</v>
      </c>
      <c r="D45">
        <v>14</v>
      </c>
      <c r="E45">
        <v>10</v>
      </c>
      <c r="F45">
        <v>10</v>
      </c>
      <c r="G45">
        <v>92</v>
      </c>
      <c r="H45">
        <v>102</v>
      </c>
      <c r="I45">
        <v>104</v>
      </c>
      <c r="J45">
        <v>150</v>
      </c>
      <c r="K45">
        <v>762</v>
      </c>
      <c r="L45">
        <v>762</v>
      </c>
      <c r="M45">
        <v>767</v>
      </c>
      <c r="N45">
        <v>796</v>
      </c>
    </row>
    <row r="46" spans="1:14" x14ac:dyDescent="0.3">
      <c r="A46" t="s">
        <v>33</v>
      </c>
      <c r="B46" t="s">
        <v>3</v>
      </c>
      <c r="C46">
        <v>-99</v>
      </c>
      <c r="D46">
        <v>-99</v>
      </c>
      <c r="E46">
        <v>-99</v>
      </c>
      <c r="F46">
        <v>-99</v>
      </c>
      <c r="G46">
        <v>-99</v>
      </c>
      <c r="H46">
        <v>-99</v>
      </c>
      <c r="I46">
        <v>-99</v>
      </c>
      <c r="J46">
        <v>-99</v>
      </c>
      <c r="K46">
        <v>-99</v>
      </c>
      <c r="L46">
        <v>-99</v>
      </c>
      <c r="M46">
        <v>-99</v>
      </c>
      <c r="N46">
        <v>-99</v>
      </c>
    </row>
    <row r="47" spans="1:14" x14ac:dyDescent="0.3">
      <c r="A47" t="s">
        <v>33</v>
      </c>
      <c r="B47" t="s">
        <v>14</v>
      </c>
      <c r="C47">
        <v>-99</v>
      </c>
      <c r="D47">
        <v>-99</v>
      </c>
      <c r="E47">
        <v>-99</v>
      </c>
      <c r="F47">
        <v>-99</v>
      </c>
      <c r="G47">
        <v>-99</v>
      </c>
      <c r="H47">
        <v>-99</v>
      </c>
      <c r="I47">
        <v>-99</v>
      </c>
      <c r="J47">
        <v>-99</v>
      </c>
      <c r="K47">
        <v>-99</v>
      </c>
      <c r="L47">
        <v>-99</v>
      </c>
      <c r="M47">
        <v>-99</v>
      </c>
      <c r="N47">
        <v>-99</v>
      </c>
    </row>
    <row r="48" spans="1:14" x14ac:dyDescent="0.3">
      <c r="A48" t="s">
        <v>33</v>
      </c>
      <c r="B48" t="s">
        <v>19</v>
      </c>
      <c r="C48">
        <v>-99</v>
      </c>
      <c r="D48">
        <v>-99</v>
      </c>
      <c r="E48">
        <v>-99</v>
      </c>
      <c r="F48">
        <v>-99</v>
      </c>
      <c r="G48">
        <v>-99</v>
      </c>
      <c r="H48">
        <v>-99</v>
      </c>
      <c r="I48">
        <v>-99</v>
      </c>
      <c r="J48">
        <v>-99</v>
      </c>
      <c r="K48">
        <v>-99</v>
      </c>
      <c r="L48">
        <v>-99</v>
      </c>
      <c r="M48">
        <v>-99</v>
      </c>
      <c r="N48">
        <v>-99</v>
      </c>
    </row>
    <row r="49" spans="1:14" x14ac:dyDescent="0.3">
      <c r="A49" t="s">
        <v>33</v>
      </c>
      <c r="B49" t="s">
        <v>4</v>
      </c>
      <c r="C49">
        <v>-99</v>
      </c>
      <c r="D49">
        <v>-99</v>
      </c>
      <c r="E49">
        <v>-99</v>
      </c>
      <c r="F49">
        <v>-99</v>
      </c>
      <c r="G49">
        <v>-99</v>
      </c>
      <c r="H49">
        <v>-99</v>
      </c>
      <c r="I49">
        <v>-99</v>
      </c>
      <c r="J49">
        <v>-99</v>
      </c>
      <c r="K49">
        <v>-99</v>
      </c>
      <c r="L49">
        <v>-99</v>
      </c>
      <c r="M49">
        <v>-99</v>
      </c>
      <c r="N49">
        <v>-99</v>
      </c>
    </row>
    <row r="50" spans="1:14" x14ac:dyDescent="0.3">
      <c r="A50" t="s">
        <v>33</v>
      </c>
      <c r="B50" t="s">
        <v>5</v>
      </c>
      <c r="C50">
        <v>135</v>
      </c>
      <c r="D50">
        <v>135</v>
      </c>
      <c r="E50">
        <v>135</v>
      </c>
      <c r="F50">
        <v>134</v>
      </c>
      <c r="G50">
        <v>22</v>
      </c>
      <c r="H50">
        <v>24</v>
      </c>
      <c r="I50">
        <v>24</v>
      </c>
      <c r="J50">
        <v>24</v>
      </c>
      <c r="K50">
        <v>402</v>
      </c>
      <c r="L50">
        <v>369</v>
      </c>
      <c r="M50">
        <v>372</v>
      </c>
      <c r="N50">
        <v>386</v>
      </c>
    </row>
    <row r="51" spans="1:14" x14ac:dyDescent="0.3">
      <c r="A51" t="s">
        <v>34</v>
      </c>
      <c r="B51" t="s">
        <v>19</v>
      </c>
      <c r="C51">
        <v>-99</v>
      </c>
      <c r="D51">
        <v>-99</v>
      </c>
      <c r="E51">
        <v>-99</v>
      </c>
      <c r="F51">
        <v>-99</v>
      </c>
      <c r="G51">
        <v>-99</v>
      </c>
      <c r="H51">
        <v>-99</v>
      </c>
      <c r="I51">
        <v>-99</v>
      </c>
      <c r="J51">
        <v>-99</v>
      </c>
      <c r="K51">
        <v>-99</v>
      </c>
      <c r="L51">
        <v>-99</v>
      </c>
      <c r="M51">
        <v>-99</v>
      </c>
      <c r="N51">
        <v>-99</v>
      </c>
    </row>
    <row r="52" spans="1:14" x14ac:dyDescent="0.3">
      <c r="A52" t="s">
        <v>34</v>
      </c>
      <c r="B52" t="s">
        <v>4</v>
      </c>
      <c r="C52">
        <v>-99</v>
      </c>
      <c r="D52">
        <v>-99</v>
      </c>
      <c r="E52">
        <v>-99</v>
      </c>
      <c r="F52">
        <v>-99</v>
      </c>
      <c r="G52">
        <v>-99</v>
      </c>
      <c r="H52">
        <v>-99</v>
      </c>
      <c r="I52">
        <v>-99</v>
      </c>
      <c r="J52">
        <v>-99</v>
      </c>
      <c r="K52">
        <v>-99</v>
      </c>
      <c r="L52">
        <v>-99</v>
      </c>
      <c r="M52">
        <v>-99</v>
      </c>
      <c r="N52">
        <v>-99</v>
      </c>
    </row>
    <row r="53" spans="1:14" x14ac:dyDescent="0.3">
      <c r="A53" t="s">
        <v>34</v>
      </c>
      <c r="B53" t="s">
        <v>5</v>
      </c>
      <c r="C53">
        <v>41</v>
      </c>
      <c r="D53">
        <v>36</v>
      </c>
      <c r="E53">
        <v>36</v>
      </c>
      <c r="F53">
        <v>10</v>
      </c>
      <c r="G53">
        <v>80</v>
      </c>
      <c r="H53">
        <v>82</v>
      </c>
      <c r="I53">
        <v>82</v>
      </c>
      <c r="J53">
        <v>84</v>
      </c>
      <c r="K53">
        <v>1224</v>
      </c>
      <c r="L53">
        <v>1268</v>
      </c>
      <c r="M53">
        <v>1238</v>
      </c>
      <c r="N53">
        <v>1266</v>
      </c>
    </row>
    <row r="54" spans="1:14" x14ac:dyDescent="0.3">
      <c r="A54" t="s">
        <v>34</v>
      </c>
      <c r="B54" t="s">
        <v>6</v>
      </c>
      <c r="C54">
        <v>28</v>
      </c>
      <c r="D54">
        <v>28</v>
      </c>
      <c r="E54">
        <v>28</v>
      </c>
      <c r="F54">
        <v>14</v>
      </c>
      <c r="G54">
        <v>90</v>
      </c>
      <c r="H54">
        <v>84</v>
      </c>
      <c r="I54">
        <v>88</v>
      </c>
      <c r="J54">
        <v>122</v>
      </c>
      <c r="K54">
        <v>1336</v>
      </c>
      <c r="L54">
        <v>1346</v>
      </c>
      <c r="M54">
        <v>1346</v>
      </c>
      <c r="N54">
        <v>1373</v>
      </c>
    </row>
    <row r="55" spans="1:14" x14ac:dyDescent="0.3">
      <c r="A55" t="s">
        <v>34</v>
      </c>
      <c r="B55" t="s">
        <v>7</v>
      </c>
      <c r="C55">
        <v>-99</v>
      </c>
      <c r="D55">
        <v>-99</v>
      </c>
      <c r="E55">
        <v>-99</v>
      </c>
      <c r="F55">
        <v>-99</v>
      </c>
      <c r="G55">
        <v>-99</v>
      </c>
      <c r="H55">
        <v>-99</v>
      </c>
      <c r="I55">
        <v>-99</v>
      </c>
      <c r="J55">
        <v>-99</v>
      </c>
      <c r="K55">
        <v>-99</v>
      </c>
      <c r="L55">
        <v>-99</v>
      </c>
      <c r="M55">
        <v>-99</v>
      </c>
      <c r="N55">
        <v>-99</v>
      </c>
    </row>
    <row r="56" spans="1:14" x14ac:dyDescent="0.3">
      <c r="A56" t="s">
        <v>34</v>
      </c>
      <c r="B56" t="s">
        <v>9</v>
      </c>
      <c r="C56">
        <v>-99</v>
      </c>
      <c r="D56">
        <v>-99</v>
      </c>
      <c r="E56">
        <v>-99</v>
      </c>
      <c r="F56">
        <v>-99</v>
      </c>
      <c r="G56">
        <v>-99</v>
      </c>
      <c r="H56">
        <v>-99</v>
      </c>
      <c r="I56">
        <v>-99</v>
      </c>
      <c r="J56">
        <v>-99</v>
      </c>
      <c r="K56">
        <v>-99</v>
      </c>
      <c r="L56">
        <v>-99</v>
      </c>
      <c r="M56">
        <v>-99</v>
      </c>
      <c r="N56">
        <v>-99</v>
      </c>
    </row>
    <row r="57" spans="1:14" x14ac:dyDescent="0.3">
      <c r="A57" t="s">
        <v>34</v>
      </c>
      <c r="B57" t="s">
        <v>11</v>
      </c>
      <c r="C57">
        <v>89</v>
      </c>
      <c r="D57">
        <v>366</v>
      </c>
      <c r="E57">
        <v>361</v>
      </c>
      <c r="F57">
        <v>355</v>
      </c>
      <c r="G57">
        <v>22</v>
      </c>
      <c r="H57">
        <v>28</v>
      </c>
      <c r="I57">
        <v>26</v>
      </c>
      <c r="J57">
        <v>30</v>
      </c>
      <c r="K57">
        <v>336</v>
      </c>
      <c r="L57">
        <v>519</v>
      </c>
      <c r="M57">
        <v>408</v>
      </c>
      <c r="N57">
        <v>1028</v>
      </c>
    </row>
    <row r="58" spans="1:14" x14ac:dyDescent="0.3">
      <c r="A58" t="s">
        <v>34</v>
      </c>
      <c r="B58" t="s">
        <v>12</v>
      </c>
      <c r="C58">
        <v>143</v>
      </c>
      <c r="D58">
        <v>170</v>
      </c>
      <c r="E58">
        <v>168</v>
      </c>
      <c r="F58">
        <v>163</v>
      </c>
      <c r="G58">
        <v>32</v>
      </c>
      <c r="H58">
        <v>34</v>
      </c>
      <c r="I58">
        <v>34</v>
      </c>
      <c r="J58">
        <v>32</v>
      </c>
      <c r="K58">
        <v>380</v>
      </c>
      <c r="L58">
        <v>394</v>
      </c>
      <c r="M58">
        <v>418</v>
      </c>
      <c r="N58">
        <v>440</v>
      </c>
    </row>
    <row r="59" spans="1:14" x14ac:dyDescent="0.3">
      <c r="A59" t="s">
        <v>34</v>
      </c>
      <c r="B59" t="s">
        <v>13</v>
      </c>
      <c r="C59">
        <v>-99</v>
      </c>
      <c r="D59">
        <v>-99</v>
      </c>
      <c r="E59">
        <v>-99</v>
      </c>
      <c r="F59">
        <v>250</v>
      </c>
      <c r="G59">
        <v>-99</v>
      </c>
      <c r="H59">
        <v>-99</v>
      </c>
      <c r="I59">
        <v>-99</v>
      </c>
      <c r="J59">
        <v>32</v>
      </c>
      <c r="K59">
        <v>-99</v>
      </c>
      <c r="L59">
        <v>-99</v>
      </c>
      <c r="M59">
        <v>-99</v>
      </c>
      <c r="N59">
        <v>664</v>
      </c>
    </row>
    <row r="60" spans="1:14" x14ac:dyDescent="0.3">
      <c r="A60" t="s">
        <v>34</v>
      </c>
      <c r="B60" t="s">
        <v>15</v>
      </c>
      <c r="C60">
        <v>120</v>
      </c>
      <c r="D60">
        <v>-99</v>
      </c>
      <c r="E60">
        <v>506</v>
      </c>
      <c r="F60">
        <v>-99</v>
      </c>
      <c r="G60">
        <v>6</v>
      </c>
      <c r="H60">
        <v>-99</v>
      </c>
      <c r="I60">
        <v>6</v>
      </c>
      <c r="J60">
        <v>-99</v>
      </c>
      <c r="K60">
        <v>153</v>
      </c>
      <c r="L60">
        <v>-99</v>
      </c>
      <c r="M60">
        <v>92</v>
      </c>
      <c r="N60">
        <v>-99</v>
      </c>
    </row>
    <row r="61" spans="1:14" x14ac:dyDescent="0.3">
      <c r="A61" t="s">
        <v>34</v>
      </c>
      <c r="B61" t="s">
        <v>17</v>
      </c>
      <c r="C61">
        <v>-99</v>
      </c>
      <c r="D61">
        <v>-99</v>
      </c>
      <c r="E61">
        <v>-99</v>
      </c>
      <c r="F61">
        <v>-99</v>
      </c>
      <c r="G61">
        <v>-99</v>
      </c>
      <c r="H61">
        <v>-99</v>
      </c>
      <c r="I61">
        <v>-99</v>
      </c>
      <c r="J61">
        <v>-99</v>
      </c>
      <c r="K61">
        <v>-99</v>
      </c>
      <c r="L61">
        <v>-99</v>
      </c>
      <c r="M61">
        <v>-99</v>
      </c>
      <c r="N61">
        <v>-99</v>
      </c>
    </row>
    <row r="62" spans="1:14" x14ac:dyDescent="0.3">
      <c r="A62" t="s">
        <v>34</v>
      </c>
      <c r="B62" t="s">
        <v>18</v>
      </c>
      <c r="C62">
        <v>-99</v>
      </c>
      <c r="D62">
        <v>-99</v>
      </c>
      <c r="E62">
        <v>-99</v>
      </c>
      <c r="F62">
        <v>-99</v>
      </c>
      <c r="G62">
        <v>-99</v>
      </c>
      <c r="H62">
        <v>-99</v>
      </c>
      <c r="I62">
        <v>-99</v>
      </c>
      <c r="J62">
        <v>-99</v>
      </c>
      <c r="K62">
        <v>-99</v>
      </c>
      <c r="L62">
        <v>-99</v>
      </c>
      <c r="M62">
        <v>-99</v>
      </c>
      <c r="N62">
        <v>-99</v>
      </c>
    </row>
    <row r="63" spans="1:14" x14ac:dyDescent="0.3">
      <c r="A63" t="s">
        <v>38</v>
      </c>
      <c r="B63" t="s">
        <v>3</v>
      </c>
      <c r="C63">
        <v>-99</v>
      </c>
      <c r="D63">
        <v>-99</v>
      </c>
      <c r="E63">
        <v>-99</v>
      </c>
      <c r="F63">
        <v>-99</v>
      </c>
      <c r="G63">
        <v>-99</v>
      </c>
      <c r="H63">
        <v>-99</v>
      </c>
      <c r="I63">
        <v>-99</v>
      </c>
      <c r="J63">
        <v>-99</v>
      </c>
      <c r="K63">
        <v>-99</v>
      </c>
      <c r="L63">
        <v>-99</v>
      </c>
      <c r="M63">
        <v>-99</v>
      </c>
      <c r="N63">
        <v>-99</v>
      </c>
    </row>
    <row r="64" spans="1:14" x14ac:dyDescent="0.3">
      <c r="A64" t="s">
        <v>38</v>
      </c>
      <c r="B64" t="s">
        <v>14</v>
      </c>
      <c r="C64">
        <v>-99</v>
      </c>
      <c r="D64">
        <v>-99</v>
      </c>
      <c r="E64">
        <v>-99</v>
      </c>
      <c r="F64">
        <v>-99</v>
      </c>
      <c r="G64">
        <v>-99</v>
      </c>
      <c r="H64">
        <v>-99</v>
      </c>
      <c r="I64">
        <v>-99</v>
      </c>
      <c r="J64">
        <v>-99</v>
      </c>
      <c r="K64">
        <v>-99</v>
      </c>
      <c r="L64">
        <v>-99</v>
      </c>
      <c r="M64">
        <v>-99</v>
      </c>
      <c r="N64">
        <v>-99</v>
      </c>
    </row>
    <row r="65" spans="1:14" x14ac:dyDescent="0.3">
      <c r="A65" t="s">
        <v>38</v>
      </c>
      <c r="B65" t="s">
        <v>19</v>
      </c>
      <c r="C65">
        <v>-99</v>
      </c>
      <c r="D65">
        <v>-99</v>
      </c>
      <c r="E65">
        <v>-99</v>
      </c>
      <c r="F65">
        <v>-99</v>
      </c>
      <c r="G65">
        <v>-99</v>
      </c>
      <c r="H65">
        <v>-99</v>
      </c>
      <c r="I65">
        <v>-99</v>
      </c>
      <c r="J65">
        <v>-99</v>
      </c>
      <c r="K65">
        <v>-99</v>
      </c>
      <c r="L65">
        <v>-99</v>
      </c>
      <c r="M65">
        <v>-99</v>
      </c>
      <c r="N65">
        <v>-99</v>
      </c>
    </row>
    <row r="66" spans="1:14" x14ac:dyDescent="0.3">
      <c r="A66" t="s">
        <v>38</v>
      </c>
      <c r="B66" t="s">
        <v>4</v>
      </c>
      <c r="C66">
        <v>-99</v>
      </c>
      <c r="D66">
        <v>-99</v>
      </c>
      <c r="E66">
        <v>-99</v>
      </c>
      <c r="F66">
        <v>-99</v>
      </c>
      <c r="G66">
        <v>-99</v>
      </c>
      <c r="H66">
        <v>-99</v>
      </c>
      <c r="I66">
        <v>-99</v>
      </c>
      <c r="J66">
        <v>-99</v>
      </c>
      <c r="K66">
        <v>-99</v>
      </c>
      <c r="L66">
        <v>-99</v>
      </c>
      <c r="M66">
        <v>-99</v>
      </c>
      <c r="N66">
        <v>-99</v>
      </c>
    </row>
    <row r="67" spans="1:14" x14ac:dyDescent="0.3">
      <c r="A67" t="s">
        <v>38</v>
      </c>
      <c r="B67" t="s">
        <v>5</v>
      </c>
      <c r="C67">
        <v>-99</v>
      </c>
      <c r="D67">
        <v>-99</v>
      </c>
      <c r="E67">
        <v>-99</v>
      </c>
      <c r="F67">
        <v>-99</v>
      </c>
      <c r="G67">
        <v>-99</v>
      </c>
      <c r="H67">
        <v>-99</v>
      </c>
      <c r="I67">
        <v>-99</v>
      </c>
      <c r="J67">
        <v>-99</v>
      </c>
      <c r="K67">
        <v>-99</v>
      </c>
      <c r="L67">
        <v>-99</v>
      </c>
      <c r="M67">
        <v>-99</v>
      </c>
      <c r="N67">
        <v>-99</v>
      </c>
    </row>
    <row r="68" spans="1:14" x14ac:dyDescent="0.3">
      <c r="A68" t="s">
        <v>38</v>
      </c>
      <c r="B68" t="s">
        <v>6</v>
      </c>
      <c r="C68">
        <v>-99</v>
      </c>
      <c r="D68">
        <v>-99</v>
      </c>
      <c r="E68">
        <v>-99</v>
      </c>
      <c r="F68">
        <v>-99</v>
      </c>
      <c r="G68">
        <v>-99</v>
      </c>
      <c r="H68">
        <v>-99</v>
      </c>
      <c r="I68">
        <v>-99</v>
      </c>
      <c r="J68">
        <v>-99</v>
      </c>
      <c r="K68">
        <v>-99</v>
      </c>
      <c r="L68">
        <v>-99</v>
      </c>
      <c r="M68">
        <v>-99</v>
      </c>
      <c r="N68">
        <v>-99</v>
      </c>
    </row>
    <row r="69" spans="1:14" x14ac:dyDescent="0.3">
      <c r="A69" t="s">
        <v>38</v>
      </c>
      <c r="B69" t="s">
        <v>7</v>
      </c>
      <c r="C69">
        <v>-99</v>
      </c>
      <c r="D69">
        <v>-99</v>
      </c>
      <c r="E69" t="s">
        <v>76</v>
      </c>
      <c r="F69">
        <v>-99</v>
      </c>
      <c r="G69">
        <v>-99</v>
      </c>
      <c r="H69">
        <v>-99</v>
      </c>
      <c r="I69">
        <v>8</v>
      </c>
      <c r="J69">
        <v>-99</v>
      </c>
      <c r="K69">
        <v>-99</v>
      </c>
      <c r="L69">
        <v>-99</v>
      </c>
      <c r="M69">
        <v>610</v>
      </c>
      <c r="N69">
        <v>-99</v>
      </c>
    </row>
    <row r="70" spans="1:14" x14ac:dyDescent="0.3">
      <c r="A70" t="s">
        <v>38</v>
      </c>
      <c r="B70" t="s">
        <v>9</v>
      </c>
      <c r="C70">
        <v>-99</v>
      </c>
      <c r="D70">
        <v>-99</v>
      </c>
      <c r="E70">
        <v>-99</v>
      </c>
      <c r="F70">
        <v>-99</v>
      </c>
      <c r="G70">
        <v>-99</v>
      </c>
      <c r="H70">
        <v>-99</v>
      </c>
      <c r="I70">
        <v>-99</v>
      </c>
      <c r="J70">
        <v>-99</v>
      </c>
      <c r="K70">
        <v>-99</v>
      </c>
      <c r="L70">
        <v>-99</v>
      </c>
      <c r="M70">
        <v>-99</v>
      </c>
      <c r="N70">
        <v>-99</v>
      </c>
    </row>
    <row r="71" spans="1:14" x14ac:dyDescent="0.3">
      <c r="A71" t="s">
        <v>38</v>
      </c>
      <c r="B71" t="s">
        <v>11</v>
      </c>
      <c r="C71">
        <v>-99</v>
      </c>
      <c r="D71">
        <v>-99</v>
      </c>
      <c r="E71">
        <v>-99</v>
      </c>
      <c r="F71">
        <v>-99</v>
      </c>
      <c r="G71">
        <v>-99</v>
      </c>
      <c r="H71">
        <v>-99</v>
      </c>
      <c r="I71">
        <v>-99</v>
      </c>
      <c r="J71">
        <v>-99</v>
      </c>
      <c r="K71">
        <v>-99</v>
      </c>
      <c r="L71">
        <v>-99</v>
      </c>
      <c r="M71">
        <v>-99</v>
      </c>
      <c r="N71">
        <v>-99</v>
      </c>
    </row>
    <row r="72" spans="1:14" x14ac:dyDescent="0.3">
      <c r="A72" t="s">
        <v>38</v>
      </c>
      <c r="B72" t="s">
        <v>12</v>
      </c>
      <c r="C72">
        <v>-99</v>
      </c>
      <c r="D72">
        <v>-99</v>
      </c>
      <c r="E72">
        <v>-99</v>
      </c>
      <c r="F72">
        <v>-99</v>
      </c>
      <c r="G72">
        <v>-99</v>
      </c>
      <c r="H72">
        <v>-99</v>
      </c>
      <c r="I72">
        <v>-99</v>
      </c>
      <c r="J72">
        <v>-99</v>
      </c>
      <c r="K72">
        <v>-99</v>
      </c>
      <c r="L72">
        <v>-99</v>
      </c>
      <c r="M72">
        <v>-99</v>
      </c>
      <c r="N72">
        <v>-99</v>
      </c>
    </row>
    <row r="73" spans="1:14" x14ac:dyDescent="0.3">
      <c r="A73" t="s">
        <v>38</v>
      </c>
      <c r="B73" t="s">
        <v>39</v>
      </c>
      <c r="C73">
        <v>-99</v>
      </c>
      <c r="D73">
        <v>-99</v>
      </c>
      <c r="E73">
        <v>-99</v>
      </c>
      <c r="F73">
        <v>-99</v>
      </c>
      <c r="G73">
        <v>-99</v>
      </c>
      <c r="H73">
        <v>-99</v>
      </c>
      <c r="I73">
        <v>-99</v>
      </c>
      <c r="J73">
        <v>-99</v>
      </c>
      <c r="K73">
        <v>-99</v>
      </c>
      <c r="L73">
        <v>-99</v>
      </c>
      <c r="M73">
        <v>-99</v>
      </c>
      <c r="N73">
        <v>-99</v>
      </c>
    </row>
    <row r="74" spans="1:14" x14ac:dyDescent="0.3">
      <c r="A74" t="s">
        <v>38</v>
      </c>
      <c r="B74" t="s">
        <v>40</v>
      </c>
      <c r="C74">
        <v>-99</v>
      </c>
      <c r="D74">
        <v>-99</v>
      </c>
      <c r="E74">
        <v>-99</v>
      </c>
      <c r="F74">
        <v>-99</v>
      </c>
      <c r="G74">
        <v>-99</v>
      </c>
      <c r="H74">
        <v>-99</v>
      </c>
      <c r="I74">
        <v>-99</v>
      </c>
      <c r="J74">
        <v>-99</v>
      </c>
      <c r="K74">
        <v>-99</v>
      </c>
      <c r="L74">
        <v>-99</v>
      </c>
      <c r="M74">
        <v>-99</v>
      </c>
      <c r="N74">
        <v>-99</v>
      </c>
    </row>
    <row r="75" spans="1:14" x14ac:dyDescent="0.3">
      <c r="A75" t="s">
        <v>38</v>
      </c>
      <c r="B75" t="s">
        <v>13</v>
      </c>
      <c r="C75">
        <v>-99</v>
      </c>
      <c r="D75">
        <v>-99</v>
      </c>
      <c r="E75">
        <v>-99</v>
      </c>
      <c r="F75">
        <v>-99</v>
      </c>
      <c r="G75">
        <v>-99</v>
      </c>
      <c r="H75">
        <v>-99</v>
      </c>
      <c r="I75">
        <v>-99</v>
      </c>
      <c r="J75">
        <v>-99</v>
      </c>
      <c r="K75">
        <v>-99</v>
      </c>
      <c r="L75">
        <v>-99</v>
      </c>
      <c r="M75">
        <v>-99</v>
      </c>
      <c r="N75">
        <v>-99</v>
      </c>
    </row>
    <row r="76" spans="1:14" x14ac:dyDescent="0.3">
      <c r="A76" t="s">
        <v>38</v>
      </c>
      <c r="B76" t="s">
        <v>15</v>
      </c>
      <c r="C76">
        <v>-99</v>
      </c>
      <c r="D76">
        <v>-99</v>
      </c>
      <c r="E76">
        <v>-99</v>
      </c>
      <c r="F76">
        <v>-99</v>
      </c>
      <c r="G76">
        <v>-99</v>
      </c>
      <c r="H76">
        <v>-99</v>
      </c>
      <c r="I76">
        <v>-99</v>
      </c>
      <c r="J76">
        <v>-99</v>
      </c>
      <c r="K76">
        <v>-99</v>
      </c>
      <c r="L76">
        <v>-99</v>
      </c>
      <c r="M76">
        <v>-99</v>
      </c>
      <c r="N76">
        <v>-99</v>
      </c>
    </row>
    <row r="77" spans="1:14" x14ac:dyDescent="0.3">
      <c r="A77" t="s">
        <v>38</v>
      </c>
      <c r="B77" t="s">
        <v>17</v>
      </c>
      <c r="C77">
        <v>-99</v>
      </c>
      <c r="D77">
        <v>-99</v>
      </c>
      <c r="E77">
        <v>-99</v>
      </c>
      <c r="F77">
        <v>-99</v>
      </c>
      <c r="G77">
        <v>-99</v>
      </c>
      <c r="H77">
        <v>-99</v>
      </c>
      <c r="I77">
        <v>-99</v>
      </c>
      <c r="J77">
        <v>-99</v>
      </c>
      <c r="K77">
        <v>-99</v>
      </c>
      <c r="L77">
        <v>-99</v>
      </c>
      <c r="M77">
        <v>-99</v>
      </c>
      <c r="N77">
        <v>-99</v>
      </c>
    </row>
    <row r="78" spans="1:14" x14ac:dyDescent="0.3">
      <c r="A78" t="s">
        <v>38</v>
      </c>
      <c r="B78" t="s">
        <v>18</v>
      </c>
      <c r="C78">
        <v>-99</v>
      </c>
      <c r="D78">
        <v>-99</v>
      </c>
      <c r="E78">
        <v>-99</v>
      </c>
      <c r="F78">
        <v>-99</v>
      </c>
      <c r="G78">
        <v>-99</v>
      </c>
      <c r="H78">
        <v>-99</v>
      </c>
      <c r="I78">
        <v>-99</v>
      </c>
      <c r="J78">
        <v>-99</v>
      </c>
      <c r="K78">
        <v>-99</v>
      </c>
      <c r="L78">
        <v>-99</v>
      </c>
      <c r="M78">
        <v>-99</v>
      </c>
      <c r="N78">
        <v>-99</v>
      </c>
    </row>
    <row r="79" spans="1:14" x14ac:dyDescent="0.3">
      <c r="A79" t="s">
        <v>41</v>
      </c>
      <c r="B79" t="s">
        <v>3</v>
      </c>
      <c r="C79">
        <v>-99</v>
      </c>
      <c r="D79">
        <v>-99</v>
      </c>
      <c r="E79">
        <v>-99</v>
      </c>
      <c r="F79">
        <v>-99</v>
      </c>
      <c r="G79">
        <v>-99</v>
      </c>
      <c r="H79">
        <v>-99</v>
      </c>
      <c r="I79">
        <v>-99</v>
      </c>
      <c r="J79">
        <v>-99</v>
      </c>
      <c r="K79">
        <v>-99</v>
      </c>
      <c r="L79">
        <v>-99</v>
      </c>
      <c r="M79">
        <v>-99</v>
      </c>
      <c r="N79">
        <v>-99</v>
      </c>
    </row>
    <row r="80" spans="1:14" x14ac:dyDescent="0.3">
      <c r="A80" t="s">
        <v>41</v>
      </c>
      <c r="B80" t="s">
        <v>14</v>
      </c>
      <c r="C80">
        <v>-99</v>
      </c>
      <c r="D80">
        <v>-99</v>
      </c>
      <c r="E80">
        <v>-99</v>
      </c>
      <c r="F80">
        <v>-99</v>
      </c>
      <c r="G80">
        <v>-99</v>
      </c>
      <c r="H80">
        <v>-99</v>
      </c>
      <c r="I80">
        <v>-99</v>
      </c>
      <c r="J80">
        <v>-99</v>
      </c>
      <c r="K80">
        <v>-99</v>
      </c>
      <c r="L80">
        <v>-99</v>
      </c>
      <c r="M80">
        <v>-99</v>
      </c>
      <c r="N80">
        <v>-99</v>
      </c>
    </row>
    <row r="81" spans="1:14" x14ac:dyDescent="0.3">
      <c r="A81" t="s">
        <v>41</v>
      </c>
      <c r="B81" t="s">
        <v>42</v>
      </c>
      <c r="C81">
        <v>-99</v>
      </c>
      <c r="D81">
        <v>-99</v>
      </c>
      <c r="E81">
        <v>-99</v>
      </c>
      <c r="F81">
        <v>-99</v>
      </c>
      <c r="G81">
        <v>-99</v>
      </c>
      <c r="H81">
        <v>-99</v>
      </c>
      <c r="I81">
        <v>-99</v>
      </c>
      <c r="J81">
        <v>-99</v>
      </c>
      <c r="K81">
        <v>-99</v>
      </c>
      <c r="L81">
        <v>-99</v>
      </c>
      <c r="M81">
        <v>-99</v>
      </c>
      <c r="N81">
        <v>-99</v>
      </c>
    </row>
    <row r="82" spans="1:14" x14ac:dyDescent="0.3">
      <c r="A82" t="s">
        <v>41</v>
      </c>
      <c r="B82" t="s">
        <v>43</v>
      </c>
      <c r="C82">
        <v>-99</v>
      </c>
      <c r="D82">
        <v>-99</v>
      </c>
      <c r="E82">
        <v>-99</v>
      </c>
      <c r="F82">
        <v>-99</v>
      </c>
      <c r="G82">
        <v>-99</v>
      </c>
      <c r="H82">
        <v>-99</v>
      </c>
      <c r="I82">
        <v>-99</v>
      </c>
      <c r="J82">
        <v>-99</v>
      </c>
      <c r="K82">
        <v>-99</v>
      </c>
      <c r="L82">
        <v>-99</v>
      </c>
      <c r="M82">
        <v>-99</v>
      </c>
      <c r="N82">
        <v>-99</v>
      </c>
    </row>
    <row r="83" spans="1:14" x14ac:dyDescent="0.3">
      <c r="A83" t="s">
        <v>41</v>
      </c>
      <c r="B83" t="s">
        <v>5</v>
      </c>
      <c r="C83">
        <v>-99</v>
      </c>
      <c r="D83">
        <v>-99</v>
      </c>
      <c r="E83">
        <v>-99</v>
      </c>
      <c r="F83">
        <v>-99</v>
      </c>
      <c r="G83">
        <v>-99</v>
      </c>
      <c r="H83">
        <v>-99</v>
      </c>
      <c r="I83">
        <v>-99</v>
      </c>
      <c r="J83">
        <v>-99</v>
      </c>
      <c r="K83">
        <v>-99</v>
      </c>
      <c r="L83">
        <v>-99</v>
      </c>
      <c r="M83">
        <v>-99</v>
      </c>
      <c r="N83">
        <v>-99</v>
      </c>
    </row>
    <row r="84" spans="1:14" x14ac:dyDescent="0.3">
      <c r="A84" t="s">
        <v>41</v>
      </c>
      <c r="B84" t="s">
        <v>8</v>
      </c>
      <c r="C84">
        <v>-99</v>
      </c>
      <c r="D84">
        <v>-99</v>
      </c>
      <c r="E84">
        <v>-99</v>
      </c>
      <c r="F84">
        <v>-99</v>
      </c>
      <c r="G84">
        <v>-99</v>
      </c>
      <c r="H84">
        <v>-99</v>
      </c>
      <c r="I84">
        <v>-99</v>
      </c>
      <c r="J84">
        <v>-99</v>
      </c>
      <c r="K84">
        <v>-99</v>
      </c>
      <c r="L84">
        <v>-99</v>
      </c>
      <c r="M84">
        <v>-99</v>
      </c>
      <c r="N84">
        <v>-99</v>
      </c>
    </row>
    <row r="85" spans="1:14" x14ac:dyDescent="0.3">
      <c r="A85" t="s">
        <v>44</v>
      </c>
      <c r="B85" t="s">
        <v>3</v>
      </c>
      <c r="C85">
        <v>-99</v>
      </c>
      <c r="D85">
        <v>-99</v>
      </c>
      <c r="E85">
        <v>-99</v>
      </c>
      <c r="F85">
        <v>-99</v>
      </c>
      <c r="G85">
        <v>-99</v>
      </c>
      <c r="H85">
        <v>-99</v>
      </c>
      <c r="I85">
        <v>-99</v>
      </c>
      <c r="J85">
        <v>-99</v>
      </c>
      <c r="K85">
        <v>-99</v>
      </c>
      <c r="L85">
        <v>-99</v>
      </c>
      <c r="M85">
        <v>-99</v>
      </c>
      <c r="N85">
        <v>-99</v>
      </c>
    </row>
    <row r="86" spans="1:14" x14ac:dyDescent="0.3">
      <c r="A86" t="s">
        <v>44</v>
      </c>
      <c r="B86" t="s">
        <v>19</v>
      </c>
      <c r="C86">
        <v>210</v>
      </c>
      <c r="D86">
        <v>-99</v>
      </c>
      <c r="E86">
        <v>-99</v>
      </c>
      <c r="F86">
        <v>-99</v>
      </c>
      <c r="G86">
        <v>20</v>
      </c>
      <c r="H86">
        <v>-99</v>
      </c>
      <c r="I86">
        <v>-99</v>
      </c>
      <c r="J86">
        <v>-99</v>
      </c>
      <c r="K86">
        <v>455</v>
      </c>
      <c r="L86">
        <v>-99</v>
      </c>
      <c r="M86">
        <v>-99</v>
      </c>
      <c r="N86">
        <v>-99</v>
      </c>
    </row>
    <row r="87" spans="1:14" x14ac:dyDescent="0.3">
      <c r="A87" t="s">
        <v>44</v>
      </c>
      <c r="B87" t="s">
        <v>4</v>
      </c>
      <c r="C87">
        <v>427</v>
      </c>
      <c r="D87">
        <v>457</v>
      </c>
      <c r="E87">
        <v>483</v>
      </c>
      <c r="F87">
        <v>-99</v>
      </c>
      <c r="G87">
        <v>6</v>
      </c>
      <c r="H87">
        <v>12</v>
      </c>
      <c r="I87">
        <v>12</v>
      </c>
      <c r="J87">
        <v>-99</v>
      </c>
      <c r="K87">
        <v>64</v>
      </c>
      <c r="L87">
        <v>142</v>
      </c>
      <c r="M87">
        <v>149</v>
      </c>
      <c r="N87">
        <v>-99</v>
      </c>
    </row>
    <row r="88" spans="1:14" x14ac:dyDescent="0.3">
      <c r="A88" t="s">
        <v>44</v>
      </c>
      <c r="B88" t="s">
        <v>5</v>
      </c>
      <c r="C88">
        <v>-99</v>
      </c>
      <c r="D88">
        <v>-99</v>
      </c>
      <c r="E88">
        <v>-99</v>
      </c>
      <c r="F88">
        <v>-99</v>
      </c>
      <c r="G88">
        <v>-99</v>
      </c>
      <c r="H88">
        <v>-99</v>
      </c>
      <c r="I88">
        <v>-99</v>
      </c>
      <c r="J88">
        <v>-99</v>
      </c>
      <c r="K88">
        <v>-99</v>
      </c>
      <c r="L88">
        <v>-99</v>
      </c>
      <c r="M88">
        <v>-99</v>
      </c>
      <c r="N88">
        <v>-99</v>
      </c>
    </row>
    <row r="89" spans="1:14" x14ac:dyDescent="0.3">
      <c r="A89" t="s">
        <v>44</v>
      </c>
      <c r="B89" t="s">
        <v>6</v>
      </c>
      <c r="C89">
        <v>-99</v>
      </c>
      <c r="D89">
        <v>601</v>
      </c>
      <c r="E89">
        <v>-99</v>
      </c>
      <c r="F89">
        <v>-99</v>
      </c>
      <c r="G89">
        <v>-99</v>
      </c>
      <c r="H89">
        <v>2</v>
      </c>
      <c r="I89">
        <v>-99</v>
      </c>
      <c r="J89">
        <v>-99</v>
      </c>
      <c r="K89">
        <v>-99</v>
      </c>
      <c r="L89">
        <v>76</v>
      </c>
      <c r="M89">
        <v>-99</v>
      </c>
      <c r="N89">
        <v>-99</v>
      </c>
    </row>
    <row r="90" spans="1:14" x14ac:dyDescent="0.3">
      <c r="A90" t="s">
        <v>44</v>
      </c>
      <c r="B90" t="s">
        <v>7</v>
      </c>
      <c r="C90">
        <v>-99</v>
      </c>
      <c r="D90">
        <v>-99</v>
      </c>
      <c r="E90">
        <v>-99</v>
      </c>
      <c r="F90">
        <v>-99</v>
      </c>
      <c r="G90">
        <v>-99</v>
      </c>
      <c r="H90">
        <v>-99</v>
      </c>
      <c r="I90">
        <v>-99</v>
      </c>
      <c r="J90">
        <v>-99</v>
      </c>
      <c r="K90">
        <v>-99</v>
      </c>
      <c r="L90">
        <v>-99</v>
      </c>
      <c r="M90">
        <v>-99</v>
      </c>
      <c r="N90">
        <v>-99</v>
      </c>
    </row>
    <row r="91" spans="1:14" x14ac:dyDescent="0.3">
      <c r="A91" t="s">
        <v>44</v>
      </c>
      <c r="B91" t="s">
        <v>9</v>
      </c>
      <c r="C91">
        <v>-99</v>
      </c>
      <c r="D91">
        <v>-99</v>
      </c>
      <c r="E91">
        <v>-99</v>
      </c>
      <c r="F91">
        <v>-99</v>
      </c>
      <c r="G91">
        <v>-99</v>
      </c>
      <c r="H91">
        <v>-99</v>
      </c>
      <c r="I91">
        <v>-99</v>
      </c>
      <c r="J91">
        <v>-99</v>
      </c>
      <c r="K91">
        <v>-99</v>
      </c>
      <c r="L91">
        <v>-99</v>
      </c>
      <c r="M91">
        <v>-99</v>
      </c>
      <c r="N91">
        <v>-99</v>
      </c>
    </row>
    <row r="92" spans="1:14" x14ac:dyDescent="0.3">
      <c r="A92" t="s">
        <v>44</v>
      </c>
      <c r="B92" t="s">
        <v>11</v>
      </c>
      <c r="C92">
        <v>-99</v>
      </c>
      <c r="D92">
        <v>-99</v>
      </c>
      <c r="E92">
        <v>-99</v>
      </c>
      <c r="F92">
        <v>-99</v>
      </c>
      <c r="G92">
        <v>-99</v>
      </c>
      <c r="H92">
        <v>-99</v>
      </c>
      <c r="I92">
        <v>-99</v>
      </c>
      <c r="J92">
        <v>-99</v>
      </c>
      <c r="K92">
        <v>-99</v>
      </c>
      <c r="L92">
        <v>-99</v>
      </c>
      <c r="M92">
        <v>-99</v>
      </c>
      <c r="N92">
        <v>-99</v>
      </c>
    </row>
    <row r="93" spans="1:14" x14ac:dyDescent="0.3">
      <c r="A93" t="s">
        <v>44</v>
      </c>
      <c r="B93" t="s">
        <v>45</v>
      </c>
      <c r="C93">
        <v>-99</v>
      </c>
      <c r="D93">
        <v>-99</v>
      </c>
      <c r="E93">
        <v>-99</v>
      </c>
      <c r="F93">
        <v>-99</v>
      </c>
      <c r="G93">
        <v>-99</v>
      </c>
      <c r="H93">
        <v>-99</v>
      </c>
      <c r="I93">
        <v>-99</v>
      </c>
      <c r="J93">
        <v>-99</v>
      </c>
      <c r="K93">
        <v>-99</v>
      </c>
      <c r="L93">
        <v>-99</v>
      </c>
      <c r="M93">
        <v>-99</v>
      </c>
      <c r="N93">
        <v>-99</v>
      </c>
    </row>
    <row r="94" spans="1:14" x14ac:dyDescent="0.3">
      <c r="A94" t="s">
        <v>44</v>
      </c>
      <c r="B94" t="s">
        <v>12</v>
      </c>
      <c r="C94">
        <v>-99</v>
      </c>
      <c r="D94">
        <v>-99</v>
      </c>
      <c r="E94">
        <v>-99</v>
      </c>
      <c r="F94">
        <v>-99</v>
      </c>
      <c r="G94">
        <v>-99</v>
      </c>
      <c r="H94">
        <v>-99</v>
      </c>
      <c r="I94">
        <v>-99</v>
      </c>
      <c r="J94">
        <v>-99</v>
      </c>
      <c r="K94">
        <v>-99</v>
      </c>
      <c r="L94">
        <v>-99</v>
      </c>
      <c r="M94">
        <v>-99</v>
      </c>
      <c r="N94">
        <v>-99</v>
      </c>
    </row>
    <row r="95" spans="1:14" x14ac:dyDescent="0.3">
      <c r="A95" t="s">
        <v>44</v>
      </c>
      <c r="B95" t="s">
        <v>13</v>
      </c>
      <c r="C95">
        <v>-99</v>
      </c>
      <c r="D95">
        <v>-99</v>
      </c>
      <c r="E95">
        <v>-99</v>
      </c>
      <c r="F95">
        <v>-99</v>
      </c>
      <c r="G95">
        <v>-99</v>
      </c>
      <c r="H95">
        <v>-99</v>
      </c>
      <c r="I95">
        <v>-99</v>
      </c>
      <c r="J95">
        <v>-99</v>
      </c>
      <c r="K95">
        <v>-99</v>
      </c>
      <c r="L95">
        <v>-99</v>
      </c>
      <c r="M95">
        <v>-99</v>
      </c>
      <c r="N95">
        <v>-99</v>
      </c>
    </row>
    <row r="96" spans="1:14" x14ac:dyDescent="0.3">
      <c r="A96" t="s">
        <v>44</v>
      </c>
      <c r="B96" t="s">
        <v>15</v>
      </c>
      <c r="C96">
        <v>245</v>
      </c>
      <c r="D96">
        <v>257</v>
      </c>
      <c r="E96">
        <v>114</v>
      </c>
      <c r="F96">
        <v>260</v>
      </c>
      <c r="G96">
        <v>12</v>
      </c>
      <c r="H96">
        <v>10</v>
      </c>
      <c r="I96">
        <v>16</v>
      </c>
      <c r="J96">
        <v>10</v>
      </c>
      <c r="K96">
        <v>141</v>
      </c>
      <c r="L96">
        <v>122</v>
      </c>
      <c r="M96">
        <v>175</v>
      </c>
      <c r="N96">
        <v>120</v>
      </c>
    </row>
    <row r="97" spans="1:14" x14ac:dyDescent="0.3">
      <c r="A97" t="s">
        <v>44</v>
      </c>
      <c r="B97" t="s">
        <v>17</v>
      </c>
      <c r="C97">
        <v>-99</v>
      </c>
      <c r="D97">
        <v>345</v>
      </c>
      <c r="E97">
        <v>362</v>
      </c>
      <c r="F97">
        <v>335</v>
      </c>
      <c r="G97">
        <v>-99</v>
      </c>
      <c r="H97">
        <v>12</v>
      </c>
      <c r="I97">
        <v>6</v>
      </c>
      <c r="J97">
        <v>58</v>
      </c>
      <c r="K97">
        <v>-99</v>
      </c>
      <c r="L97">
        <v>139</v>
      </c>
      <c r="M97">
        <v>73</v>
      </c>
      <c r="N97">
        <v>309</v>
      </c>
    </row>
    <row r="98" spans="1:14" x14ac:dyDescent="0.3">
      <c r="A98" t="s">
        <v>46</v>
      </c>
      <c r="B98" t="s">
        <v>3</v>
      </c>
      <c r="C98">
        <v>-99</v>
      </c>
      <c r="D98">
        <v>-99</v>
      </c>
      <c r="E98">
        <v>-99</v>
      </c>
      <c r="F98">
        <v>-99</v>
      </c>
      <c r="G98">
        <v>-99</v>
      </c>
      <c r="H98">
        <v>-99</v>
      </c>
      <c r="I98">
        <v>-99</v>
      </c>
      <c r="J98">
        <v>-99</v>
      </c>
      <c r="K98">
        <v>-99</v>
      </c>
      <c r="L98">
        <v>-99</v>
      </c>
      <c r="M98">
        <v>-99</v>
      </c>
      <c r="N98">
        <v>-99</v>
      </c>
    </row>
    <row r="99" spans="1:14" x14ac:dyDescent="0.3">
      <c r="A99" t="s">
        <v>46</v>
      </c>
      <c r="B99" t="s">
        <v>47</v>
      </c>
      <c r="C99">
        <v>-99</v>
      </c>
      <c r="D99">
        <v>-99</v>
      </c>
      <c r="E99">
        <v>-99</v>
      </c>
      <c r="F99">
        <v>-99</v>
      </c>
      <c r="G99">
        <v>-99</v>
      </c>
      <c r="H99">
        <v>-99</v>
      </c>
      <c r="I99">
        <v>-99</v>
      </c>
      <c r="J99">
        <v>-99</v>
      </c>
      <c r="K99">
        <v>-99</v>
      </c>
      <c r="L99">
        <v>-99</v>
      </c>
      <c r="M99">
        <v>-99</v>
      </c>
      <c r="N99">
        <v>-99</v>
      </c>
    </row>
    <row r="100" spans="1:14" x14ac:dyDescent="0.3">
      <c r="A100" t="s">
        <v>46</v>
      </c>
      <c r="B100" t="s">
        <v>14</v>
      </c>
      <c r="C100">
        <v>-99</v>
      </c>
      <c r="D100">
        <v>-99</v>
      </c>
      <c r="E100">
        <v>-99</v>
      </c>
      <c r="F100">
        <v>-99</v>
      </c>
      <c r="G100">
        <v>-99</v>
      </c>
      <c r="H100">
        <v>-99</v>
      </c>
      <c r="I100">
        <v>-99</v>
      </c>
      <c r="J100">
        <v>-99</v>
      </c>
      <c r="K100">
        <v>-99</v>
      </c>
      <c r="L100">
        <v>-99</v>
      </c>
      <c r="M100">
        <v>-99</v>
      </c>
      <c r="N100">
        <v>-99</v>
      </c>
    </row>
    <row r="101" spans="1:14" x14ac:dyDescent="0.3">
      <c r="A101" t="s">
        <v>46</v>
      </c>
      <c r="B101" t="s">
        <v>19</v>
      </c>
      <c r="C101">
        <v>-99</v>
      </c>
      <c r="D101">
        <v>-99</v>
      </c>
      <c r="E101">
        <v>-99</v>
      </c>
      <c r="F101">
        <v>-99</v>
      </c>
      <c r="G101">
        <v>-99</v>
      </c>
      <c r="H101">
        <v>-99</v>
      </c>
      <c r="I101">
        <v>-99</v>
      </c>
      <c r="J101">
        <v>-99</v>
      </c>
      <c r="K101">
        <v>-99</v>
      </c>
      <c r="L101">
        <v>-99</v>
      </c>
      <c r="M101">
        <v>-99</v>
      </c>
      <c r="N101">
        <v>-99</v>
      </c>
    </row>
    <row r="102" spans="1:14" x14ac:dyDescent="0.3">
      <c r="A102" t="s">
        <v>46</v>
      </c>
      <c r="B102" t="s">
        <v>6</v>
      </c>
      <c r="C102">
        <v>-99</v>
      </c>
      <c r="D102">
        <v>336</v>
      </c>
      <c r="E102">
        <v>325</v>
      </c>
      <c r="F102">
        <v>304</v>
      </c>
      <c r="G102">
        <v>-99</v>
      </c>
      <c r="H102">
        <v>10</v>
      </c>
      <c r="I102">
        <v>10</v>
      </c>
      <c r="J102">
        <v>12</v>
      </c>
      <c r="K102">
        <v>-99</v>
      </c>
      <c r="L102">
        <v>283</v>
      </c>
      <c r="M102">
        <v>318</v>
      </c>
      <c r="N102">
        <v>394</v>
      </c>
    </row>
    <row r="103" spans="1:14" x14ac:dyDescent="0.3">
      <c r="A103" t="s">
        <v>48</v>
      </c>
      <c r="B103" t="s">
        <v>14</v>
      </c>
      <c r="C103">
        <v>-99</v>
      </c>
      <c r="D103">
        <v>-99</v>
      </c>
      <c r="E103">
        <v>-99</v>
      </c>
      <c r="F103">
        <v>-99</v>
      </c>
      <c r="G103">
        <v>-99</v>
      </c>
      <c r="H103">
        <v>-99</v>
      </c>
      <c r="I103">
        <v>-99</v>
      </c>
      <c r="J103">
        <v>-99</v>
      </c>
      <c r="K103">
        <v>-99</v>
      </c>
      <c r="L103">
        <v>-99</v>
      </c>
      <c r="M103">
        <v>-99</v>
      </c>
      <c r="N103">
        <v>-99</v>
      </c>
    </row>
    <row r="104" spans="1:14" x14ac:dyDescent="0.3">
      <c r="A104" t="s">
        <v>48</v>
      </c>
      <c r="B104" t="s">
        <v>19</v>
      </c>
      <c r="C104">
        <v>198</v>
      </c>
      <c r="D104">
        <v>205</v>
      </c>
      <c r="E104">
        <v>205</v>
      </c>
      <c r="F104">
        <v>194</v>
      </c>
      <c r="G104">
        <v>24</v>
      </c>
      <c r="H104">
        <v>24</v>
      </c>
      <c r="I104">
        <v>26</v>
      </c>
      <c r="J104">
        <v>26</v>
      </c>
      <c r="K104">
        <v>386</v>
      </c>
      <c r="L104">
        <v>447</v>
      </c>
      <c r="M104">
        <v>455</v>
      </c>
      <c r="N104">
        <v>461</v>
      </c>
    </row>
    <row r="105" spans="1:14" x14ac:dyDescent="0.3">
      <c r="A105" t="s">
        <v>48</v>
      </c>
      <c r="B105" t="s">
        <v>4</v>
      </c>
      <c r="C105">
        <v>-99</v>
      </c>
      <c r="D105">
        <v>-99</v>
      </c>
      <c r="E105">
        <v>-99</v>
      </c>
      <c r="F105">
        <v>309</v>
      </c>
      <c r="G105">
        <v>-99</v>
      </c>
      <c r="H105">
        <v>-99</v>
      </c>
      <c r="I105">
        <v>-99</v>
      </c>
      <c r="J105">
        <v>10</v>
      </c>
      <c r="K105">
        <v>-99</v>
      </c>
      <c r="L105">
        <v>-99</v>
      </c>
      <c r="M105">
        <v>-99</v>
      </c>
      <c r="N105">
        <v>171</v>
      </c>
    </row>
    <row r="106" spans="1:14" x14ac:dyDescent="0.3">
      <c r="A106" t="s">
        <v>48</v>
      </c>
      <c r="B106" t="s">
        <v>5</v>
      </c>
      <c r="C106">
        <v>-99</v>
      </c>
      <c r="D106">
        <v>-99</v>
      </c>
      <c r="E106">
        <v>-99</v>
      </c>
      <c r="F106">
        <v>-99</v>
      </c>
      <c r="G106">
        <v>-99</v>
      </c>
      <c r="H106">
        <v>-99</v>
      </c>
      <c r="I106">
        <v>-99</v>
      </c>
      <c r="J106">
        <v>-99</v>
      </c>
      <c r="K106">
        <v>-99</v>
      </c>
      <c r="L106">
        <v>-99</v>
      </c>
      <c r="M106">
        <v>-99</v>
      </c>
      <c r="N106">
        <v>-99</v>
      </c>
    </row>
    <row r="107" spans="1:14" x14ac:dyDescent="0.3">
      <c r="A107" t="s">
        <v>48</v>
      </c>
      <c r="B107" t="s">
        <v>6</v>
      </c>
      <c r="C107">
        <v>-99</v>
      </c>
      <c r="D107">
        <v>-99</v>
      </c>
      <c r="E107">
        <v>-99</v>
      </c>
      <c r="F107">
        <v>-99</v>
      </c>
      <c r="G107">
        <v>-99</v>
      </c>
      <c r="H107">
        <v>-99</v>
      </c>
      <c r="I107">
        <v>-99</v>
      </c>
      <c r="J107">
        <v>-99</v>
      </c>
      <c r="K107">
        <v>-99</v>
      </c>
      <c r="L107">
        <v>-99</v>
      </c>
      <c r="M107">
        <v>-99</v>
      </c>
      <c r="N107">
        <v>-99</v>
      </c>
    </row>
    <row r="108" spans="1:14" x14ac:dyDescent="0.3">
      <c r="A108" t="s">
        <v>48</v>
      </c>
      <c r="B108" t="s">
        <v>7</v>
      </c>
      <c r="C108">
        <v>-99</v>
      </c>
      <c r="D108">
        <v>-99</v>
      </c>
      <c r="E108">
        <v>-99</v>
      </c>
      <c r="F108">
        <v>-99</v>
      </c>
      <c r="G108">
        <v>-99</v>
      </c>
      <c r="H108">
        <v>-99</v>
      </c>
      <c r="I108">
        <v>-99</v>
      </c>
      <c r="J108">
        <v>-99</v>
      </c>
      <c r="K108">
        <v>-99</v>
      </c>
      <c r="L108">
        <v>-99</v>
      </c>
      <c r="M108">
        <v>-99</v>
      </c>
      <c r="N108">
        <v>-99</v>
      </c>
    </row>
    <row r="109" spans="1:14" x14ac:dyDescent="0.3">
      <c r="A109" t="s">
        <v>48</v>
      </c>
      <c r="B109" t="s">
        <v>9</v>
      </c>
      <c r="C109">
        <v>422</v>
      </c>
      <c r="D109">
        <v>422</v>
      </c>
      <c r="E109">
        <v>420</v>
      </c>
      <c r="F109">
        <v>405</v>
      </c>
      <c r="G109">
        <v>20</v>
      </c>
      <c r="H109">
        <v>20</v>
      </c>
      <c r="I109">
        <v>26</v>
      </c>
      <c r="J109">
        <v>26</v>
      </c>
      <c r="K109">
        <v>400</v>
      </c>
      <c r="L109">
        <v>424</v>
      </c>
      <c r="M109">
        <v>400</v>
      </c>
      <c r="N109">
        <v>191</v>
      </c>
    </row>
    <row r="110" spans="1:14" x14ac:dyDescent="0.3">
      <c r="A110" t="s">
        <v>48</v>
      </c>
      <c r="B110" t="s">
        <v>50</v>
      </c>
      <c r="C110">
        <v>112</v>
      </c>
      <c r="D110">
        <v>120</v>
      </c>
      <c r="E110">
        <v>117</v>
      </c>
      <c r="F110">
        <v>92</v>
      </c>
      <c r="G110">
        <v>38</v>
      </c>
      <c r="H110">
        <v>36</v>
      </c>
      <c r="I110">
        <v>36</v>
      </c>
      <c r="J110">
        <v>42</v>
      </c>
      <c r="K110">
        <v>581</v>
      </c>
      <c r="L110">
        <v>571</v>
      </c>
      <c r="M110">
        <v>582</v>
      </c>
      <c r="N110">
        <v>579</v>
      </c>
    </row>
    <row r="111" spans="1:14" x14ac:dyDescent="0.3">
      <c r="A111" t="s">
        <v>48</v>
      </c>
      <c r="B111" t="s">
        <v>13</v>
      </c>
      <c r="C111">
        <v>-99</v>
      </c>
      <c r="D111">
        <v>-99</v>
      </c>
      <c r="E111">
        <v>-99</v>
      </c>
      <c r="F111">
        <v>-99</v>
      </c>
      <c r="G111">
        <v>-99</v>
      </c>
      <c r="H111">
        <v>-99</v>
      </c>
      <c r="I111">
        <v>-99</v>
      </c>
      <c r="J111">
        <v>-99</v>
      </c>
      <c r="K111">
        <v>-99</v>
      </c>
      <c r="L111">
        <v>-99</v>
      </c>
      <c r="M111">
        <v>-99</v>
      </c>
      <c r="N111">
        <v>-99</v>
      </c>
    </row>
    <row r="112" spans="1:14" x14ac:dyDescent="0.3">
      <c r="A112" t="s">
        <v>48</v>
      </c>
      <c r="B112" t="s">
        <v>15</v>
      </c>
      <c r="C112">
        <v>130</v>
      </c>
      <c r="D112">
        <v>121</v>
      </c>
      <c r="E112">
        <v>130</v>
      </c>
      <c r="F112">
        <v>106</v>
      </c>
      <c r="G112">
        <v>8</v>
      </c>
      <c r="H112">
        <v>10</v>
      </c>
      <c r="I112">
        <v>14</v>
      </c>
      <c r="J112">
        <v>26</v>
      </c>
      <c r="K112">
        <v>286</v>
      </c>
      <c r="L112">
        <v>465</v>
      </c>
      <c r="M112">
        <v>626</v>
      </c>
      <c r="N112">
        <v>729</v>
      </c>
    </row>
    <row r="113" spans="1:14" x14ac:dyDescent="0.3">
      <c r="A113" t="s">
        <v>48</v>
      </c>
      <c r="B113" t="s">
        <v>17</v>
      </c>
      <c r="C113">
        <v>-99</v>
      </c>
      <c r="D113">
        <v>-99</v>
      </c>
      <c r="E113">
        <v>-99</v>
      </c>
      <c r="F113">
        <v>-99</v>
      </c>
      <c r="G113">
        <v>-99</v>
      </c>
      <c r="H113">
        <v>-99</v>
      </c>
      <c r="I113">
        <v>-99</v>
      </c>
      <c r="J113">
        <v>-99</v>
      </c>
      <c r="K113">
        <v>-99</v>
      </c>
      <c r="L113">
        <v>-99</v>
      </c>
      <c r="M113">
        <v>-99</v>
      </c>
      <c r="N113">
        <v>-99</v>
      </c>
    </row>
    <row r="114" spans="1:14" x14ac:dyDescent="0.3">
      <c r="A114" t="s">
        <v>48</v>
      </c>
      <c r="B114" t="s">
        <v>18</v>
      </c>
      <c r="C114">
        <v>73</v>
      </c>
      <c r="D114">
        <v>32</v>
      </c>
      <c r="E114">
        <v>32</v>
      </c>
      <c r="F114">
        <v>14</v>
      </c>
      <c r="G114">
        <v>92</v>
      </c>
      <c r="H114">
        <v>116</v>
      </c>
      <c r="I114">
        <v>112</v>
      </c>
      <c r="J114">
        <v>120</v>
      </c>
      <c r="K114">
        <v>791</v>
      </c>
      <c r="L114">
        <v>712</v>
      </c>
      <c r="M114">
        <v>859</v>
      </c>
      <c r="N114">
        <v>891</v>
      </c>
    </row>
    <row r="115" spans="1:14" x14ac:dyDescent="0.3">
      <c r="A115" t="s">
        <v>51</v>
      </c>
      <c r="B115" t="s">
        <v>14</v>
      </c>
      <c r="C115">
        <v>-99</v>
      </c>
      <c r="D115">
        <v>-99</v>
      </c>
      <c r="E115">
        <v>-99</v>
      </c>
      <c r="F115">
        <v>-99</v>
      </c>
      <c r="G115">
        <v>-99</v>
      </c>
      <c r="H115">
        <v>-99</v>
      </c>
      <c r="I115">
        <v>-99</v>
      </c>
      <c r="J115">
        <v>-99</v>
      </c>
      <c r="K115">
        <v>-99</v>
      </c>
      <c r="L115">
        <v>-99</v>
      </c>
      <c r="M115">
        <v>-99</v>
      </c>
      <c r="N115">
        <v>-99</v>
      </c>
    </row>
    <row r="116" spans="1:14" x14ac:dyDescent="0.3">
      <c r="A116" t="s">
        <v>51</v>
      </c>
      <c r="B116" t="s">
        <v>19</v>
      </c>
      <c r="C116">
        <v>-99</v>
      </c>
      <c r="D116">
        <v>-99</v>
      </c>
      <c r="E116">
        <v>-99</v>
      </c>
      <c r="F116">
        <v>-99</v>
      </c>
      <c r="G116">
        <v>-99</v>
      </c>
      <c r="H116">
        <v>-99</v>
      </c>
      <c r="I116">
        <v>-99</v>
      </c>
      <c r="J116">
        <v>-99</v>
      </c>
      <c r="K116">
        <v>-99</v>
      </c>
      <c r="L116">
        <v>-99</v>
      </c>
      <c r="M116">
        <v>-99</v>
      </c>
      <c r="N116">
        <v>-99</v>
      </c>
    </row>
    <row r="117" spans="1:14" x14ac:dyDescent="0.3">
      <c r="A117" t="s">
        <v>51</v>
      </c>
      <c r="B117" t="s">
        <v>4</v>
      </c>
      <c r="C117">
        <v>-99</v>
      </c>
      <c r="D117">
        <v>-99</v>
      </c>
      <c r="E117">
        <v>-99</v>
      </c>
      <c r="F117">
        <v>-99</v>
      </c>
      <c r="G117">
        <v>-99</v>
      </c>
      <c r="H117">
        <v>-99</v>
      </c>
      <c r="I117">
        <v>-99</v>
      </c>
      <c r="J117">
        <v>-99</v>
      </c>
      <c r="K117">
        <v>-99</v>
      </c>
      <c r="L117">
        <v>-99</v>
      </c>
      <c r="M117">
        <v>-99</v>
      </c>
      <c r="N117">
        <v>-99</v>
      </c>
    </row>
    <row r="118" spans="1:14" x14ac:dyDescent="0.3">
      <c r="A118" t="s">
        <v>51</v>
      </c>
      <c r="B118" t="s">
        <v>5</v>
      </c>
      <c r="C118">
        <v>-99</v>
      </c>
      <c r="D118">
        <v>-99</v>
      </c>
      <c r="E118">
        <v>-99</v>
      </c>
      <c r="F118">
        <v>-99</v>
      </c>
      <c r="G118">
        <v>-99</v>
      </c>
      <c r="H118">
        <v>-99</v>
      </c>
      <c r="I118">
        <v>-99</v>
      </c>
      <c r="J118">
        <v>-99</v>
      </c>
      <c r="K118">
        <v>-99</v>
      </c>
      <c r="L118">
        <v>-99</v>
      </c>
      <c r="M118">
        <v>-99</v>
      </c>
      <c r="N118">
        <v>-99</v>
      </c>
    </row>
    <row r="119" spans="1:14" x14ac:dyDescent="0.3">
      <c r="A119" t="s">
        <v>51</v>
      </c>
      <c r="B119" t="s">
        <v>6</v>
      </c>
      <c r="C119">
        <v>10</v>
      </c>
      <c r="D119">
        <v>0</v>
      </c>
      <c r="E119">
        <v>-99</v>
      </c>
      <c r="F119">
        <v>-99</v>
      </c>
      <c r="G119">
        <v>14</v>
      </c>
      <c r="H119">
        <v>10</v>
      </c>
      <c r="I119">
        <v>-99</v>
      </c>
      <c r="J119">
        <v>-99</v>
      </c>
      <c r="K119">
        <v>143</v>
      </c>
      <c r="L119">
        <v>71</v>
      </c>
      <c r="M119">
        <v>-99</v>
      </c>
      <c r="N119">
        <v>-99</v>
      </c>
    </row>
    <row r="120" spans="1:14" x14ac:dyDescent="0.3">
      <c r="A120" t="s">
        <v>51</v>
      </c>
      <c r="B120" t="s">
        <v>10</v>
      </c>
      <c r="C120">
        <v>-99</v>
      </c>
      <c r="D120">
        <v>-99</v>
      </c>
      <c r="E120">
        <v>-99</v>
      </c>
      <c r="F120">
        <v>-99</v>
      </c>
      <c r="G120">
        <v>-99</v>
      </c>
      <c r="H120">
        <v>-99</v>
      </c>
      <c r="I120">
        <v>-99</v>
      </c>
      <c r="J120">
        <v>-99</v>
      </c>
      <c r="K120">
        <v>-99</v>
      </c>
      <c r="L120">
        <v>-99</v>
      </c>
      <c r="M120">
        <v>-99</v>
      </c>
      <c r="N120">
        <v>-99</v>
      </c>
    </row>
    <row r="121" spans="1:14" x14ac:dyDescent="0.3">
      <c r="A121" t="s">
        <v>51</v>
      </c>
      <c r="B121" t="s">
        <v>7</v>
      </c>
      <c r="C121">
        <v>171</v>
      </c>
      <c r="D121">
        <v>171</v>
      </c>
      <c r="E121">
        <v>175</v>
      </c>
      <c r="F121">
        <v>170</v>
      </c>
      <c r="G121">
        <v>32</v>
      </c>
      <c r="H121">
        <v>32</v>
      </c>
      <c r="I121">
        <v>20</v>
      </c>
      <c r="J121">
        <v>30</v>
      </c>
      <c r="K121">
        <v>381</v>
      </c>
      <c r="L121">
        <v>418</v>
      </c>
      <c r="M121">
        <v>190</v>
      </c>
      <c r="N121">
        <v>410</v>
      </c>
    </row>
    <row r="122" spans="1:14" x14ac:dyDescent="0.3">
      <c r="A122" t="s">
        <v>51</v>
      </c>
      <c r="B122" t="s">
        <v>9</v>
      </c>
      <c r="C122">
        <v>-99</v>
      </c>
      <c r="D122">
        <v>-99</v>
      </c>
      <c r="E122">
        <v>-99</v>
      </c>
      <c r="F122">
        <v>-99</v>
      </c>
      <c r="G122">
        <v>-99</v>
      </c>
      <c r="H122">
        <v>-99</v>
      </c>
      <c r="I122">
        <v>-99</v>
      </c>
      <c r="J122">
        <v>-99</v>
      </c>
      <c r="K122">
        <v>-99</v>
      </c>
      <c r="L122">
        <v>-99</v>
      </c>
      <c r="M122">
        <v>-99</v>
      </c>
      <c r="N122">
        <v>-99</v>
      </c>
    </row>
    <row r="123" spans="1:14" x14ac:dyDescent="0.3">
      <c r="A123" t="s">
        <v>51</v>
      </c>
      <c r="B123" t="s">
        <v>12</v>
      </c>
      <c r="C123">
        <v>10</v>
      </c>
      <c r="D123">
        <v>-99</v>
      </c>
      <c r="E123">
        <v>-99</v>
      </c>
      <c r="F123">
        <v>-99</v>
      </c>
      <c r="G123">
        <v>6</v>
      </c>
      <c r="H123">
        <v>-99</v>
      </c>
      <c r="I123">
        <v>-99</v>
      </c>
      <c r="J123">
        <v>-99</v>
      </c>
      <c r="K123">
        <v>82</v>
      </c>
      <c r="L123">
        <v>-99</v>
      </c>
      <c r="M123">
        <v>-99</v>
      </c>
      <c r="N123">
        <v>-99</v>
      </c>
    </row>
    <row r="124" spans="1:14" x14ac:dyDescent="0.3">
      <c r="A124" t="s">
        <v>51</v>
      </c>
      <c r="B124" t="s">
        <v>13</v>
      </c>
      <c r="C124">
        <v>800</v>
      </c>
      <c r="D124">
        <v>857</v>
      </c>
      <c r="E124">
        <v>446</v>
      </c>
      <c r="F124">
        <v>-99</v>
      </c>
      <c r="G124">
        <v>6</v>
      </c>
      <c r="H124">
        <v>18</v>
      </c>
      <c r="I124">
        <v>24</v>
      </c>
      <c r="J124">
        <v>-99</v>
      </c>
      <c r="K124">
        <v>104</v>
      </c>
      <c r="L124">
        <v>175</v>
      </c>
      <c r="M124">
        <v>576</v>
      </c>
      <c r="N124">
        <v>-99</v>
      </c>
    </row>
    <row r="125" spans="1:14" x14ac:dyDescent="0.3">
      <c r="A125" t="s">
        <v>51</v>
      </c>
      <c r="B125" t="s">
        <v>52</v>
      </c>
      <c r="C125">
        <v>-99</v>
      </c>
      <c r="D125">
        <v>285</v>
      </c>
      <c r="E125">
        <v>-99</v>
      </c>
      <c r="F125">
        <v>-99</v>
      </c>
      <c r="G125">
        <v>-99</v>
      </c>
      <c r="H125">
        <v>18</v>
      </c>
      <c r="I125">
        <v>-99</v>
      </c>
      <c r="J125">
        <v>-99</v>
      </c>
      <c r="K125">
        <v>-99</v>
      </c>
      <c r="L125">
        <v>403</v>
      </c>
      <c r="M125">
        <v>-99</v>
      </c>
      <c r="N125">
        <v>-99</v>
      </c>
    </row>
    <row r="126" spans="1:14" x14ac:dyDescent="0.3">
      <c r="A126" t="s">
        <v>51</v>
      </c>
      <c r="B126" t="s">
        <v>18</v>
      </c>
      <c r="C126">
        <v>-99</v>
      </c>
      <c r="D126">
        <v>-99</v>
      </c>
      <c r="E126">
        <v>-99</v>
      </c>
      <c r="F126">
        <v>-99</v>
      </c>
      <c r="G126">
        <v>-99</v>
      </c>
      <c r="H126">
        <v>-99</v>
      </c>
      <c r="I126">
        <v>-99</v>
      </c>
      <c r="J126">
        <v>-99</v>
      </c>
      <c r="K126">
        <v>-99</v>
      </c>
      <c r="L126">
        <v>-99</v>
      </c>
      <c r="M126">
        <v>-99</v>
      </c>
      <c r="N126">
        <v>-99</v>
      </c>
    </row>
    <row r="127" spans="1:14" x14ac:dyDescent="0.3">
      <c r="A127" t="s">
        <v>54</v>
      </c>
      <c r="B127" t="s">
        <v>3</v>
      </c>
      <c r="C127">
        <v>-99</v>
      </c>
      <c r="D127">
        <v>-99</v>
      </c>
      <c r="E127">
        <v>-99</v>
      </c>
      <c r="F127">
        <v>-99</v>
      </c>
      <c r="G127">
        <v>-99</v>
      </c>
      <c r="H127">
        <v>-99</v>
      </c>
      <c r="I127">
        <v>-99</v>
      </c>
      <c r="J127">
        <v>-99</v>
      </c>
      <c r="K127">
        <v>-99</v>
      </c>
      <c r="L127">
        <v>-99</v>
      </c>
      <c r="M127">
        <v>-99</v>
      </c>
      <c r="N127">
        <v>-99</v>
      </c>
    </row>
    <row r="128" spans="1:14" x14ac:dyDescent="0.3">
      <c r="A128" t="s">
        <v>54</v>
      </c>
      <c r="B128" t="s">
        <v>55</v>
      </c>
      <c r="C128">
        <v>-99</v>
      </c>
      <c r="D128">
        <v>-99</v>
      </c>
      <c r="E128">
        <v>-99</v>
      </c>
      <c r="F128">
        <v>-99</v>
      </c>
      <c r="G128">
        <v>-99</v>
      </c>
      <c r="H128">
        <v>-99</v>
      </c>
      <c r="I128">
        <v>-99</v>
      </c>
      <c r="J128">
        <v>-99</v>
      </c>
      <c r="K128">
        <v>-99</v>
      </c>
      <c r="L128">
        <v>-99</v>
      </c>
      <c r="M128">
        <v>-99</v>
      </c>
      <c r="N128">
        <v>-99</v>
      </c>
    </row>
    <row r="129" spans="1:14" x14ac:dyDescent="0.3">
      <c r="A129" t="s">
        <v>54</v>
      </c>
      <c r="B129" t="s">
        <v>14</v>
      </c>
      <c r="C129">
        <v>-99</v>
      </c>
      <c r="D129">
        <v>-99</v>
      </c>
      <c r="E129">
        <v>-99</v>
      </c>
      <c r="F129">
        <v>-99</v>
      </c>
      <c r="G129">
        <v>-99</v>
      </c>
      <c r="H129">
        <v>-99</v>
      </c>
      <c r="I129">
        <v>-99</v>
      </c>
      <c r="J129">
        <v>-99</v>
      </c>
      <c r="K129">
        <v>-99</v>
      </c>
      <c r="L129">
        <v>-99</v>
      </c>
      <c r="M129">
        <v>-99</v>
      </c>
      <c r="N129">
        <v>-99</v>
      </c>
    </row>
    <row r="130" spans="1:14" x14ac:dyDescent="0.3">
      <c r="A130" t="s">
        <v>54</v>
      </c>
      <c r="B130" t="s">
        <v>19</v>
      </c>
      <c r="C130">
        <v>-99</v>
      </c>
      <c r="D130">
        <v>-99</v>
      </c>
      <c r="E130">
        <v>-99</v>
      </c>
      <c r="F130">
        <v>-99</v>
      </c>
      <c r="G130">
        <v>-99</v>
      </c>
      <c r="H130">
        <v>-99</v>
      </c>
      <c r="I130">
        <v>-99</v>
      </c>
      <c r="J130">
        <v>-99</v>
      </c>
      <c r="K130">
        <v>-99</v>
      </c>
      <c r="L130">
        <v>-99</v>
      </c>
      <c r="M130">
        <v>-99</v>
      </c>
      <c r="N130">
        <v>-99</v>
      </c>
    </row>
    <row r="131" spans="1:14" x14ac:dyDescent="0.3">
      <c r="A131" t="s">
        <v>54</v>
      </c>
      <c r="B131" t="s">
        <v>49</v>
      </c>
      <c r="C131">
        <v>-99</v>
      </c>
      <c r="D131">
        <v>-99</v>
      </c>
      <c r="E131">
        <v>-99</v>
      </c>
      <c r="F131">
        <v>-99</v>
      </c>
      <c r="G131">
        <v>-99</v>
      </c>
      <c r="H131">
        <v>-99</v>
      </c>
      <c r="I131">
        <v>-99</v>
      </c>
      <c r="J131">
        <v>-99</v>
      </c>
      <c r="K131">
        <v>-99</v>
      </c>
      <c r="L131">
        <v>-99</v>
      </c>
      <c r="M131">
        <v>-99</v>
      </c>
      <c r="N131">
        <v>-99</v>
      </c>
    </row>
    <row r="132" spans="1:14" x14ac:dyDescent="0.3">
      <c r="A132" t="s">
        <v>54</v>
      </c>
      <c r="B132" t="s">
        <v>4</v>
      </c>
      <c r="C132">
        <v>-99</v>
      </c>
      <c r="D132">
        <v>-99</v>
      </c>
      <c r="E132">
        <v>-99</v>
      </c>
      <c r="F132">
        <v>-99</v>
      </c>
      <c r="G132">
        <v>-99</v>
      </c>
      <c r="H132">
        <v>-99</v>
      </c>
      <c r="I132">
        <v>-99</v>
      </c>
      <c r="J132">
        <v>-99</v>
      </c>
      <c r="K132">
        <v>-99</v>
      </c>
      <c r="L132">
        <v>-99</v>
      </c>
      <c r="M132">
        <v>-99</v>
      </c>
      <c r="N132">
        <v>-99</v>
      </c>
    </row>
    <row r="133" spans="1:14" x14ac:dyDescent="0.3">
      <c r="A133" t="s">
        <v>54</v>
      </c>
      <c r="B133" t="s">
        <v>5</v>
      </c>
      <c r="C133">
        <v>-99</v>
      </c>
      <c r="D133">
        <v>-99</v>
      </c>
      <c r="E133">
        <v>-99</v>
      </c>
      <c r="F133">
        <v>-99</v>
      </c>
      <c r="G133">
        <v>-99</v>
      </c>
      <c r="H133">
        <v>-99</v>
      </c>
      <c r="I133">
        <v>-99</v>
      </c>
      <c r="J133">
        <v>-99</v>
      </c>
      <c r="K133">
        <v>-99</v>
      </c>
      <c r="L133">
        <v>-99</v>
      </c>
      <c r="M133">
        <v>-99</v>
      </c>
      <c r="N133">
        <v>-99</v>
      </c>
    </row>
    <row r="134" spans="1:14" x14ac:dyDescent="0.3">
      <c r="A134" t="s">
        <v>54</v>
      </c>
      <c r="B134" t="s">
        <v>6</v>
      </c>
      <c r="C134">
        <v>-99</v>
      </c>
      <c r="D134">
        <v>-99</v>
      </c>
      <c r="E134">
        <v>-99</v>
      </c>
      <c r="F134">
        <v>-99</v>
      </c>
      <c r="G134">
        <v>-99</v>
      </c>
      <c r="H134">
        <v>-99</v>
      </c>
      <c r="I134">
        <v>-99</v>
      </c>
      <c r="J134">
        <v>-99</v>
      </c>
      <c r="K134">
        <v>-99</v>
      </c>
      <c r="L134">
        <v>-99</v>
      </c>
      <c r="M134">
        <v>-99</v>
      </c>
      <c r="N134">
        <v>-99</v>
      </c>
    </row>
    <row r="135" spans="1:14" x14ac:dyDescent="0.3">
      <c r="A135" t="s">
        <v>54</v>
      </c>
      <c r="B135" t="s">
        <v>7</v>
      </c>
      <c r="C135">
        <v>-99</v>
      </c>
      <c r="D135">
        <v>-99</v>
      </c>
      <c r="E135">
        <v>-99</v>
      </c>
      <c r="F135">
        <v>-99</v>
      </c>
      <c r="G135">
        <v>-99</v>
      </c>
      <c r="H135">
        <v>-99</v>
      </c>
      <c r="I135">
        <v>-99</v>
      </c>
      <c r="J135">
        <v>-99</v>
      </c>
      <c r="K135">
        <v>-99</v>
      </c>
      <c r="L135">
        <v>-99</v>
      </c>
      <c r="M135">
        <v>-99</v>
      </c>
      <c r="N135">
        <v>-99</v>
      </c>
    </row>
    <row r="136" spans="1:14" x14ac:dyDescent="0.3">
      <c r="A136" t="s">
        <v>54</v>
      </c>
      <c r="B136" t="s">
        <v>9</v>
      </c>
      <c r="C136">
        <v>197</v>
      </c>
      <c r="D136">
        <v>181</v>
      </c>
      <c r="E136">
        <v>202</v>
      </c>
      <c r="F136">
        <v>-99</v>
      </c>
      <c r="G136">
        <v>4</v>
      </c>
      <c r="H136">
        <v>8</v>
      </c>
      <c r="I136">
        <v>4</v>
      </c>
      <c r="J136">
        <v>-99</v>
      </c>
      <c r="K136">
        <v>42</v>
      </c>
      <c r="L136">
        <v>81</v>
      </c>
      <c r="M136">
        <v>42</v>
      </c>
      <c r="N136">
        <v>-99</v>
      </c>
    </row>
    <row r="137" spans="1:14" x14ac:dyDescent="0.3">
      <c r="A137" t="s">
        <v>54</v>
      </c>
      <c r="B137" t="s">
        <v>12</v>
      </c>
      <c r="C137">
        <v>-99</v>
      </c>
      <c r="D137">
        <v>-99</v>
      </c>
      <c r="E137">
        <v>-99</v>
      </c>
      <c r="F137">
        <v>-99</v>
      </c>
      <c r="G137">
        <v>-99</v>
      </c>
      <c r="H137">
        <v>-99</v>
      </c>
      <c r="I137">
        <v>-99</v>
      </c>
      <c r="J137">
        <v>-99</v>
      </c>
      <c r="K137">
        <v>-99</v>
      </c>
      <c r="L137">
        <v>-99</v>
      </c>
      <c r="M137">
        <v>-99</v>
      </c>
      <c r="N137">
        <v>-99</v>
      </c>
    </row>
    <row r="138" spans="1:14" x14ac:dyDescent="0.3">
      <c r="A138" t="s">
        <v>54</v>
      </c>
      <c r="B138" t="s">
        <v>13</v>
      </c>
      <c r="C138">
        <v>189</v>
      </c>
      <c r="D138">
        <v>255</v>
      </c>
      <c r="E138">
        <v>163</v>
      </c>
      <c r="F138">
        <v>-99</v>
      </c>
      <c r="G138">
        <v>16</v>
      </c>
      <c r="H138">
        <v>14</v>
      </c>
      <c r="I138">
        <v>14</v>
      </c>
      <c r="J138">
        <v>-99</v>
      </c>
      <c r="K138">
        <v>412</v>
      </c>
      <c r="L138">
        <v>349</v>
      </c>
      <c r="M138">
        <v>443</v>
      </c>
      <c r="N138">
        <v>-99</v>
      </c>
    </row>
    <row r="139" spans="1:14" x14ac:dyDescent="0.3">
      <c r="A139" t="s">
        <v>54</v>
      </c>
      <c r="B139" t="s">
        <v>15</v>
      </c>
      <c r="C139">
        <v>-99</v>
      </c>
      <c r="D139">
        <v>-99</v>
      </c>
      <c r="E139">
        <v>-99</v>
      </c>
      <c r="F139">
        <v>-99</v>
      </c>
      <c r="G139">
        <v>-99</v>
      </c>
      <c r="H139">
        <v>-99</v>
      </c>
      <c r="I139">
        <v>-99</v>
      </c>
      <c r="J139">
        <v>-99</v>
      </c>
      <c r="K139">
        <v>-99</v>
      </c>
      <c r="L139">
        <v>-99</v>
      </c>
      <c r="M139">
        <v>-99</v>
      </c>
      <c r="N139">
        <v>-99</v>
      </c>
    </row>
    <row r="140" spans="1:14" x14ac:dyDescent="0.3">
      <c r="A140" t="s">
        <v>54</v>
      </c>
      <c r="B140" t="s">
        <v>18</v>
      </c>
      <c r="C140">
        <v>-99</v>
      </c>
      <c r="D140">
        <v>-99</v>
      </c>
      <c r="E140">
        <v>-99</v>
      </c>
      <c r="F140">
        <v>-99</v>
      </c>
      <c r="G140">
        <v>-99</v>
      </c>
      <c r="H140">
        <v>-99</v>
      </c>
      <c r="I140">
        <v>-99</v>
      </c>
      <c r="J140">
        <v>-99</v>
      </c>
      <c r="K140">
        <v>-99</v>
      </c>
      <c r="L140">
        <v>-99</v>
      </c>
      <c r="M140">
        <v>-99</v>
      </c>
      <c r="N140">
        <v>-99</v>
      </c>
    </row>
    <row r="141" spans="1:14" x14ac:dyDescent="0.3">
      <c r="A141" t="s">
        <v>56</v>
      </c>
      <c r="B141" t="s">
        <v>3</v>
      </c>
      <c r="C141">
        <v>-99</v>
      </c>
      <c r="D141">
        <v>-99</v>
      </c>
      <c r="E141">
        <v>-99</v>
      </c>
      <c r="F141">
        <v>-99</v>
      </c>
      <c r="G141">
        <v>-99</v>
      </c>
      <c r="H141">
        <v>-99</v>
      </c>
      <c r="I141">
        <v>-99</v>
      </c>
      <c r="J141">
        <v>-99</v>
      </c>
      <c r="K141">
        <v>-99</v>
      </c>
      <c r="L141">
        <v>-99</v>
      </c>
      <c r="M141">
        <v>-99</v>
      </c>
      <c r="N141">
        <v>-99</v>
      </c>
    </row>
    <row r="142" spans="1:14" x14ac:dyDescent="0.3">
      <c r="A142" t="s">
        <v>56</v>
      </c>
      <c r="B142" t="s">
        <v>36</v>
      </c>
      <c r="C142">
        <v>-99</v>
      </c>
      <c r="D142">
        <v>-99</v>
      </c>
      <c r="E142">
        <v>-99</v>
      </c>
      <c r="F142">
        <v>-99</v>
      </c>
      <c r="G142">
        <v>-99</v>
      </c>
      <c r="H142">
        <v>-99</v>
      </c>
      <c r="I142">
        <v>-99</v>
      </c>
      <c r="J142">
        <v>-99</v>
      </c>
      <c r="K142">
        <v>-99</v>
      </c>
      <c r="L142">
        <v>-99</v>
      </c>
      <c r="M142">
        <v>-99</v>
      </c>
      <c r="N142">
        <v>-99</v>
      </c>
    </row>
    <row r="143" spans="1:14" x14ac:dyDescent="0.3">
      <c r="A143" t="s">
        <v>56</v>
      </c>
      <c r="B143" t="s">
        <v>53</v>
      </c>
      <c r="C143">
        <v>-99</v>
      </c>
      <c r="D143">
        <v>-99</v>
      </c>
      <c r="E143">
        <v>-99</v>
      </c>
      <c r="F143">
        <v>-99</v>
      </c>
      <c r="G143">
        <v>-99</v>
      </c>
      <c r="H143">
        <v>-99</v>
      </c>
      <c r="I143">
        <v>-99</v>
      </c>
      <c r="J143">
        <v>-99</v>
      </c>
      <c r="K143">
        <v>-99</v>
      </c>
      <c r="L143">
        <v>-99</v>
      </c>
      <c r="M143">
        <v>-99</v>
      </c>
      <c r="N143">
        <v>-99</v>
      </c>
    </row>
    <row r="144" spans="1:14" x14ac:dyDescent="0.3">
      <c r="A144" t="s">
        <v>56</v>
      </c>
      <c r="B144" t="s">
        <v>37</v>
      </c>
      <c r="C144">
        <v>-99</v>
      </c>
      <c r="D144">
        <v>-99</v>
      </c>
      <c r="E144">
        <v>-99</v>
      </c>
      <c r="F144">
        <v>-99</v>
      </c>
      <c r="G144">
        <v>-99</v>
      </c>
      <c r="H144">
        <v>-99</v>
      </c>
      <c r="I144">
        <v>-99</v>
      </c>
      <c r="J144">
        <v>-99</v>
      </c>
      <c r="K144">
        <v>-99</v>
      </c>
      <c r="L144">
        <v>-99</v>
      </c>
      <c r="M144">
        <v>-99</v>
      </c>
      <c r="N144">
        <v>-99</v>
      </c>
    </row>
    <row r="145" spans="1:14" x14ac:dyDescent="0.3">
      <c r="A145" t="s">
        <v>56</v>
      </c>
      <c r="B145" t="s">
        <v>14</v>
      </c>
      <c r="C145">
        <v>-99</v>
      </c>
      <c r="D145">
        <v>-99</v>
      </c>
      <c r="E145">
        <v>-99</v>
      </c>
      <c r="F145">
        <v>-99</v>
      </c>
      <c r="G145">
        <v>-99</v>
      </c>
      <c r="H145">
        <v>-99</v>
      </c>
      <c r="I145">
        <v>-99</v>
      </c>
      <c r="J145">
        <v>-99</v>
      </c>
      <c r="K145">
        <v>-99</v>
      </c>
      <c r="L145">
        <v>-99</v>
      </c>
      <c r="M145">
        <v>-99</v>
      </c>
      <c r="N145">
        <v>-99</v>
      </c>
    </row>
    <row r="146" spans="1:14" x14ac:dyDescent="0.3">
      <c r="A146" t="s">
        <v>56</v>
      </c>
      <c r="B146" t="s">
        <v>61</v>
      </c>
      <c r="C146">
        <v>-99</v>
      </c>
      <c r="D146">
        <v>-99</v>
      </c>
      <c r="E146">
        <v>-99</v>
      </c>
      <c r="F146">
        <v>-99</v>
      </c>
      <c r="G146">
        <v>-99</v>
      </c>
      <c r="H146">
        <v>-99</v>
      </c>
      <c r="I146">
        <v>-99</v>
      </c>
      <c r="J146">
        <v>-99</v>
      </c>
      <c r="K146">
        <v>-99</v>
      </c>
      <c r="L146">
        <v>-99</v>
      </c>
      <c r="M146">
        <v>-99</v>
      </c>
      <c r="N146">
        <v>-99</v>
      </c>
    </row>
    <row r="147" spans="1:14" x14ac:dyDescent="0.3">
      <c r="A147" t="s">
        <v>56</v>
      </c>
      <c r="B147" t="s">
        <v>24</v>
      </c>
      <c r="C147">
        <v>-99</v>
      </c>
      <c r="D147">
        <v>-99</v>
      </c>
      <c r="E147">
        <v>-99</v>
      </c>
      <c r="F147">
        <v>-99</v>
      </c>
      <c r="G147">
        <v>-99</v>
      </c>
      <c r="H147">
        <v>-99</v>
      </c>
      <c r="I147">
        <v>-99</v>
      </c>
      <c r="J147">
        <v>-99</v>
      </c>
      <c r="K147">
        <v>-99</v>
      </c>
      <c r="L147">
        <v>-99</v>
      </c>
      <c r="M147">
        <v>-99</v>
      </c>
      <c r="N147">
        <v>-99</v>
      </c>
    </row>
    <row r="148" spans="1:14" x14ac:dyDescent="0.3">
      <c r="A148" t="s">
        <v>56</v>
      </c>
      <c r="B148" t="s">
        <v>35</v>
      </c>
      <c r="C148">
        <v>-99</v>
      </c>
      <c r="D148">
        <v>-99</v>
      </c>
      <c r="E148">
        <v>-99</v>
      </c>
      <c r="F148">
        <v>-99</v>
      </c>
      <c r="G148">
        <v>-99</v>
      </c>
      <c r="H148">
        <v>-99</v>
      </c>
      <c r="I148">
        <v>-99</v>
      </c>
      <c r="J148">
        <v>-99</v>
      </c>
      <c r="K148">
        <v>-99</v>
      </c>
      <c r="L148">
        <v>-99</v>
      </c>
      <c r="M148">
        <v>-99</v>
      </c>
      <c r="N148">
        <v>-99</v>
      </c>
    </row>
    <row r="149" spans="1:14" x14ac:dyDescent="0.3">
      <c r="A149" t="s">
        <v>56</v>
      </c>
      <c r="B149" t="s">
        <v>19</v>
      </c>
      <c r="C149">
        <v>-99</v>
      </c>
      <c r="D149">
        <v>-99</v>
      </c>
      <c r="E149">
        <v>-99</v>
      </c>
      <c r="F149">
        <v>-99</v>
      </c>
      <c r="G149">
        <v>-99</v>
      </c>
      <c r="H149">
        <v>-99</v>
      </c>
      <c r="I149">
        <v>-99</v>
      </c>
      <c r="J149">
        <v>-99</v>
      </c>
      <c r="K149">
        <v>-99</v>
      </c>
      <c r="L149">
        <v>-99</v>
      </c>
      <c r="M149">
        <v>-99</v>
      </c>
      <c r="N149">
        <v>-99</v>
      </c>
    </row>
    <row r="150" spans="1:14" x14ac:dyDescent="0.3">
      <c r="A150" t="s">
        <v>56</v>
      </c>
      <c r="B150" t="s">
        <v>57</v>
      </c>
      <c r="C150">
        <v>-99</v>
      </c>
      <c r="D150">
        <v>-99</v>
      </c>
      <c r="E150">
        <v>-99</v>
      </c>
      <c r="F150">
        <v>-99</v>
      </c>
      <c r="G150">
        <v>-99</v>
      </c>
      <c r="H150">
        <v>-99</v>
      </c>
      <c r="I150">
        <v>-99</v>
      </c>
      <c r="J150">
        <v>-99</v>
      </c>
      <c r="K150">
        <v>-99</v>
      </c>
      <c r="L150">
        <v>-99</v>
      </c>
      <c r="M150">
        <v>-99</v>
      </c>
      <c r="N150">
        <v>-99</v>
      </c>
    </row>
    <row r="151" spans="1:14" x14ac:dyDescent="0.3">
      <c r="A151" t="s">
        <v>56</v>
      </c>
      <c r="B151" t="s">
        <v>4</v>
      </c>
      <c r="C151">
        <v>-99</v>
      </c>
      <c r="D151">
        <v>-99</v>
      </c>
      <c r="E151">
        <v>-99</v>
      </c>
      <c r="F151">
        <v>-99</v>
      </c>
      <c r="G151">
        <v>-99</v>
      </c>
      <c r="H151">
        <v>-99</v>
      </c>
      <c r="I151">
        <v>-99</v>
      </c>
      <c r="J151">
        <v>-99</v>
      </c>
      <c r="K151">
        <v>-99</v>
      </c>
      <c r="L151">
        <v>-99</v>
      </c>
      <c r="M151">
        <v>-99</v>
      </c>
      <c r="N151">
        <v>-99</v>
      </c>
    </row>
    <row r="152" spans="1:14" x14ac:dyDescent="0.3">
      <c r="A152" t="s">
        <v>56</v>
      </c>
      <c r="B152" t="s">
        <v>5</v>
      </c>
      <c r="C152">
        <v>-99</v>
      </c>
      <c r="D152">
        <v>-99</v>
      </c>
      <c r="E152">
        <v>-99</v>
      </c>
      <c r="F152">
        <v>-99</v>
      </c>
      <c r="G152">
        <v>-99</v>
      </c>
      <c r="H152">
        <v>-99</v>
      </c>
      <c r="I152">
        <v>-99</v>
      </c>
      <c r="J152">
        <v>-99</v>
      </c>
      <c r="K152">
        <v>-99</v>
      </c>
      <c r="L152">
        <v>-99</v>
      </c>
      <c r="M152">
        <v>-99</v>
      </c>
      <c r="N152">
        <v>-99</v>
      </c>
    </row>
    <row r="153" spans="1:14" x14ac:dyDescent="0.3">
      <c r="A153" t="s">
        <v>56</v>
      </c>
      <c r="B153" t="s">
        <v>6</v>
      </c>
      <c r="C153">
        <v>-99</v>
      </c>
      <c r="D153">
        <v>-99</v>
      </c>
      <c r="E153">
        <v>-99</v>
      </c>
      <c r="F153">
        <v>-99</v>
      </c>
      <c r="G153">
        <v>-99</v>
      </c>
      <c r="H153">
        <v>-99</v>
      </c>
      <c r="I153">
        <v>-99</v>
      </c>
      <c r="J153">
        <v>-99</v>
      </c>
      <c r="K153">
        <v>-99</v>
      </c>
      <c r="L153">
        <v>-99</v>
      </c>
      <c r="M153">
        <v>-99</v>
      </c>
      <c r="N153">
        <v>-99</v>
      </c>
    </row>
    <row r="154" spans="1:14" x14ac:dyDescent="0.3">
      <c r="A154" t="s">
        <v>56</v>
      </c>
      <c r="B154" t="s">
        <v>7</v>
      </c>
      <c r="C154">
        <v>-99</v>
      </c>
      <c r="D154">
        <v>-99</v>
      </c>
      <c r="E154">
        <v>-99</v>
      </c>
      <c r="F154">
        <v>-99</v>
      </c>
      <c r="G154">
        <v>-99</v>
      </c>
      <c r="H154">
        <v>-99</v>
      </c>
      <c r="I154">
        <v>-99</v>
      </c>
      <c r="J154">
        <v>-99</v>
      </c>
      <c r="K154">
        <v>-99</v>
      </c>
      <c r="L154">
        <v>-99</v>
      </c>
      <c r="M154">
        <v>-99</v>
      </c>
      <c r="N154">
        <v>-99</v>
      </c>
    </row>
    <row r="155" spans="1:14" x14ac:dyDescent="0.3">
      <c r="A155" t="s">
        <v>56</v>
      </c>
      <c r="B155" t="s">
        <v>9</v>
      </c>
      <c r="C155">
        <v>-99</v>
      </c>
      <c r="D155">
        <v>-99</v>
      </c>
      <c r="E155">
        <v>-99</v>
      </c>
      <c r="F155">
        <v>-99</v>
      </c>
      <c r="G155">
        <v>-99</v>
      </c>
      <c r="H155">
        <v>-99</v>
      </c>
      <c r="I155">
        <v>-99</v>
      </c>
      <c r="J155">
        <v>-99</v>
      </c>
      <c r="K155">
        <v>-99</v>
      </c>
      <c r="L155">
        <v>-99</v>
      </c>
      <c r="M155">
        <v>-99</v>
      </c>
      <c r="N155">
        <v>-99</v>
      </c>
    </row>
    <row r="156" spans="1:14" x14ac:dyDescent="0.3">
      <c r="A156" t="s">
        <v>56</v>
      </c>
      <c r="B156" t="s">
        <v>11</v>
      </c>
      <c r="C156">
        <v>-99</v>
      </c>
      <c r="D156">
        <v>-99</v>
      </c>
      <c r="E156">
        <v>-99</v>
      </c>
      <c r="F156">
        <v>-99</v>
      </c>
      <c r="G156">
        <v>-99</v>
      </c>
      <c r="H156">
        <v>-99</v>
      </c>
      <c r="I156">
        <v>-99</v>
      </c>
      <c r="J156">
        <v>-99</v>
      </c>
      <c r="K156">
        <v>-99</v>
      </c>
      <c r="L156">
        <v>-99</v>
      </c>
      <c r="M156">
        <v>-99</v>
      </c>
      <c r="N156">
        <v>-99</v>
      </c>
    </row>
    <row r="157" spans="1:14" x14ac:dyDescent="0.3">
      <c r="A157" t="s">
        <v>56</v>
      </c>
      <c r="B157" t="s">
        <v>58</v>
      </c>
      <c r="C157">
        <v>85</v>
      </c>
      <c r="D157">
        <v>85</v>
      </c>
      <c r="E157">
        <v>85</v>
      </c>
      <c r="F157">
        <v>71</v>
      </c>
      <c r="G157">
        <v>70</v>
      </c>
      <c r="H157">
        <v>70</v>
      </c>
      <c r="I157">
        <v>70</v>
      </c>
      <c r="J157">
        <v>70</v>
      </c>
      <c r="K157">
        <v>542</v>
      </c>
      <c r="L157">
        <v>533</v>
      </c>
      <c r="M157">
        <v>497</v>
      </c>
      <c r="N157">
        <v>580</v>
      </c>
    </row>
    <row r="158" spans="1:14" x14ac:dyDescent="0.3">
      <c r="A158" t="s">
        <v>56</v>
      </c>
      <c r="B158" t="s">
        <v>12</v>
      </c>
      <c r="C158">
        <v>117</v>
      </c>
      <c r="D158">
        <v>117</v>
      </c>
      <c r="E158">
        <v>110</v>
      </c>
      <c r="F158">
        <v>102</v>
      </c>
      <c r="G158">
        <v>76</v>
      </c>
      <c r="H158">
        <v>76</v>
      </c>
      <c r="I158">
        <v>74</v>
      </c>
      <c r="J158">
        <v>60</v>
      </c>
      <c r="K158">
        <v>1035</v>
      </c>
      <c r="L158">
        <v>1184</v>
      </c>
      <c r="M158">
        <v>1045</v>
      </c>
      <c r="N158">
        <v>667</v>
      </c>
    </row>
    <row r="159" spans="1:14" x14ac:dyDescent="0.3">
      <c r="A159" t="s">
        <v>56</v>
      </c>
      <c r="B159" t="s">
        <v>59</v>
      </c>
      <c r="C159">
        <v>-99</v>
      </c>
      <c r="D159">
        <v>-99</v>
      </c>
      <c r="E159">
        <v>-99</v>
      </c>
      <c r="F159">
        <v>-99</v>
      </c>
      <c r="G159">
        <v>-99</v>
      </c>
      <c r="H159">
        <v>-99</v>
      </c>
      <c r="I159">
        <v>-99</v>
      </c>
      <c r="J159">
        <v>-99</v>
      </c>
      <c r="K159">
        <v>-99</v>
      </c>
      <c r="L159">
        <v>-99</v>
      </c>
      <c r="M159">
        <v>-99</v>
      </c>
      <c r="N159">
        <v>-99</v>
      </c>
    </row>
    <row r="160" spans="1:14" x14ac:dyDescent="0.3">
      <c r="A160" t="s">
        <v>56</v>
      </c>
      <c r="B160" t="s">
        <v>13</v>
      </c>
      <c r="C160">
        <v>215</v>
      </c>
      <c r="D160">
        <v>218</v>
      </c>
      <c r="E160">
        <v>218</v>
      </c>
      <c r="F160">
        <v>225</v>
      </c>
      <c r="G160">
        <v>44</v>
      </c>
      <c r="H160">
        <v>44</v>
      </c>
      <c r="I160">
        <v>46</v>
      </c>
      <c r="J160">
        <v>50</v>
      </c>
      <c r="K160">
        <v>632</v>
      </c>
      <c r="L160">
        <v>767</v>
      </c>
      <c r="M160">
        <v>842</v>
      </c>
      <c r="N160">
        <v>886</v>
      </c>
    </row>
    <row r="161" spans="1:14" x14ac:dyDescent="0.3">
      <c r="A161" t="s">
        <v>56</v>
      </c>
      <c r="B161" t="s">
        <v>15</v>
      </c>
      <c r="C161">
        <v>-99</v>
      </c>
      <c r="D161">
        <v>-99</v>
      </c>
      <c r="E161">
        <v>-99</v>
      </c>
      <c r="F161">
        <v>-99</v>
      </c>
      <c r="G161">
        <v>-99</v>
      </c>
      <c r="H161">
        <v>-99</v>
      </c>
      <c r="I161">
        <v>-99</v>
      </c>
      <c r="J161">
        <v>-99</v>
      </c>
      <c r="K161">
        <v>-99</v>
      </c>
      <c r="L161">
        <v>-99</v>
      </c>
      <c r="M161">
        <v>-99</v>
      </c>
      <c r="N161">
        <v>-99</v>
      </c>
    </row>
    <row r="162" spans="1:14" x14ac:dyDescent="0.3">
      <c r="A162" t="s">
        <v>56</v>
      </c>
      <c r="B162" t="s">
        <v>60</v>
      </c>
      <c r="C162">
        <v>-99</v>
      </c>
      <c r="D162">
        <v>-99</v>
      </c>
      <c r="E162">
        <v>-99</v>
      </c>
      <c r="F162">
        <v>-99</v>
      </c>
      <c r="G162">
        <v>-99</v>
      </c>
      <c r="H162">
        <v>-99</v>
      </c>
      <c r="I162">
        <v>-99</v>
      </c>
      <c r="J162">
        <v>-99</v>
      </c>
      <c r="K162">
        <v>-99</v>
      </c>
      <c r="L162">
        <v>-99</v>
      </c>
      <c r="M162">
        <v>-99</v>
      </c>
      <c r="N162">
        <v>-99</v>
      </c>
    </row>
    <row r="163" spans="1:14" x14ac:dyDescent="0.3">
      <c r="A163" t="s">
        <v>56</v>
      </c>
      <c r="B163" t="s">
        <v>17</v>
      </c>
      <c r="C163">
        <v>-99</v>
      </c>
      <c r="D163">
        <v>-99</v>
      </c>
      <c r="E163">
        <v>-99</v>
      </c>
      <c r="F163">
        <v>-99</v>
      </c>
      <c r="G163">
        <v>-99</v>
      </c>
      <c r="H163">
        <v>-99</v>
      </c>
      <c r="I163">
        <v>-99</v>
      </c>
      <c r="J163">
        <v>-99</v>
      </c>
      <c r="K163">
        <v>-99</v>
      </c>
      <c r="L163">
        <v>-99</v>
      </c>
      <c r="M163">
        <v>-99</v>
      </c>
      <c r="N163">
        <v>-99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7E350-6291-4780-BBCD-F13438EB9A4C}">
  <dimension ref="A1:Q163"/>
  <sheetViews>
    <sheetView tabSelected="1" topLeftCell="A91" workbookViewId="0">
      <selection activeCell="D1" sqref="D1:D1048576"/>
    </sheetView>
  </sheetViews>
  <sheetFormatPr defaultRowHeight="14.4" x14ac:dyDescent="0.3"/>
  <cols>
    <col min="1" max="1" width="19.21875" bestFit="1" customWidth="1"/>
    <col min="2" max="2" width="8.21875" bestFit="1" customWidth="1"/>
    <col min="3" max="5" width="18.33203125" bestFit="1" customWidth="1"/>
    <col min="6" max="6" width="14.77734375" bestFit="1" customWidth="1"/>
    <col min="7" max="7" width="22.33203125" customWidth="1"/>
    <col min="8" max="10" width="16" bestFit="1" customWidth="1"/>
    <col min="11" max="11" width="12.44140625" bestFit="1" customWidth="1"/>
    <col min="12" max="12" width="12.44140625" customWidth="1"/>
    <col min="13" max="15" width="21.44140625" bestFit="1" customWidth="1"/>
    <col min="16" max="16" width="17.88671875" bestFit="1" customWidth="1"/>
    <col min="17" max="17" width="18.33203125" bestFit="1" customWidth="1"/>
    <col min="18" max="18" width="21.44140625" bestFit="1" customWidth="1"/>
    <col min="19" max="19" width="14.77734375" bestFit="1" customWidth="1"/>
    <col min="20" max="20" width="12.44140625" bestFit="1" customWidth="1"/>
    <col min="21" max="21" width="17.88671875" bestFit="1" customWidth="1"/>
  </cols>
  <sheetData>
    <row r="1" spans="1:17" x14ac:dyDescent="0.3">
      <c r="A1" t="s">
        <v>0</v>
      </c>
      <c r="B1" t="s">
        <v>1</v>
      </c>
      <c r="C1" t="s">
        <v>85</v>
      </c>
      <c r="D1" t="s">
        <v>82</v>
      </c>
      <c r="E1" t="s">
        <v>77</v>
      </c>
      <c r="F1" t="s">
        <v>79</v>
      </c>
      <c r="G1" t="s">
        <v>96</v>
      </c>
      <c r="H1" t="s">
        <v>86</v>
      </c>
      <c r="I1" t="s">
        <v>84</v>
      </c>
      <c r="J1" t="s">
        <v>78</v>
      </c>
      <c r="K1" t="s">
        <v>80</v>
      </c>
      <c r="L1" t="s">
        <v>95</v>
      </c>
      <c r="M1" t="s">
        <v>87</v>
      </c>
      <c r="N1" t="s">
        <v>83</v>
      </c>
      <c r="O1" t="s">
        <v>89</v>
      </c>
      <c r="P1" t="s">
        <v>81</v>
      </c>
      <c r="Q1" t="s">
        <v>97</v>
      </c>
    </row>
    <row r="2" spans="1:17" x14ac:dyDescent="0.3">
      <c r="A2" t="s">
        <v>2</v>
      </c>
      <c r="B2" t="s">
        <v>3</v>
      </c>
      <c r="C2">
        <v>-99</v>
      </c>
      <c r="D2">
        <v>-99</v>
      </c>
      <c r="E2">
        <v>-99</v>
      </c>
      <c r="F2">
        <v>-99</v>
      </c>
      <c r="G2">
        <v>-99</v>
      </c>
      <c r="H2">
        <v>-99</v>
      </c>
      <c r="I2">
        <v>-99</v>
      </c>
      <c r="J2">
        <v>-99</v>
      </c>
      <c r="K2">
        <v>-99</v>
      </c>
      <c r="L2">
        <v>-99</v>
      </c>
      <c r="M2">
        <v>-99</v>
      </c>
      <c r="N2">
        <v>-99</v>
      </c>
      <c r="O2">
        <v>-99</v>
      </c>
      <c r="P2">
        <v>-99</v>
      </c>
      <c r="Q2">
        <v>-99</v>
      </c>
    </row>
    <row r="3" spans="1:17" x14ac:dyDescent="0.3">
      <c r="A3" t="s">
        <v>2</v>
      </c>
      <c r="B3" t="s">
        <v>14</v>
      </c>
      <c r="C3">
        <v>-99</v>
      </c>
      <c r="D3">
        <v>-99</v>
      </c>
      <c r="E3">
        <v>-99</v>
      </c>
      <c r="F3">
        <v>-99</v>
      </c>
      <c r="G3">
        <v>-99</v>
      </c>
      <c r="H3">
        <v>-99</v>
      </c>
      <c r="I3">
        <v>-99</v>
      </c>
      <c r="J3">
        <v>-99</v>
      </c>
      <c r="K3">
        <v>-99</v>
      </c>
      <c r="L3">
        <v>-99</v>
      </c>
      <c r="M3">
        <v>-99</v>
      </c>
      <c r="N3">
        <v>-99</v>
      </c>
      <c r="O3">
        <v>-99</v>
      </c>
      <c r="P3">
        <v>-99</v>
      </c>
      <c r="Q3">
        <v>-99</v>
      </c>
    </row>
    <row r="4" spans="1:17" x14ac:dyDescent="0.3">
      <c r="A4" t="s">
        <v>2</v>
      </c>
      <c r="B4" t="s">
        <v>19</v>
      </c>
      <c r="C4">
        <v>-99</v>
      </c>
      <c r="D4">
        <v>-99</v>
      </c>
      <c r="E4">
        <v>-99</v>
      </c>
      <c r="F4">
        <v>-99</v>
      </c>
      <c r="G4">
        <v>-99</v>
      </c>
      <c r="H4">
        <v>-99</v>
      </c>
      <c r="I4">
        <v>-99</v>
      </c>
      <c r="J4">
        <v>-99</v>
      </c>
      <c r="K4">
        <v>-99</v>
      </c>
      <c r="L4">
        <v>-99</v>
      </c>
      <c r="M4">
        <v>-99</v>
      </c>
      <c r="N4">
        <v>-99</v>
      </c>
      <c r="O4">
        <v>-99</v>
      </c>
      <c r="P4">
        <v>-99</v>
      </c>
      <c r="Q4">
        <v>-99</v>
      </c>
    </row>
    <row r="5" spans="1:17" x14ac:dyDescent="0.3">
      <c r="A5" t="s">
        <v>2</v>
      </c>
      <c r="B5" t="s">
        <v>4</v>
      </c>
      <c r="C5">
        <v>-99</v>
      </c>
      <c r="D5">
        <v>-99</v>
      </c>
      <c r="E5">
        <v>-99</v>
      </c>
      <c r="F5">
        <v>-99</v>
      </c>
      <c r="G5">
        <v>-99</v>
      </c>
      <c r="H5">
        <v>-99</v>
      </c>
      <c r="I5">
        <v>-99</v>
      </c>
      <c r="J5">
        <v>-99</v>
      </c>
      <c r="K5">
        <v>-99</v>
      </c>
      <c r="L5">
        <v>-99</v>
      </c>
      <c r="M5">
        <v>-99</v>
      </c>
      <c r="N5">
        <v>-99</v>
      </c>
      <c r="O5">
        <v>-99</v>
      </c>
      <c r="P5">
        <v>-99</v>
      </c>
      <c r="Q5">
        <v>-99</v>
      </c>
    </row>
    <row r="6" spans="1:17" x14ac:dyDescent="0.3">
      <c r="A6" t="s">
        <v>2</v>
      </c>
      <c r="B6" t="s">
        <v>5</v>
      </c>
      <c r="C6">
        <v>-99</v>
      </c>
      <c r="D6">
        <v>-99</v>
      </c>
      <c r="E6">
        <v>-99</v>
      </c>
      <c r="F6">
        <v>-99</v>
      </c>
      <c r="G6">
        <v>-99</v>
      </c>
      <c r="H6">
        <v>-99</v>
      </c>
      <c r="I6">
        <v>-99</v>
      </c>
      <c r="J6">
        <v>-99</v>
      </c>
      <c r="K6">
        <v>-99</v>
      </c>
      <c r="L6">
        <v>-99</v>
      </c>
      <c r="M6">
        <v>-99</v>
      </c>
      <c r="N6">
        <v>-99</v>
      </c>
      <c r="O6">
        <v>-99</v>
      </c>
      <c r="P6">
        <v>-99</v>
      </c>
      <c r="Q6">
        <v>-99</v>
      </c>
    </row>
    <row r="7" spans="1:17" x14ac:dyDescent="0.3">
      <c r="A7" t="s">
        <v>2</v>
      </c>
      <c r="B7" t="s">
        <v>6</v>
      </c>
      <c r="C7">
        <v>-99</v>
      </c>
      <c r="D7">
        <v>-99</v>
      </c>
      <c r="E7">
        <v>-99</v>
      </c>
      <c r="F7">
        <v>-99</v>
      </c>
      <c r="G7">
        <v>-99</v>
      </c>
      <c r="H7">
        <v>-99</v>
      </c>
      <c r="I7">
        <v>-99</v>
      </c>
      <c r="J7">
        <v>-99</v>
      </c>
      <c r="K7">
        <v>-99</v>
      </c>
      <c r="L7">
        <v>-99</v>
      </c>
      <c r="M7">
        <v>-99</v>
      </c>
      <c r="N7">
        <v>-99</v>
      </c>
      <c r="O7">
        <v>-99</v>
      </c>
      <c r="P7">
        <v>-99</v>
      </c>
      <c r="Q7">
        <v>-99</v>
      </c>
    </row>
    <row r="8" spans="1:17" x14ac:dyDescent="0.3">
      <c r="A8" t="s">
        <v>2</v>
      </c>
      <c r="B8" t="s">
        <v>7</v>
      </c>
      <c r="C8">
        <v>-99</v>
      </c>
      <c r="D8">
        <v>-99</v>
      </c>
      <c r="E8">
        <v>-99</v>
      </c>
      <c r="F8">
        <v>-99</v>
      </c>
      <c r="G8">
        <v>-99</v>
      </c>
      <c r="H8">
        <v>-99</v>
      </c>
      <c r="I8">
        <v>-99</v>
      </c>
      <c r="J8">
        <v>-99</v>
      </c>
      <c r="K8">
        <v>-99</v>
      </c>
      <c r="L8">
        <v>-99</v>
      </c>
      <c r="M8">
        <v>-99</v>
      </c>
      <c r="N8">
        <v>-99</v>
      </c>
      <c r="O8">
        <v>-99</v>
      </c>
      <c r="P8">
        <v>-99</v>
      </c>
      <c r="Q8">
        <v>-99</v>
      </c>
    </row>
    <row r="9" spans="1:17" x14ac:dyDescent="0.3">
      <c r="A9" t="s">
        <v>2</v>
      </c>
      <c r="B9" t="s">
        <v>8</v>
      </c>
      <c r="C9">
        <v>-99</v>
      </c>
      <c r="D9">
        <v>-99</v>
      </c>
      <c r="E9">
        <v>-99</v>
      </c>
      <c r="F9">
        <v>-99</v>
      </c>
      <c r="G9">
        <v>-99</v>
      </c>
      <c r="H9">
        <v>-99</v>
      </c>
      <c r="I9">
        <v>-99</v>
      </c>
      <c r="J9">
        <v>-99</v>
      </c>
      <c r="K9">
        <v>-99</v>
      </c>
      <c r="L9">
        <v>-99</v>
      </c>
      <c r="M9">
        <v>-99</v>
      </c>
      <c r="N9">
        <v>-99</v>
      </c>
      <c r="O9">
        <v>-99</v>
      </c>
      <c r="P9">
        <v>-99</v>
      </c>
      <c r="Q9">
        <v>-99</v>
      </c>
    </row>
    <row r="10" spans="1:17" x14ac:dyDescent="0.3">
      <c r="A10" t="s">
        <v>2</v>
      </c>
      <c r="B10" t="s">
        <v>9</v>
      </c>
      <c r="C10">
        <v>-99</v>
      </c>
      <c r="D10">
        <v>-99</v>
      </c>
      <c r="E10">
        <v>316</v>
      </c>
      <c r="F10">
        <v>80</v>
      </c>
      <c r="G10">
        <f ca="1">Table4[[#This Row],[Depth Ruben]]*1000</f>
        <v>100</v>
      </c>
      <c r="H10">
        <v>-99</v>
      </c>
      <c r="I10">
        <v>-99</v>
      </c>
      <c r="J10">
        <v>4</v>
      </c>
      <c r="K10">
        <v>38</v>
      </c>
      <c r="L10">
        <v>26.3</v>
      </c>
      <c r="M10">
        <v>-99</v>
      </c>
      <c r="N10">
        <v>-99</v>
      </c>
      <c r="O10">
        <v>64</v>
      </c>
      <c r="P10">
        <v>128</v>
      </c>
      <c r="Q10">
        <f ca="1">Table4[[#This Row],[Thickness Ruben]]*1000</f>
        <v>110</v>
      </c>
    </row>
    <row r="11" spans="1:17" x14ac:dyDescent="0.3">
      <c r="A11" t="s">
        <v>2</v>
      </c>
      <c r="B11" t="s">
        <v>11</v>
      </c>
      <c r="C11">
        <v>-99</v>
      </c>
      <c r="D11">
        <v>-99</v>
      </c>
      <c r="E11">
        <v>-99</v>
      </c>
      <c r="F11">
        <v>-99</v>
      </c>
      <c r="G11">
        <v>-99</v>
      </c>
      <c r="H11">
        <v>-99</v>
      </c>
      <c r="I11">
        <v>-99</v>
      </c>
      <c r="J11">
        <v>-99</v>
      </c>
      <c r="K11">
        <v>-99</v>
      </c>
      <c r="L11">
        <v>-99</v>
      </c>
      <c r="M11">
        <v>-99</v>
      </c>
      <c r="N11">
        <v>-99</v>
      </c>
      <c r="O11">
        <v>-99</v>
      </c>
      <c r="P11">
        <v>-99</v>
      </c>
      <c r="Q11">
        <v>-99</v>
      </c>
    </row>
    <row r="12" spans="1:17" x14ac:dyDescent="0.3">
      <c r="A12" t="s">
        <v>2</v>
      </c>
      <c r="B12" t="s">
        <v>12</v>
      </c>
      <c r="C12">
        <v>-99</v>
      </c>
      <c r="D12">
        <v>-99</v>
      </c>
      <c r="E12">
        <v>-99</v>
      </c>
      <c r="F12">
        <v>-99</v>
      </c>
      <c r="G12">
        <v>-99</v>
      </c>
      <c r="H12">
        <v>-99</v>
      </c>
      <c r="I12">
        <v>-99</v>
      </c>
      <c r="J12">
        <v>-99</v>
      </c>
      <c r="K12">
        <v>-99</v>
      </c>
      <c r="L12">
        <v>-99</v>
      </c>
      <c r="M12">
        <v>-99</v>
      </c>
      <c r="N12">
        <v>-99</v>
      </c>
      <c r="O12">
        <v>-99</v>
      </c>
      <c r="P12">
        <v>-99</v>
      </c>
      <c r="Q12">
        <v>-99</v>
      </c>
    </row>
    <row r="13" spans="1:17" x14ac:dyDescent="0.3">
      <c r="A13" t="s">
        <v>2</v>
      </c>
      <c r="B13" t="s">
        <v>13</v>
      </c>
      <c r="C13">
        <v>-99</v>
      </c>
      <c r="D13">
        <v>-99</v>
      </c>
      <c r="E13">
        <v>-99</v>
      </c>
      <c r="F13">
        <v>-99</v>
      </c>
      <c r="G13">
        <v>-99</v>
      </c>
      <c r="H13">
        <v>-99</v>
      </c>
      <c r="I13">
        <v>-99</v>
      </c>
      <c r="J13">
        <v>-99</v>
      </c>
      <c r="K13">
        <v>-99</v>
      </c>
      <c r="L13">
        <v>-99</v>
      </c>
      <c r="M13">
        <v>-99</v>
      </c>
      <c r="N13">
        <v>-99</v>
      </c>
      <c r="O13">
        <v>-99</v>
      </c>
      <c r="P13">
        <v>-99</v>
      </c>
      <c r="Q13">
        <v>-99</v>
      </c>
    </row>
    <row r="14" spans="1:17" x14ac:dyDescent="0.3">
      <c r="A14" t="s">
        <v>2</v>
      </c>
      <c r="B14" t="s">
        <v>15</v>
      </c>
      <c r="C14">
        <v>-99</v>
      </c>
      <c r="D14">
        <v>-99</v>
      </c>
      <c r="E14">
        <v>-99</v>
      </c>
      <c r="F14">
        <v>-99</v>
      </c>
      <c r="G14">
        <v>-99</v>
      </c>
      <c r="H14">
        <v>-99</v>
      </c>
      <c r="I14">
        <v>-99</v>
      </c>
      <c r="J14">
        <v>-99</v>
      </c>
      <c r="K14">
        <v>-99</v>
      </c>
      <c r="L14">
        <v>-99</v>
      </c>
      <c r="M14">
        <v>-99</v>
      </c>
      <c r="N14">
        <v>-99</v>
      </c>
      <c r="O14">
        <v>-99</v>
      </c>
      <c r="P14">
        <v>-99</v>
      </c>
      <c r="Q14">
        <v>-99</v>
      </c>
    </row>
    <row r="15" spans="1:17" x14ac:dyDescent="0.3">
      <c r="A15" t="s">
        <v>2</v>
      </c>
      <c r="B15" t="s">
        <v>16</v>
      </c>
      <c r="C15">
        <v>100</v>
      </c>
      <c r="D15">
        <v>108</v>
      </c>
      <c r="E15">
        <v>102</v>
      </c>
      <c r="F15">
        <v>94</v>
      </c>
      <c r="G15">
        <f ca="1">Table4[[#This Row],[Depth Ruben]]*1000</f>
        <v>120</v>
      </c>
      <c r="H15">
        <v>38</v>
      </c>
      <c r="I15">
        <v>36</v>
      </c>
      <c r="J15">
        <v>36</v>
      </c>
      <c r="K15">
        <v>34</v>
      </c>
      <c r="L15">
        <v>34.200000000000003</v>
      </c>
      <c r="M15">
        <v>353</v>
      </c>
      <c r="N15">
        <v>353</v>
      </c>
      <c r="O15">
        <v>329</v>
      </c>
      <c r="P15">
        <v>336</v>
      </c>
      <c r="Q15">
        <f ca="1">Table4[[#This Row],[Thickness Ruben]]*1000</f>
        <v>340</v>
      </c>
    </row>
    <row r="16" spans="1:17" x14ac:dyDescent="0.3">
      <c r="A16" t="s">
        <v>2</v>
      </c>
      <c r="B16" t="s">
        <v>17</v>
      </c>
      <c r="C16">
        <v>-99</v>
      </c>
      <c r="D16">
        <v>-99</v>
      </c>
      <c r="E16">
        <v>-99</v>
      </c>
      <c r="F16">
        <v>-99</v>
      </c>
      <c r="G16">
        <v>-99</v>
      </c>
      <c r="H16">
        <v>-99</v>
      </c>
      <c r="I16">
        <v>-99</v>
      </c>
      <c r="J16">
        <v>-99</v>
      </c>
      <c r="K16">
        <v>-99</v>
      </c>
      <c r="L16">
        <v>-99</v>
      </c>
      <c r="M16">
        <v>-99</v>
      </c>
      <c r="N16">
        <v>-99</v>
      </c>
      <c r="O16">
        <v>-99</v>
      </c>
      <c r="P16">
        <v>-99</v>
      </c>
      <c r="Q16">
        <v>-99</v>
      </c>
    </row>
    <row r="17" spans="1:17" x14ac:dyDescent="0.3">
      <c r="A17" t="s">
        <v>2</v>
      </c>
      <c r="B17" t="s">
        <v>18</v>
      </c>
      <c r="C17">
        <v>-99</v>
      </c>
      <c r="D17">
        <v>-99</v>
      </c>
      <c r="E17">
        <v>-99</v>
      </c>
      <c r="F17">
        <v>-99</v>
      </c>
      <c r="G17">
        <v>-99</v>
      </c>
      <c r="H17">
        <v>-99</v>
      </c>
      <c r="I17">
        <v>-99</v>
      </c>
      <c r="J17">
        <v>-99</v>
      </c>
      <c r="K17">
        <v>-99</v>
      </c>
      <c r="L17">
        <v>-99</v>
      </c>
      <c r="M17">
        <v>-99</v>
      </c>
      <c r="N17">
        <v>-99</v>
      </c>
      <c r="O17">
        <v>-99</v>
      </c>
      <c r="P17">
        <v>-99</v>
      </c>
      <c r="Q17">
        <v>-99</v>
      </c>
    </row>
    <row r="18" spans="1:17" x14ac:dyDescent="0.3">
      <c r="A18" t="s">
        <v>20</v>
      </c>
      <c r="B18" t="s">
        <v>3</v>
      </c>
      <c r="C18">
        <v>-99</v>
      </c>
      <c r="D18">
        <v>-99</v>
      </c>
      <c r="E18">
        <v>-99</v>
      </c>
      <c r="F18">
        <v>-99</v>
      </c>
      <c r="G18">
        <v>-99</v>
      </c>
      <c r="H18">
        <v>-99</v>
      </c>
      <c r="I18">
        <v>-99</v>
      </c>
      <c r="J18">
        <v>-99</v>
      </c>
      <c r="K18">
        <v>-99</v>
      </c>
      <c r="L18">
        <v>-99</v>
      </c>
      <c r="M18">
        <v>-99</v>
      </c>
      <c r="N18">
        <v>-99</v>
      </c>
      <c r="O18">
        <v>-99</v>
      </c>
      <c r="P18">
        <v>-99</v>
      </c>
      <c r="Q18">
        <v>-99</v>
      </c>
    </row>
    <row r="19" spans="1:17" x14ac:dyDescent="0.3">
      <c r="A19" t="s">
        <v>20</v>
      </c>
      <c r="B19" t="s">
        <v>14</v>
      </c>
      <c r="C19">
        <v>-99</v>
      </c>
      <c r="D19">
        <v>10</v>
      </c>
      <c r="E19">
        <v>-99</v>
      </c>
      <c r="F19">
        <v>-99</v>
      </c>
      <c r="G19">
        <v>-99</v>
      </c>
      <c r="H19">
        <v>-99</v>
      </c>
      <c r="I19">
        <v>22</v>
      </c>
      <c r="J19">
        <v>-99</v>
      </c>
      <c r="K19">
        <v>-99</v>
      </c>
      <c r="L19">
        <v>-99</v>
      </c>
      <c r="M19">
        <v>-99</v>
      </c>
      <c r="N19">
        <v>330</v>
      </c>
      <c r="O19">
        <v>-99</v>
      </c>
      <c r="P19">
        <v>-99</v>
      </c>
      <c r="Q19">
        <v>-99</v>
      </c>
    </row>
    <row r="20" spans="1:17" x14ac:dyDescent="0.3">
      <c r="A20" t="s">
        <v>20</v>
      </c>
      <c r="B20" t="s">
        <v>21</v>
      </c>
      <c r="C20">
        <v>-99</v>
      </c>
      <c r="D20">
        <v>-99</v>
      </c>
      <c r="E20">
        <v>-99</v>
      </c>
      <c r="F20">
        <v>-99</v>
      </c>
      <c r="G20">
        <v>-99</v>
      </c>
      <c r="H20">
        <v>-99</v>
      </c>
      <c r="I20">
        <v>-99</v>
      </c>
      <c r="J20">
        <v>-99</v>
      </c>
      <c r="K20">
        <v>-99</v>
      </c>
      <c r="L20">
        <v>-99</v>
      </c>
      <c r="M20">
        <v>-99</v>
      </c>
      <c r="N20">
        <v>-99</v>
      </c>
      <c r="O20">
        <v>-99</v>
      </c>
      <c r="P20">
        <v>-99</v>
      </c>
      <c r="Q20">
        <v>-99</v>
      </c>
    </row>
    <row r="21" spans="1:17" x14ac:dyDescent="0.3">
      <c r="A21" t="s">
        <v>20</v>
      </c>
      <c r="B21" t="s">
        <v>6</v>
      </c>
      <c r="C21">
        <v>-99</v>
      </c>
      <c r="D21">
        <v>-99</v>
      </c>
      <c r="E21">
        <v>-99</v>
      </c>
      <c r="F21">
        <v>-99</v>
      </c>
      <c r="G21">
        <v>-99</v>
      </c>
      <c r="H21">
        <v>-99</v>
      </c>
      <c r="I21">
        <v>-99</v>
      </c>
      <c r="J21">
        <v>-99</v>
      </c>
      <c r="K21">
        <v>-99</v>
      </c>
      <c r="L21">
        <v>-99</v>
      </c>
      <c r="M21">
        <v>-99</v>
      </c>
      <c r="N21">
        <v>-99</v>
      </c>
      <c r="O21">
        <v>-99</v>
      </c>
      <c r="P21">
        <v>-99</v>
      </c>
      <c r="Q21">
        <v>-99</v>
      </c>
    </row>
    <row r="22" spans="1:17" x14ac:dyDescent="0.3">
      <c r="A22" t="s">
        <v>20</v>
      </c>
      <c r="B22" t="s">
        <v>7</v>
      </c>
      <c r="C22">
        <v>-99</v>
      </c>
      <c r="D22">
        <v>-99</v>
      </c>
      <c r="E22">
        <v>-99</v>
      </c>
      <c r="F22">
        <v>-99</v>
      </c>
      <c r="G22">
        <v>-99</v>
      </c>
      <c r="H22">
        <v>-99</v>
      </c>
      <c r="I22">
        <v>-99</v>
      </c>
      <c r="J22">
        <v>-99</v>
      </c>
      <c r="K22">
        <v>-99</v>
      </c>
      <c r="L22">
        <v>-99</v>
      </c>
      <c r="M22">
        <v>-99</v>
      </c>
      <c r="N22">
        <v>-99</v>
      </c>
      <c r="O22">
        <v>-99</v>
      </c>
      <c r="P22">
        <v>-99</v>
      </c>
      <c r="Q22">
        <v>-99</v>
      </c>
    </row>
    <row r="23" spans="1:17" x14ac:dyDescent="0.3">
      <c r="A23" t="s">
        <v>20</v>
      </c>
      <c r="B23" t="s">
        <v>9</v>
      </c>
      <c r="C23">
        <v>-99</v>
      </c>
      <c r="D23">
        <v>-99</v>
      </c>
      <c r="E23">
        <v>-99</v>
      </c>
      <c r="F23">
        <v>-99</v>
      </c>
      <c r="G23">
        <v>-99</v>
      </c>
      <c r="H23">
        <v>-99</v>
      </c>
      <c r="I23">
        <v>-99</v>
      </c>
      <c r="J23">
        <v>-99</v>
      </c>
      <c r="K23">
        <v>-99</v>
      </c>
      <c r="L23">
        <v>-99</v>
      </c>
      <c r="M23">
        <v>-99</v>
      </c>
      <c r="N23">
        <v>-99</v>
      </c>
      <c r="O23">
        <v>-99</v>
      </c>
      <c r="P23">
        <v>-99</v>
      </c>
      <c r="Q23">
        <v>-99</v>
      </c>
    </row>
    <row r="24" spans="1:17" x14ac:dyDescent="0.3">
      <c r="A24" t="s">
        <v>22</v>
      </c>
      <c r="B24" t="s">
        <v>3</v>
      </c>
      <c r="C24">
        <v>28</v>
      </c>
      <c r="D24">
        <v>-99</v>
      </c>
      <c r="E24">
        <v>-99</v>
      </c>
      <c r="F24">
        <v>-99</v>
      </c>
      <c r="G24">
        <v>-99</v>
      </c>
      <c r="H24">
        <v>4</v>
      </c>
      <c r="I24">
        <v>-99</v>
      </c>
      <c r="J24">
        <v>-99</v>
      </c>
      <c r="K24">
        <v>-99</v>
      </c>
      <c r="L24">
        <v>-99</v>
      </c>
      <c r="M24">
        <v>85</v>
      </c>
      <c r="N24">
        <v>-99</v>
      </c>
      <c r="O24">
        <v>-99</v>
      </c>
      <c r="P24">
        <v>-99</v>
      </c>
      <c r="Q24">
        <v>-99</v>
      </c>
    </row>
    <row r="25" spans="1:17" x14ac:dyDescent="0.3">
      <c r="A25" t="s">
        <v>22</v>
      </c>
      <c r="B25" t="s">
        <v>14</v>
      </c>
      <c r="C25">
        <v>-99</v>
      </c>
      <c r="D25">
        <v>-99</v>
      </c>
      <c r="E25">
        <v>-99</v>
      </c>
      <c r="F25">
        <v>-99</v>
      </c>
      <c r="G25">
        <v>-99</v>
      </c>
      <c r="H25">
        <v>-99</v>
      </c>
      <c r="I25">
        <v>-99</v>
      </c>
      <c r="J25">
        <v>-99</v>
      </c>
      <c r="K25">
        <v>-99</v>
      </c>
      <c r="L25">
        <v>-99</v>
      </c>
      <c r="M25">
        <v>-99</v>
      </c>
      <c r="N25">
        <v>-99</v>
      </c>
      <c r="O25">
        <v>-99</v>
      </c>
      <c r="P25">
        <v>-99</v>
      </c>
      <c r="Q25">
        <v>-99</v>
      </c>
    </row>
    <row r="26" spans="1:17" x14ac:dyDescent="0.3">
      <c r="A26" t="s">
        <v>22</v>
      </c>
      <c r="B26" t="s">
        <v>26</v>
      </c>
      <c r="C26">
        <v>58</v>
      </c>
      <c r="D26">
        <v>89</v>
      </c>
      <c r="E26">
        <v>208</v>
      </c>
      <c r="F26">
        <v>202</v>
      </c>
      <c r="G26">
        <f ca="1">Table4[[#This Row],[Depth Ruben]]*1000</f>
        <v>200</v>
      </c>
      <c r="H26">
        <v>40</v>
      </c>
      <c r="I26">
        <v>40</v>
      </c>
      <c r="J26">
        <v>40</v>
      </c>
      <c r="K26">
        <v>42</v>
      </c>
      <c r="L26">
        <v>30.1</v>
      </c>
      <c r="M26">
        <v>284</v>
      </c>
      <c r="N26">
        <v>286</v>
      </c>
      <c r="O26">
        <v>292</v>
      </c>
      <c r="P26">
        <v>304</v>
      </c>
      <c r="Q26">
        <f ca="1">Table4[[#This Row],[Thickness Ruben]]*1000</f>
        <v>280</v>
      </c>
    </row>
    <row r="27" spans="1:17" x14ac:dyDescent="0.3">
      <c r="A27" t="s">
        <v>22</v>
      </c>
      <c r="B27" t="s">
        <v>19</v>
      </c>
      <c r="C27">
        <v>-99</v>
      </c>
      <c r="D27">
        <v>-99</v>
      </c>
      <c r="E27">
        <v>-99</v>
      </c>
      <c r="F27">
        <v>-99</v>
      </c>
      <c r="G27">
        <v>-99</v>
      </c>
      <c r="H27">
        <v>-99</v>
      </c>
      <c r="I27">
        <v>-99</v>
      </c>
      <c r="J27">
        <v>-99</v>
      </c>
      <c r="K27">
        <v>-99</v>
      </c>
      <c r="L27">
        <v>-99</v>
      </c>
      <c r="M27">
        <v>-99</v>
      </c>
      <c r="N27">
        <v>-99</v>
      </c>
      <c r="O27">
        <v>-99</v>
      </c>
      <c r="P27">
        <v>-99</v>
      </c>
      <c r="Q27">
        <v>-99</v>
      </c>
    </row>
    <row r="28" spans="1:17" x14ac:dyDescent="0.3">
      <c r="A28" t="s">
        <v>22</v>
      </c>
      <c r="B28" t="s">
        <v>27</v>
      </c>
      <c r="C28">
        <v>-99</v>
      </c>
      <c r="D28">
        <v>-99</v>
      </c>
      <c r="E28">
        <v>-99</v>
      </c>
      <c r="F28">
        <v>-99</v>
      </c>
      <c r="G28">
        <v>-99</v>
      </c>
      <c r="H28">
        <v>-99</v>
      </c>
      <c r="I28">
        <v>-99</v>
      </c>
      <c r="J28">
        <v>-99</v>
      </c>
      <c r="K28">
        <v>-99</v>
      </c>
      <c r="L28">
        <v>-99</v>
      </c>
      <c r="M28">
        <v>-99</v>
      </c>
      <c r="N28">
        <v>-99</v>
      </c>
      <c r="O28">
        <v>-99</v>
      </c>
      <c r="P28">
        <v>-99</v>
      </c>
      <c r="Q28">
        <v>-99</v>
      </c>
    </row>
    <row r="29" spans="1:17" x14ac:dyDescent="0.3">
      <c r="A29" t="s">
        <v>22</v>
      </c>
      <c r="B29" t="s">
        <v>4</v>
      </c>
      <c r="C29">
        <v>192</v>
      </c>
      <c r="D29">
        <v>257</v>
      </c>
      <c r="E29">
        <v>204</v>
      </c>
      <c r="F29">
        <v>-99</v>
      </c>
      <c r="G29">
        <v>-99</v>
      </c>
      <c r="H29">
        <v>32</v>
      </c>
      <c r="I29">
        <v>10</v>
      </c>
      <c r="J29">
        <v>24</v>
      </c>
      <c r="K29">
        <v>-99</v>
      </c>
      <c r="L29">
        <v>-99</v>
      </c>
      <c r="M29">
        <v>262</v>
      </c>
      <c r="N29">
        <v>158</v>
      </c>
      <c r="O29">
        <v>250</v>
      </c>
      <c r="P29">
        <v>-99</v>
      </c>
      <c r="Q29">
        <v>-99</v>
      </c>
    </row>
    <row r="30" spans="1:17" x14ac:dyDescent="0.3">
      <c r="A30" t="s">
        <v>22</v>
      </c>
      <c r="B30" t="s">
        <v>5</v>
      </c>
      <c r="C30">
        <v>-99</v>
      </c>
      <c r="D30">
        <v>-99</v>
      </c>
      <c r="E30">
        <v>-99</v>
      </c>
      <c r="F30">
        <v>-99</v>
      </c>
      <c r="G30">
        <v>-99</v>
      </c>
      <c r="H30">
        <v>-99</v>
      </c>
      <c r="I30">
        <v>-99</v>
      </c>
      <c r="J30">
        <v>-99</v>
      </c>
      <c r="K30">
        <v>-99</v>
      </c>
      <c r="L30">
        <v>-99</v>
      </c>
      <c r="M30">
        <v>-99</v>
      </c>
      <c r="N30">
        <v>-99</v>
      </c>
      <c r="O30">
        <v>-99</v>
      </c>
      <c r="P30">
        <v>-99</v>
      </c>
      <c r="Q30">
        <v>-99</v>
      </c>
    </row>
    <row r="31" spans="1:17" x14ac:dyDescent="0.3">
      <c r="A31" t="s">
        <v>22</v>
      </c>
      <c r="B31" t="s">
        <v>23</v>
      </c>
      <c r="C31">
        <v>-99</v>
      </c>
      <c r="D31">
        <v>-99</v>
      </c>
      <c r="E31">
        <v>-99</v>
      </c>
      <c r="F31">
        <v>-99</v>
      </c>
      <c r="G31">
        <v>-99</v>
      </c>
      <c r="H31">
        <v>-99</v>
      </c>
      <c r="I31">
        <v>-99</v>
      </c>
      <c r="J31">
        <v>-99</v>
      </c>
      <c r="K31">
        <v>-99</v>
      </c>
      <c r="L31">
        <v>-99</v>
      </c>
      <c r="M31">
        <v>-99</v>
      </c>
      <c r="N31">
        <v>-99</v>
      </c>
      <c r="O31">
        <v>-99</v>
      </c>
      <c r="P31">
        <v>-99</v>
      </c>
      <c r="Q31">
        <v>-99</v>
      </c>
    </row>
    <row r="32" spans="1:17" x14ac:dyDescent="0.3">
      <c r="A32" t="s">
        <v>22</v>
      </c>
      <c r="B32" t="s">
        <v>6</v>
      </c>
      <c r="C32">
        <v>-99</v>
      </c>
      <c r="D32">
        <v>-99</v>
      </c>
      <c r="E32">
        <v>-99</v>
      </c>
      <c r="F32">
        <v>-99</v>
      </c>
      <c r="G32">
        <v>-99</v>
      </c>
      <c r="H32">
        <v>-99</v>
      </c>
      <c r="I32">
        <v>-99</v>
      </c>
      <c r="J32">
        <v>-99</v>
      </c>
      <c r="K32">
        <v>-99</v>
      </c>
      <c r="L32">
        <v>-99</v>
      </c>
      <c r="M32">
        <v>-99</v>
      </c>
      <c r="N32">
        <v>-99</v>
      </c>
      <c r="O32">
        <v>-99</v>
      </c>
      <c r="P32">
        <v>-99</v>
      </c>
      <c r="Q32">
        <v>-99</v>
      </c>
    </row>
    <row r="33" spans="1:17" x14ac:dyDescent="0.3">
      <c r="A33" t="s">
        <v>22</v>
      </c>
      <c r="B33" t="s">
        <v>7</v>
      </c>
      <c r="C33">
        <v>-99</v>
      </c>
      <c r="D33">
        <v>-99</v>
      </c>
      <c r="E33">
        <v>-99</v>
      </c>
      <c r="F33">
        <v>-99</v>
      </c>
      <c r="G33">
        <v>-99</v>
      </c>
      <c r="H33">
        <v>-99</v>
      </c>
      <c r="I33">
        <v>-99</v>
      </c>
      <c r="J33">
        <v>-99</v>
      </c>
      <c r="K33">
        <v>-99</v>
      </c>
      <c r="L33">
        <v>-99</v>
      </c>
      <c r="M33">
        <v>-99</v>
      </c>
      <c r="N33">
        <v>-99</v>
      </c>
      <c r="O33">
        <v>-99</v>
      </c>
      <c r="P33">
        <v>-99</v>
      </c>
      <c r="Q33">
        <v>-99</v>
      </c>
    </row>
    <row r="34" spans="1:17" x14ac:dyDescent="0.3">
      <c r="A34" t="s">
        <v>28</v>
      </c>
      <c r="B34" t="s">
        <v>3</v>
      </c>
      <c r="C34">
        <v>-99</v>
      </c>
      <c r="D34">
        <v>-99</v>
      </c>
      <c r="E34">
        <v>-99</v>
      </c>
      <c r="F34">
        <v>-99</v>
      </c>
      <c r="G34">
        <v>-99</v>
      </c>
      <c r="H34">
        <v>-99</v>
      </c>
      <c r="I34">
        <v>-99</v>
      </c>
      <c r="J34">
        <v>-99</v>
      </c>
      <c r="K34">
        <v>-99</v>
      </c>
      <c r="L34">
        <v>-99</v>
      </c>
      <c r="M34">
        <v>-99</v>
      </c>
      <c r="N34">
        <v>-99</v>
      </c>
      <c r="O34">
        <v>-99</v>
      </c>
      <c r="P34">
        <v>-99</v>
      </c>
      <c r="Q34">
        <v>-99</v>
      </c>
    </row>
    <row r="35" spans="1:17" x14ac:dyDescent="0.3">
      <c r="A35" t="s">
        <v>28</v>
      </c>
      <c r="B35" t="s">
        <v>14</v>
      </c>
      <c r="C35">
        <v>-99</v>
      </c>
      <c r="D35">
        <v>-99</v>
      </c>
      <c r="E35">
        <v>-99</v>
      </c>
      <c r="F35">
        <v>-99</v>
      </c>
      <c r="G35">
        <v>-99</v>
      </c>
      <c r="H35">
        <v>-99</v>
      </c>
      <c r="I35">
        <v>-99</v>
      </c>
      <c r="J35">
        <v>-99</v>
      </c>
      <c r="K35">
        <v>-99</v>
      </c>
      <c r="L35">
        <v>-99</v>
      </c>
      <c r="M35">
        <v>-99</v>
      </c>
      <c r="N35">
        <v>-99</v>
      </c>
      <c r="O35">
        <v>-99</v>
      </c>
      <c r="P35">
        <v>-99</v>
      </c>
      <c r="Q35">
        <v>-99</v>
      </c>
    </row>
    <row r="36" spans="1:17" x14ac:dyDescent="0.3">
      <c r="A36" t="s">
        <v>28</v>
      </c>
      <c r="B36" t="s">
        <v>19</v>
      </c>
      <c r="C36">
        <v>-99</v>
      </c>
      <c r="D36">
        <v>-99</v>
      </c>
      <c r="E36">
        <v>-99</v>
      </c>
      <c r="F36">
        <v>-99</v>
      </c>
      <c r="G36">
        <v>-99</v>
      </c>
      <c r="H36">
        <v>-99</v>
      </c>
      <c r="I36">
        <v>-99</v>
      </c>
      <c r="J36">
        <v>-99</v>
      </c>
      <c r="K36">
        <v>-99</v>
      </c>
      <c r="L36">
        <v>-99</v>
      </c>
      <c r="M36">
        <v>-99</v>
      </c>
      <c r="N36">
        <v>-99</v>
      </c>
      <c r="O36">
        <v>-99</v>
      </c>
      <c r="P36">
        <v>-99</v>
      </c>
      <c r="Q36">
        <v>-99</v>
      </c>
    </row>
    <row r="37" spans="1:17" x14ac:dyDescent="0.3">
      <c r="A37" t="s">
        <v>28</v>
      </c>
      <c r="B37" t="s">
        <v>4</v>
      </c>
      <c r="C37">
        <v>-99</v>
      </c>
      <c r="D37">
        <v>-99</v>
      </c>
      <c r="E37">
        <v>-99</v>
      </c>
      <c r="F37">
        <v>-99</v>
      </c>
      <c r="G37">
        <v>-99</v>
      </c>
      <c r="H37">
        <v>-99</v>
      </c>
      <c r="I37">
        <v>-99</v>
      </c>
      <c r="J37">
        <v>-99</v>
      </c>
      <c r="K37">
        <v>-99</v>
      </c>
      <c r="L37">
        <v>-99</v>
      </c>
      <c r="M37">
        <v>-99</v>
      </c>
      <c r="N37">
        <v>-99</v>
      </c>
      <c r="O37">
        <v>-99</v>
      </c>
      <c r="P37">
        <v>-99</v>
      </c>
      <c r="Q37">
        <v>-99</v>
      </c>
    </row>
    <row r="38" spans="1:17" x14ac:dyDescent="0.3">
      <c r="A38" t="s">
        <v>28</v>
      </c>
      <c r="B38" t="s">
        <v>25</v>
      </c>
      <c r="C38">
        <v>180</v>
      </c>
      <c r="D38">
        <v>180</v>
      </c>
      <c r="E38">
        <v>146</v>
      </c>
      <c r="F38">
        <v>112</v>
      </c>
      <c r="G38">
        <f ca="1">Table4[[#This Row],[Depth Ruben]]*1000</f>
        <v>150</v>
      </c>
      <c r="H38">
        <v>48</v>
      </c>
      <c r="I38">
        <v>48</v>
      </c>
      <c r="J38">
        <v>48</v>
      </c>
      <c r="K38">
        <v>50</v>
      </c>
      <c r="L38">
        <v>49.1</v>
      </c>
      <c r="M38">
        <v>738</v>
      </c>
      <c r="N38">
        <v>768</v>
      </c>
      <c r="O38">
        <v>769</v>
      </c>
      <c r="P38">
        <v>784</v>
      </c>
      <c r="Q38">
        <f ca="1">Table4[[#This Row],[Thickness Ruben]]*1000</f>
        <v>790</v>
      </c>
    </row>
    <row r="39" spans="1:17" x14ac:dyDescent="0.3">
      <c r="A39" t="s">
        <v>28</v>
      </c>
      <c r="B39" t="s">
        <v>6</v>
      </c>
      <c r="C39">
        <v>233</v>
      </c>
      <c r="D39">
        <v>214</v>
      </c>
      <c r="E39">
        <v>191</v>
      </c>
      <c r="F39">
        <v>180</v>
      </c>
      <c r="G39">
        <f ca="1">Table4[[#This Row],[Depth Ruben]]*1000</f>
        <v>160</v>
      </c>
      <c r="H39">
        <v>60</v>
      </c>
      <c r="I39">
        <v>62</v>
      </c>
      <c r="J39">
        <v>62</v>
      </c>
      <c r="K39">
        <v>60</v>
      </c>
      <c r="L39">
        <v>64.400000000000006</v>
      </c>
      <c r="M39">
        <v>638</v>
      </c>
      <c r="N39">
        <v>627</v>
      </c>
      <c r="O39">
        <v>666</v>
      </c>
      <c r="P39">
        <v>716</v>
      </c>
      <c r="Q39">
        <f ca="1">Table4[[#This Row],[Thickness Ruben]]*1000</f>
        <v>910</v>
      </c>
    </row>
    <row r="40" spans="1:17" x14ac:dyDescent="0.3">
      <c r="A40" t="s">
        <v>28</v>
      </c>
      <c r="B40" t="s">
        <v>7</v>
      </c>
      <c r="C40">
        <v>142</v>
      </c>
      <c r="D40">
        <v>142</v>
      </c>
      <c r="E40">
        <v>142</v>
      </c>
      <c r="F40">
        <v>144</v>
      </c>
      <c r="G40">
        <f ca="1">Table4[[#This Row],[Depth Ruben]]*1000</f>
        <v>150</v>
      </c>
      <c r="H40">
        <v>56</v>
      </c>
      <c r="I40">
        <v>54</v>
      </c>
      <c r="J40">
        <v>56</v>
      </c>
      <c r="K40">
        <v>76</v>
      </c>
      <c r="L40">
        <v>54.1</v>
      </c>
      <c r="M40">
        <v>573</v>
      </c>
      <c r="N40">
        <v>587</v>
      </c>
      <c r="O40">
        <v>587</v>
      </c>
      <c r="P40">
        <v>581</v>
      </c>
      <c r="Q40">
        <f ca="1">Table4[[#This Row],[Thickness Ruben]]*1000</f>
        <v>560</v>
      </c>
    </row>
    <row r="41" spans="1:17" x14ac:dyDescent="0.3">
      <c r="A41" t="s">
        <v>28</v>
      </c>
      <c r="B41" t="s">
        <v>29</v>
      </c>
      <c r="C41">
        <v>219</v>
      </c>
      <c r="D41">
        <v>161</v>
      </c>
      <c r="E41">
        <v>219</v>
      </c>
      <c r="F41">
        <v>220</v>
      </c>
      <c r="G41">
        <f ca="1">Table4[[#This Row],[Depth Ruben]]*1000</f>
        <v>240</v>
      </c>
      <c r="H41">
        <v>48</v>
      </c>
      <c r="I41">
        <v>58</v>
      </c>
      <c r="J41">
        <v>52</v>
      </c>
      <c r="K41">
        <v>48</v>
      </c>
      <c r="L41">
        <v>44.6</v>
      </c>
      <c r="M41">
        <v>443</v>
      </c>
      <c r="N41">
        <v>465</v>
      </c>
      <c r="O41">
        <v>452</v>
      </c>
      <c r="P41">
        <v>438</v>
      </c>
      <c r="Q41">
        <f ca="1">Table4[[#This Row],[Thickness Ruben]]*1000</f>
        <v>460</v>
      </c>
    </row>
    <row r="42" spans="1:17" x14ac:dyDescent="0.3">
      <c r="A42" t="s">
        <v>28</v>
      </c>
      <c r="B42" t="s">
        <v>30</v>
      </c>
      <c r="C42">
        <v>-99</v>
      </c>
      <c r="D42">
        <v>-99</v>
      </c>
      <c r="E42">
        <v>-99</v>
      </c>
      <c r="F42">
        <v>-99</v>
      </c>
      <c r="G42">
        <v>-99</v>
      </c>
      <c r="H42">
        <v>-99</v>
      </c>
      <c r="I42">
        <v>-99</v>
      </c>
      <c r="J42">
        <v>-99</v>
      </c>
      <c r="K42">
        <v>-99</v>
      </c>
      <c r="L42">
        <v>-99</v>
      </c>
      <c r="M42">
        <v>-99</v>
      </c>
      <c r="N42">
        <v>-99</v>
      </c>
      <c r="O42">
        <v>-99</v>
      </c>
      <c r="P42">
        <v>-99</v>
      </c>
      <c r="Q42">
        <v>-99</v>
      </c>
    </row>
    <row r="43" spans="1:17" x14ac:dyDescent="0.3">
      <c r="A43" t="s">
        <v>28</v>
      </c>
      <c r="B43" t="s">
        <v>31</v>
      </c>
      <c r="C43">
        <v>-99</v>
      </c>
      <c r="D43">
        <v>-99</v>
      </c>
      <c r="E43">
        <v>-99</v>
      </c>
      <c r="F43">
        <v>-99</v>
      </c>
      <c r="G43">
        <v>-99</v>
      </c>
      <c r="H43">
        <v>-99</v>
      </c>
      <c r="I43">
        <v>-99</v>
      </c>
      <c r="J43">
        <v>-99</v>
      </c>
      <c r="K43">
        <v>-99</v>
      </c>
      <c r="L43">
        <v>-99</v>
      </c>
      <c r="M43">
        <v>-99</v>
      </c>
      <c r="N43">
        <v>-99</v>
      </c>
      <c r="O43">
        <v>-99</v>
      </c>
      <c r="P43">
        <v>-99</v>
      </c>
      <c r="Q43">
        <v>-99</v>
      </c>
    </row>
    <row r="44" spans="1:17" x14ac:dyDescent="0.3">
      <c r="A44" t="s">
        <v>28</v>
      </c>
      <c r="B44" t="s">
        <v>32</v>
      </c>
      <c r="C44">
        <v>-99</v>
      </c>
      <c r="D44">
        <v>-99</v>
      </c>
      <c r="E44">
        <v>-99</v>
      </c>
      <c r="F44">
        <v>-99</v>
      </c>
      <c r="G44">
        <v>-99</v>
      </c>
      <c r="H44">
        <v>-99</v>
      </c>
      <c r="I44">
        <v>-99</v>
      </c>
      <c r="J44">
        <v>-99</v>
      </c>
      <c r="K44">
        <v>-99</v>
      </c>
      <c r="L44">
        <v>-99</v>
      </c>
      <c r="M44">
        <v>-99</v>
      </c>
      <c r="N44">
        <v>-99</v>
      </c>
      <c r="O44">
        <v>-99</v>
      </c>
      <c r="P44">
        <v>-99</v>
      </c>
      <c r="Q44">
        <v>-99</v>
      </c>
    </row>
    <row r="45" spans="1:17" x14ac:dyDescent="0.3">
      <c r="A45" t="s">
        <v>28</v>
      </c>
      <c r="B45" t="s">
        <v>9</v>
      </c>
      <c r="C45">
        <v>10</v>
      </c>
      <c r="D45">
        <v>14</v>
      </c>
      <c r="E45">
        <v>10</v>
      </c>
      <c r="F45">
        <v>10</v>
      </c>
      <c r="G45">
        <f ca="1">Table4[[#This Row],[Depth Ruben]]*1000</f>
        <v>20</v>
      </c>
      <c r="H45">
        <v>92</v>
      </c>
      <c r="I45">
        <v>106</v>
      </c>
      <c r="J45">
        <v>104</v>
      </c>
      <c r="K45">
        <v>150</v>
      </c>
      <c r="L45">
        <v>141</v>
      </c>
      <c r="M45">
        <v>762</v>
      </c>
      <c r="N45">
        <v>762</v>
      </c>
      <c r="O45">
        <v>767</v>
      </c>
      <c r="P45">
        <v>796</v>
      </c>
      <c r="Q45">
        <f ca="1">Table4[[#This Row],[Thickness Ruben]]*1000</f>
        <v>740</v>
      </c>
    </row>
    <row r="46" spans="1:17" x14ac:dyDescent="0.3">
      <c r="A46" t="s">
        <v>33</v>
      </c>
      <c r="B46" t="s">
        <v>3</v>
      </c>
      <c r="C46">
        <v>-99</v>
      </c>
      <c r="D46">
        <v>-99</v>
      </c>
      <c r="E46">
        <v>-99</v>
      </c>
      <c r="F46">
        <v>-99</v>
      </c>
      <c r="G46">
        <v>-99</v>
      </c>
      <c r="H46">
        <v>-99</v>
      </c>
      <c r="I46">
        <v>-99</v>
      </c>
      <c r="J46">
        <v>-99</v>
      </c>
      <c r="K46">
        <v>-99</v>
      </c>
      <c r="L46">
        <v>-99</v>
      </c>
      <c r="M46">
        <v>-99</v>
      </c>
      <c r="N46">
        <v>-99</v>
      </c>
      <c r="O46">
        <v>-99</v>
      </c>
      <c r="P46">
        <v>-99</v>
      </c>
      <c r="Q46">
        <v>-99</v>
      </c>
    </row>
    <row r="47" spans="1:17" x14ac:dyDescent="0.3">
      <c r="A47" t="s">
        <v>33</v>
      </c>
      <c r="B47" t="s">
        <v>14</v>
      </c>
      <c r="C47">
        <v>-99</v>
      </c>
      <c r="D47">
        <v>-99</v>
      </c>
      <c r="E47">
        <v>-99</v>
      </c>
      <c r="F47">
        <v>-99</v>
      </c>
      <c r="G47">
        <v>-99</v>
      </c>
      <c r="H47">
        <v>-99</v>
      </c>
      <c r="I47">
        <v>-99</v>
      </c>
      <c r="J47">
        <v>-99</v>
      </c>
      <c r="K47">
        <v>-99</v>
      </c>
      <c r="L47">
        <v>-99</v>
      </c>
      <c r="M47">
        <v>-99</v>
      </c>
      <c r="N47">
        <v>-99</v>
      </c>
      <c r="O47">
        <v>-99</v>
      </c>
      <c r="P47">
        <v>-99</v>
      </c>
      <c r="Q47">
        <v>-99</v>
      </c>
    </row>
    <row r="48" spans="1:17" x14ac:dyDescent="0.3">
      <c r="A48" t="s">
        <v>33</v>
      </c>
      <c r="B48" t="s">
        <v>19</v>
      </c>
      <c r="C48">
        <v>-99</v>
      </c>
      <c r="D48">
        <v>-99</v>
      </c>
      <c r="E48">
        <v>-99</v>
      </c>
      <c r="F48">
        <v>-99</v>
      </c>
      <c r="G48">
        <v>-99</v>
      </c>
      <c r="H48">
        <v>-99</v>
      </c>
      <c r="I48">
        <v>-99</v>
      </c>
      <c r="J48">
        <v>-99</v>
      </c>
      <c r="K48">
        <v>-99</v>
      </c>
      <c r="L48">
        <v>-99</v>
      </c>
      <c r="M48">
        <v>-99</v>
      </c>
      <c r="N48">
        <v>-99</v>
      </c>
      <c r="O48">
        <v>-99</v>
      </c>
      <c r="P48">
        <v>-99</v>
      </c>
      <c r="Q48">
        <v>-99</v>
      </c>
    </row>
    <row r="49" spans="1:17" x14ac:dyDescent="0.3">
      <c r="A49" t="s">
        <v>33</v>
      </c>
      <c r="B49" t="s">
        <v>4</v>
      </c>
      <c r="C49">
        <v>-99</v>
      </c>
      <c r="D49">
        <v>-99</v>
      </c>
      <c r="E49">
        <v>-99</v>
      </c>
      <c r="F49">
        <v>-99</v>
      </c>
      <c r="G49">
        <v>-99</v>
      </c>
      <c r="H49">
        <v>-99</v>
      </c>
      <c r="I49">
        <v>-99</v>
      </c>
      <c r="J49">
        <v>-99</v>
      </c>
      <c r="K49">
        <v>-99</v>
      </c>
      <c r="L49">
        <v>-99</v>
      </c>
      <c r="M49">
        <v>-99</v>
      </c>
      <c r="N49">
        <v>-99</v>
      </c>
      <c r="O49">
        <v>-99</v>
      </c>
      <c r="P49">
        <v>-99</v>
      </c>
      <c r="Q49">
        <v>-99</v>
      </c>
    </row>
    <row r="50" spans="1:17" x14ac:dyDescent="0.3">
      <c r="A50" t="s">
        <v>33</v>
      </c>
      <c r="B50" t="s">
        <v>5</v>
      </c>
      <c r="C50">
        <v>135</v>
      </c>
      <c r="D50">
        <v>135</v>
      </c>
      <c r="E50">
        <v>135</v>
      </c>
      <c r="F50">
        <v>134</v>
      </c>
      <c r="G50">
        <f ca="1">Table4[[#This Row],[Depth Ruben]]*1000</f>
        <v>130</v>
      </c>
      <c r="H50">
        <v>22</v>
      </c>
      <c r="I50">
        <v>24</v>
      </c>
      <c r="J50">
        <v>24</v>
      </c>
      <c r="K50">
        <v>24</v>
      </c>
      <c r="L50">
        <v>23.8</v>
      </c>
      <c r="M50">
        <v>402</v>
      </c>
      <c r="N50">
        <v>369</v>
      </c>
      <c r="O50">
        <v>372</v>
      </c>
      <c r="P50">
        <v>386</v>
      </c>
      <c r="Q50">
        <f ca="1">Table4[[#This Row],[Thickness Ruben]]*1000</f>
        <v>400</v>
      </c>
    </row>
    <row r="51" spans="1:17" x14ac:dyDescent="0.3">
      <c r="A51" t="s">
        <v>34</v>
      </c>
      <c r="B51" t="s">
        <v>19</v>
      </c>
      <c r="C51">
        <v>-99</v>
      </c>
      <c r="D51">
        <v>-99</v>
      </c>
      <c r="E51">
        <v>-99</v>
      </c>
      <c r="F51">
        <v>-99</v>
      </c>
      <c r="G51">
        <v>-99</v>
      </c>
      <c r="H51">
        <v>-99</v>
      </c>
      <c r="I51">
        <v>-99</v>
      </c>
      <c r="J51">
        <v>-99</v>
      </c>
      <c r="K51">
        <v>-99</v>
      </c>
      <c r="L51">
        <v>-99</v>
      </c>
      <c r="M51">
        <v>-99</v>
      </c>
      <c r="N51">
        <v>-99</v>
      </c>
      <c r="O51">
        <v>-99</v>
      </c>
      <c r="P51">
        <v>-99</v>
      </c>
      <c r="Q51">
        <v>-99</v>
      </c>
    </row>
    <row r="52" spans="1:17" x14ac:dyDescent="0.3">
      <c r="A52" t="s">
        <v>34</v>
      </c>
      <c r="B52" t="s">
        <v>4</v>
      </c>
      <c r="C52">
        <v>-99</v>
      </c>
      <c r="D52">
        <v>-99</v>
      </c>
      <c r="E52">
        <v>-99</v>
      </c>
      <c r="F52">
        <v>-99</v>
      </c>
      <c r="G52">
        <v>-99</v>
      </c>
      <c r="H52">
        <v>-99</v>
      </c>
      <c r="I52">
        <v>-99</v>
      </c>
      <c r="J52">
        <v>-99</v>
      </c>
      <c r="K52">
        <v>-99</v>
      </c>
      <c r="L52">
        <v>-99</v>
      </c>
      <c r="M52">
        <v>-99</v>
      </c>
      <c r="N52">
        <v>-99</v>
      </c>
      <c r="O52">
        <v>-99</v>
      </c>
      <c r="P52">
        <v>-99</v>
      </c>
      <c r="Q52">
        <v>-99</v>
      </c>
    </row>
    <row r="53" spans="1:17" x14ac:dyDescent="0.3">
      <c r="A53" t="s">
        <v>34</v>
      </c>
      <c r="B53" t="s">
        <v>5</v>
      </c>
      <c r="C53">
        <v>41</v>
      </c>
      <c r="D53">
        <v>36</v>
      </c>
      <c r="E53">
        <v>36</v>
      </c>
      <c r="F53">
        <v>10</v>
      </c>
      <c r="G53">
        <f ca="1">Table4[[#This Row],[Depth Ruben]]*1000</f>
        <v>40</v>
      </c>
      <c r="H53">
        <v>82</v>
      </c>
      <c r="I53">
        <v>82</v>
      </c>
      <c r="J53">
        <v>82</v>
      </c>
      <c r="K53">
        <v>86</v>
      </c>
      <c r="L53">
        <v>89.8</v>
      </c>
      <c r="M53">
        <v>1226</v>
      </c>
      <c r="N53">
        <v>1268</v>
      </c>
      <c r="O53">
        <v>1238</v>
      </c>
      <c r="P53">
        <v>1266</v>
      </c>
      <c r="Q53">
        <f ca="1">Table4[[#This Row],[Thickness Ruben]]*1000</f>
        <v>1200</v>
      </c>
    </row>
    <row r="54" spans="1:17" x14ac:dyDescent="0.3">
      <c r="A54" t="s">
        <v>34</v>
      </c>
      <c r="B54" t="s">
        <v>6</v>
      </c>
      <c r="C54">
        <v>28</v>
      </c>
      <c r="D54">
        <v>28</v>
      </c>
      <c r="E54">
        <v>28</v>
      </c>
      <c r="F54">
        <v>14</v>
      </c>
      <c r="G54">
        <f ca="1">Table4[[#This Row],[Depth Ruben]]*1000</f>
        <v>30</v>
      </c>
      <c r="H54">
        <v>94</v>
      </c>
      <c r="I54">
        <v>94</v>
      </c>
      <c r="J54">
        <v>88</v>
      </c>
      <c r="K54">
        <v>122</v>
      </c>
      <c r="L54">
        <v>85.9</v>
      </c>
      <c r="M54">
        <v>1337</v>
      </c>
      <c r="N54">
        <v>1346</v>
      </c>
      <c r="O54">
        <v>1346</v>
      </c>
      <c r="P54">
        <v>1373</v>
      </c>
      <c r="Q54">
        <f ca="1">Table4[[#This Row],[Thickness Ruben]]*1000</f>
        <v>1340</v>
      </c>
    </row>
    <row r="55" spans="1:17" x14ac:dyDescent="0.3">
      <c r="A55" t="s">
        <v>34</v>
      </c>
      <c r="B55" t="s">
        <v>7</v>
      </c>
      <c r="C55">
        <v>-99</v>
      </c>
      <c r="D55">
        <v>-99</v>
      </c>
      <c r="E55">
        <v>-99</v>
      </c>
      <c r="F55">
        <v>-99</v>
      </c>
      <c r="G55">
        <v>-99</v>
      </c>
      <c r="H55">
        <v>-99</v>
      </c>
      <c r="I55">
        <v>-99</v>
      </c>
      <c r="J55">
        <v>-99</v>
      </c>
      <c r="K55">
        <v>-99</v>
      </c>
      <c r="L55">
        <v>-99</v>
      </c>
      <c r="M55">
        <v>-99</v>
      </c>
      <c r="N55">
        <v>-99</v>
      </c>
      <c r="O55">
        <v>-99</v>
      </c>
      <c r="P55">
        <v>-99</v>
      </c>
      <c r="Q55">
        <v>-99</v>
      </c>
    </row>
    <row r="56" spans="1:17" x14ac:dyDescent="0.3">
      <c r="A56" t="s">
        <v>34</v>
      </c>
      <c r="B56" t="s">
        <v>9</v>
      </c>
      <c r="C56">
        <v>-99</v>
      </c>
      <c r="D56">
        <v>-99</v>
      </c>
      <c r="E56">
        <v>-99</v>
      </c>
      <c r="F56">
        <v>-99</v>
      </c>
      <c r="G56">
        <v>-99</v>
      </c>
      <c r="H56">
        <v>-99</v>
      </c>
      <c r="I56">
        <v>-99</v>
      </c>
      <c r="J56">
        <v>-99</v>
      </c>
      <c r="K56">
        <v>-99</v>
      </c>
      <c r="L56">
        <v>-99</v>
      </c>
      <c r="M56">
        <v>-99</v>
      </c>
      <c r="N56">
        <v>-99</v>
      </c>
      <c r="O56">
        <v>-99</v>
      </c>
      <c r="P56">
        <v>-99</v>
      </c>
      <c r="Q56">
        <v>-99</v>
      </c>
    </row>
    <row r="57" spans="1:17" x14ac:dyDescent="0.3">
      <c r="A57" t="s">
        <v>34</v>
      </c>
      <c r="B57" t="s">
        <v>11</v>
      </c>
      <c r="C57">
        <v>89</v>
      </c>
      <c r="D57">
        <v>366</v>
      </c>
      <c r="E57">
        <v>361</v>
      </c>
      <c r="F57">
        <v>355</v>
      </c>
      <c r="G57">
        <f ca="1">Table4[[#This Row],[Depth Ruben]]*1000</f>
        <v>360</v>
      </c>
      <c r="H57">
        <v>22</v>
      </c>
      <c r="I57">
        <v>30</v>
      </c>
      <c r="J57">
        <v>26</v>
      </c>
      <c r="K57">
        <v>30</v>
      </c>
      <c r="L57">
        <v>26</v>
      </c>
      <c r="M57">
        <v>336</v>
      </c>
      <c r="N57">
        <v>691</v>
      </c>
      <c r="O57">
        <v>408</v>
      </c>
      <c r="P57">
        <v>1028</v>
      </c>
      <c r="Q57">
        <f ca="1">Table4[[#This Row],[Thickness Ruben]]*1000</f>
        <v>1410</v>
      </c>
    </row>
    <row r="58" spans="1:17" x14ac:dyDescent="0.3">
      <c r="A58" t="s">
        <v>34</v>
      </c>
      <c r="B58" t="s">
        <v>12</v>
      </c>
      <c r="C58">
        <v>148</v>
      </c>
      <c r="D58">
        <v>168</v>
      </c>
      <c r="E58">
        <v>168</v>
      </c>
      <c r="F58">
        <v>163</v>
      </c>
      <c r="G58">
        <f ca="1">Table4[[#This Row],[Depth Ruben]]*1000</f>
        <v>180</v>
      </c>
      <c r="H58">
        <v>32</v>
      </c>
      <c r="I58">
        <v>36</v>
      </c>
      <c r="J58">
        <v>34</v>
      </c>
      <c r="K58">
        <v>32</v>
      </c>
      <c r="L58">
        <v>31.2</v>
      </c>
      <c r="M58">
        <v>380</v>
      </c>
      <c r="N58">
        <v>411</v>
      </c>
      <c r="O58">
        <v>418</v>
      </c>
      <c r="P58">
        <v>440</v>
      </c>
      <c r="Q58">
        <f ca="1">Table4[[#This Row],[Thickness Ruben]]*1000</f>
        <v>340</v>
      </c>
    </row>
    <row r="59" spans="1:17" x14ac:dyDescent="0.3">
      <c r="A59" t="s">
        <v>34</v>
      </c>
      <c r="B59" t="s">
        <v>13</v>
      </c>
      <c r="C59">
        <v>-99</v>
      </c>
      <c r="D59">
        <v>-99</v>
      </c>
      <c r="E59">
        <v>-99</v>
      </c>
      <c r="F59">
        <v>250</v>
      </c>
      <c r="G59">
        <v>-99</v>
      </c>
      <c r="H59">
        <v>-99</v>
      </c>
      <c r="I59">
        <v>-99</v>
      </c>
      <c r="J59">
        <v>-99</v>
      </c>
      <c r="K59">
        <v>32</v>
      </c>
      <c r="L59">
        <v>-99</v>
      </c>
      <c r="M59">
        <v>-99</v>
      </c>
      <c r="N59">
        <v>-99</v>
      </c>
      <c r="O59">
        <v>-99</v>
      </c>
      <c r="P59">
        <v>664</v>
      </c>
      <c r="Q59">
        <v>-99</v>
      </c>
    </row>
    <row r="60" spans="1:17" x14ac:dyDescent="0.3">
      <c r="A60" t="s">
        <v>34</v>
      </c>
      <c r="B60" t="s">
        <v>15</v>
      </c>
      <c r="C60">
        <v>135</v>
      </c>
      <c r="D60">
        <v>-99</v>
      </c>
      <c r="E60">
        <v>506</v>
      </c>
      <c r="F60">
        <v>-99</v>
      </c>
      <c r="G60">
        <v>-99</v>
      </c>
      <c r="H60">
        <v>10</v>
      </c>
      <c r="I60">
        <v>-99</v>
      </c>
      <c r="J60">
        <v>6</v>
      </c>
      <c r="K60">
        <v>-99</v>
      </c>
      <c r="L60">
        <v>-99</v>
      </c>
      <c r="M60">
        <v>130</v>
      </c>
      <c r="N60">
        <v>-99</v>
      </c>
      <c r="O60">
        <v>92</v>
      </c>
      <c r="P60">
        <v>-99</v>
      </c>
      <c r="Q60">
        <v>-99</v>
      </c>
    </row>
    <row r="61" spans="1:17" x14ac:dyDescent="0.3">
      <c r="A61" t="s">
        <v>34</v>
      </c>
      <c r="B61" t="s">
        <v>17</v>
      </c>
      <c r="C61">
        <v>-99</v>
      </c>
      <c r="D61">
        <v>-99</v>
      </c>
      <c r="E61">
        <v>-99</v>
      </c>
      <c r="F61">
        <v>-99</v>
      </c>
      <c r="G61">
        <v>-99</v>
      </c>
      <c r="H61">
        <v>-99</v>
      </c>
      <c r="I61">
        <v>-99</v>
      </c>
      <c r="J61">
        <v>-99</v>
      </c>
      <c r="K61">
        <v>-99</v>
      </c>
      <c r="L61">
        <v>-99</v>
      </c>
      <c r="M61">
        <v>-99</v>
      </c>
      <c r="N61">
        <v>-99</v>
      </c>
      <c r="O61">
        <v>-99</v>
      </c>
      <c r="P61">
        <v>-99</v>
      </c>
      <c r="Q61">
        <v>-99</v>
      </c>
    </row>
    <row r="62" spans="1:17" x14ac:dyDescent="0.3">
      <c r="A62" t="s">
        <v>34</v>
      </c>
      <c r="B62" t="s">
        <v>18</v>
      </c>
      <c r="C62">
        <v>-99</v>
      </c>
      <c r="D62">
        <v>-99</v>
      </c>
      <c r="E62">
        <v>-99</v>
      </c>
      <c r="F62">
        <v>-99</v>
      </c>
      <c r="G62">
        <v>-99</v>
      </c>
      <c r="H62">
        <v>-99</v>
      </c>
      <c r="I62">
        <v>-99</v>
      </c>
      <c r="J62">
        <v>-99</v>
      </c>
      <c r="K62">
        <v>-99</v>
      </c>
      <c r="L62">
        <v>-99</v>
      </c>
      <c r="M62">
        <v>-99</v>
      </c>
      <c r="N62">
        <v>-99</v>
      </c>
      <c r="O62">
        <v>-99</v>
      </c>
      <c r="P62">
        <v>-99</v>
      </c>
      <c r="Q62">
        <v>-99</v>
      </c>
    </row>
    <row r="63" spans="1:17" x14ac:dyDescent="0.3">
      <c r="A63" t="s">
        <v>38</v>
      </c>
      <c r="B63" t="s">
        <v>3</v>
      </c>
      <c r="C63">
        <v>-99</v>
      </c>
      <c r="D63">
        <v>-99</v>
      </c>
      <c r="E63">
        <v>-99</v>
      </c>
      <c r="F63">
        <v>-99</v>
      </c>
      <c r="G63">
        <v>-99</v>
      </c>
      <c r="H63">
        <v>-99</v>
      </c>
      <c r="I63">
        <v>-99</v>
      </c>
      <c r="J63">
        <v>-99</v>
      </c>
      <c r="K63">
        <v>-99</v>
      </c>
      <c r="L63">
        <v>-99</v>
      </c>
      <c r="M63">
        <v>-99</v>
      </c>
      <c r="N63">
        <v>-99</v>
      </c>
      <c r="O63">
        <v>-99</v>
      </c>
      <c r="P63">
        <v>-99</v>
      </c>
      <c r="Q63">
        <v>-99</v>
      </c>
    </row>
    <row r="64" spans="1:17" x14ac:dyDescent="0.3">
      <c r="A64" t="s">
        <v>38</v>
      </c>
      <c r="B64" t="s">
        <v>14</v>
      </c>
      <c r="C64">
        <v>-99</v>
      </c>
      <c r="D64">
        <v>-99</v>
      </c>
      <c r="E64">
        <v>-99</v>
      </c>
      <c r="F64">
        <v>-99</v>
      </c>
      <c r="G64">
        <v>-99</v>
      </c>
      <c r="H64">
        <v>-99</v>
      </c>
      <c r="I64">
        <v>-99</v>
      </c>
      <c r="J64">
        <v>-99</v>
      </c>
      <c r="K64">
        <v>-99</v>
      </c>
      <c r="L64">
        <v>-99</v>
      </c>
      <c r="M64">
        <v>-99</v>
      </c>
      <c r="N64">
        <v>-99</v>
      </c>
      <c r="O64">
        <v>-99</v>
      </c>
      <c r="P64">
        <v>-99</v>
      </c>
      <c r="Q64">
        <v>-99</v>
      </c>
    </row>
    <row r="65" spans="1:17" x14ac:dyDescent="0.3">
      <c r="A65" t="s">
        <v>38</v>
      </c>
      <c r="B65" t="s">
        <v>19</v>
      </c>
      <c r="C65">
        <v>-99</v>
      </c>
      <c r="D65">
        <v>-99</v>
      </c>
      <c r="E65">
        <v>-99</v>
      </c>
      <c r="F65">
        <v>-99</v>
      </c>
      <c r="G65">
        <v>-99</v>
      </c>
      <c r="H65">
        <v>-99</v>
      </c>
      <c r="I65">
        <v>-99</v>
      </c>
      <c r="J65">
        <v>-99</v>
      </c>
      <c r="K65">
        <v>-99</v>
      </c>
      <c r="L65">
        <v>-99</v>
      </c>
      <c r="M65">
        <v>-99</v>
      </c>
      <c r="N65">
        <v>-99</v>
      </c>
      <c r="O65">
        <v>-99</v>
      </c>
      <c r="P65">
        <v>-99</v>
      </c>
      <c r="Q65">
        <v>-99</v>
      </c>
    </row>
    <row r="66" spans="1:17" x14ac:dyDescent="0.3">
      <c r="A66" t="s">
        <v>38</v>
      </c>
      <c r="B66" t="s">
        <v>4</v>
      </c>
      <c r="C66">
        <v>-99</v>
      </c>
      <c r="D66">
        <v>-99</v>
      </c>
      <c r="E66">
        <v>-99</v>
      </c>
      <c r="F66">
        <v>-99</v>
      </c>
      <c r="G66">
        <v>-99</v>
      </c>
      <c r="H66">
        <v>-99</v>
      </c>
      <c r="I66">
        <v>-99</v>
      </c>
      <c r="J66">
        <v>-99</v>
      </c>
      <c r="K66">
        <v>-99</v>
      </c>
      <c r="L66">
        <v>-99</v>
      </c>
      <c r="M66">
        <v>-99</v>
      </c>
      <c r="N66">
        <v>-99</v>
      </c>
      <c r="O66">
        <v>-99</v>
      </c>
      <c r="P66">
        <v>-99</v>
      </c>
      <c r="Q66">
        <v>-99</v>
      </c>
    </row>
    <row r="67" spans="1:17" x14ac:dyDescent="0.3">
      <c r="A67" t="s">
        <v>38</v>
      </c>
      <c r="B67" t="s">
        <v>5</v>
      </c>
      <c r="C67">
        <v>-99</v>
      </c>
      <c r="D67">
        <v>-99</v>
      </c>
      <c r="E67">
        <v>-99</v>
      </c>
      <c r="F67">
        <v>-99</v>
      </c>
      <c r="G67">
        <v>-99</v>
      </c>
      <c r="H67">
        <v>-99</v>
      </c>
      <c r="I67">
        <v>-99</v>
      </c>
      <c r="J67">
        <v>-99</v>
      </c>
      <c r="K67">
        <v>-99</v>
      </c>
      <c r="L67">
        <v>-99</v>
      </c>
      <c r="M67">
        <v>-99</v>
      </c>
      <c r="N67">
        <v>-99</v>
      </c>
      <c r="O67">
        <v>-99</v>
      </c>
      <c r="P67">
        <v>-99</v>
      </c>
      <c r="Q67">
        <v>-99</v>
      </c>
    </row>
    <row r="68" spans="1:17" x14ac:dyDescent="0.3">
      <c r="A68" t="s">
        <v>38</v>
      </c>
      <c r="B68" t="s">
        <v>6</v>
      </c>
      <c r="C68">
        <v>-99</v>
      </c>
      <c r="D68">
        <v>-99</v>
      </c>
      <c r="E68">
        <v>-99</v>
      </c>
      <c r="F68">
        <v>-99</v>
      </c>
      <c r="G68">
        <v>-99</v>
      </c>
      <c r="H68">
        <v>-99</v>
      </c>
      <c r="I68">
        <v>-99</v>
      </c>
      <c r="J68">
        <v>-99</v>
      </c>
      <c r="K68">
        <v>-99</v>
      </c>
      <c r="L68">
        <v>-99</v>
      </c>
      <c r="M68">
        <v>-99</v>
      </c>
      <c r="N68">
        <v>-99</v>
      </c>
      <c r="O68">
        <v>-99</v>
      </c>
      <c r="P68">
        <v>-99</v>
      </c>
      <c r="Q68">
        <v>-99</v>
      </c>
    </row>
    <row r="69" spans="1:17" x14ac:dyDescent="0.3">
      <c r="A69" t="s">
        <v>38</v>
      </c>
      <c r="B69" t="s">
        <v>7</v>
      </c>
      <c r="C69">
        <v>-99</v>
      </c>
      <c r="D69">
        <v>-99</v>
      </c>
      <c r="E69" t="s">
        <v>76</v>
      </c>
      <c r="F69">
        <v>-99</v>
      </c>
      <c r="G69">
        <v>-99</v>
      </c>
      <c r="H69">
        <v>-99</v>
      </c>
      <c r="I69">
        <v>-99</v>
      </c>
      <c r="J69">
        <v>8</v>
      </c>
      <c r="K69">
        <v>-99</v>
      </c>
      <c r="L69">
        <v>-99</v>
      </c>
      <c r="M69">
        <v>-99</v>
      </c>
      <c r="N69">
        <v>-99</v>
      </c>
      <c r="O69">
        <v>610</v>
      </c>
      <c r="P69">
        <v>-99</v>
      </c>
      <c r="Q69">
        <v>-99</v>
      </c>
    </row>
    <row r="70" spans="1:17" x14ac:dyDescent="0.3">
      <c r="A70" t="s">
        <v>38</v>
      </c>
      <c r="B70" t="s">
        <v>9</v>
      </c>
      <c r="C70">
        <v>-99</v>
      </c>
      <c r="D70">
        <v>-99</v>
      </c>
      <c r="E70">
        <v>-99</v>
      </c>
      <c r="F70">
        <v>-99</v>
      </c>
      <c r="G70">
        <v>-99</v>
      </c>
      <c r="H70">
        <v>-99</v>
      </c>
      <c r="I70">
        <v>-99</v>
      </c>
      <c r="J70">
        <v>-99</v>
      </c>
      <c r="K70">
        <v>-99</v>
      </c>
      <c r="L70">
        <v>-99</v>
      </c>
      <c r="M70">
        <v>-99</v>
      </c>
      <c r="N70">
        <v>-99</v>
      </c>
      <c r="O70">
        <v>-99</v>
      </c>
      <c r="P70">
        <v>-99</v>
      </c>
      <c r="Q70">
        <v>-99</v>
      </c>
    </row>
    <row r="71" spans="1:17" x14ac:dyDescent="0.3">
      <c r="A71" t="s">
        <v>38</v>
      </c>
      <c r="B71" t="s">
        <v>11</v>
      </c>
      <c r="C71">
        <v>-99</v>
      </c>
      <c r="D71">
        <v>-99</v>
      </c>
      <c r="E71">
        <v>-99</v>
      </c>
      <c r="F71">
        <v>-99</v>
      </c>
      <c r="G71">
        <v>-99</v>
      </c>
      <c r="H71">
        <v>-99</v>
      </c>
      <c r="I71">
        <v>-99</v>
      </c>
      <c r="J71">
        <v>-99</v>
      </c>
      <c r="K71">
        <v>-99</v>
      </c>
      <c r="L71">
        <v>-99</v>
      </c>
      <c r="M71">
        <v>-99</v>
      </c>
      <c r="N71">
        <v>-99</v>
      </c>
      <c r="O71">
        <v>-99</v>
      </c>
      <c r="P71">
        <v>-99</v>
      </c>
      <c r="Q71">
        <v>-99</v>
      </c>
    </row>
    <row r="72" spans="1:17" x14ac:dyDescent="0.3">
      <c r="A72" t="s">
        <v>38</v>
      </c>
      <c r="B72" t="s">
        <v>12</v>
      </c>
      <c r="C72">
        <v>-99</v>
      </c>
      <c r="D72">
        <v>-99</v>
      </c>
      <c r="E72">
        <v>-99</v>
      </c>
      <c r="F72">
        <v>-99</v>
      </c>
      <c r="G72">
        <v>-99</v>
      </c>
      <c r="H72">
        <v>-99</v>
      </c>
      <c r="I72">
        <v>-99</v>
      </c>
      <c r="J72">
        <v>-99</v>
      </c>
      <c r="K72">
        <v>-99</v>
      </c>
      <c r="L72">
        <v>-99</v>
      </c>
      <c r="M72">
        <v>-99</v>
      </c>
      <c r="N72">
        <v>-99</v>
      </c>
      <c r="O72">
        <v>-99</v>
      </c>
      <c r="P72">
        <v>-99</v>
      </c>
      <c r="Q72">
        <v>-99</v>
      </c>
    </row>
    <row r="73" spans="1:17" x14ac:dyDescent="0.3">
      <c r="A73" t="s">
        <v>38</v>
      </c>
      <c r="B73" t="s">
        <v>39</v>
      </c>
      <c r="C73">
        <v>-99</v>
      </c>
      <c r="D73">
        <v>-99</v>
      </c>
      <c r="E73">
        <v>-99</v>
      </c>
      <c r="F73">
        <v>-99</v>
      </c>
      <c r="G73">
        <v>-99</v>
      </c>
      <c r="H73">
        <v>-99</v>
      </c>
      <c r="I73">
        <v>-99</v>
      </c>
      <c r="J73">
        <v>-99</v>
      </c>
      <c r="K73">
        <v>-99</v>
      </c>
      <c r="L73">
        <v>-99</v>
      </c>
      <c r="M73">
        <v>-99</v>
      </c>
      <c r="N73">
        <v>-99</v>
      </c>
      <c r="O73">
        <v>-99</v>
      </c>
      <c r="P73">
        <v>-99</v>
      </c>
      <c r="Q73">
        <v>-99</v>
      </c>
    </row>
    <row r="74" spans="1:17" x14ac:dyDescent="0.3">
      <c r="A74" t="s">
        <v>38</v>
      </c>
      <c r="B74" t="s">
        <v>40</v>
      </c>
      <c r="C74">
        <v>-99</v>
      </c>
      <c r="D74">
        <v>-99</v>
      </c>
      <c r="E74">
        <v>-99</v>
      </c>
      <c r="F74">
        <v>-99</v>
      </c>
      <c r="G74">
        <v>-99</v>
      </c>
      <c r="H74">
        <v>-99</v>
      </c>
      <c r="I74">
        <v>-99</v>
      </c>
      <c r="J74">
        <v>-99</v>
      </c>
      <c r="K74">
        <v>-99</v>
      </c>
      <c r="L74">
        <v>-99</v>
      </c>
      <c r="M74">
        <v>-99</v>
      </c>
      <c r="N74">
        <v>-99</v>
      </c>
      <c r="O74">
        <v>-99</v>
      </c>
      <c r="P74">
        <v>-99</v>
      </c>
      <c r="Q74">
        <v>-99</v>
      </c>
    </row>
    <row r="75" spans="1:17" x14ac:dyDescent="0.3">
      <c r="A75" t="s">
        <v>38</v>
      </c>
      <c r="B75" t="s">
        <v>13</v>
      </c>
      <c r="C75">
        <v>-99</v>
      </c>
      <c r="D75">
        <v>-99</v>
      </c>
      <c r="E75">
        <v>-99</v>
      </c>
      <c r="F75">
        <v>-99</v>
      </c>
      <c r="G75">
        <v>-99</v>
      </c>
      <c r="H75">
        <v>-99</v>
      </c>
      <c r="I75">
        <v>-99</v>
      </c>
      <c r="J75">
        <v>-99</v>
      </c>
      <c r="K75">
        <v>-99</v>
      </c>
      <c r="L75">
        <v>-99</v>
      </c>
      <c r="M75">
        <v>-99</v>
      </c>
      <c r="N75">
        <v>-99</v>
      </c>
      <c r="O75">
        <v>-99</v>
      </c>
      <c r="P75">
        <v>-99</v>
      </c>
      <c r="Q75">
        <v>-99</v>
      </c>
    </row>
    <row r="76" spans="1:17" x14ac:dyDescent="0.3">
      <c r="A76" t="s">
        <v>38</v>
      </c>
      <c r="B76" t="s">
        <v>15</v>
      </c>
      <c r="C76">
        <v>-99</v>
      </c>
      <c r="D76">
        <v>-99</v>
      </c>
      <c r="E76">
        <v>-99</v>
      </c>
      <c r="F76">
        <v>-99</v>
      </c>
      <c r="G76">
        <v>-99</v>
      </c>
      <c r="H76">
        <v>-99</v>
      </c>
      <c r="I76">
        <v>-99</v>
      </c>
      <c r="J76">
        <v>-99</v>
      </c>
      <c r="K76">
        <v>-99</v>
      </c>
      <c r="L76">
        <v>-99</v>
      </c>
      <c r="M76">
        <v>-99</v>
      </c>
      <c r="N76">
        <v>-99</v>
      </c>
      <c r="O76">
        <v>-99</v>
      </c>
      <c r="P76">
        <v>-99</v>
      </c>
      <c r="Q76">
        <v>-99</v>
      </c>
    </row>
    <row r="77" spans="1:17" x14ac:dyDescent="0.3">
      <c r="A77" t="s">
        <v>38</v>
      </c>
      <c r="B77" t="s">
        <v>17</v>
      </c>
      <c r="C77">
        <v>-99</v>
      </c>
      <c r="D77">
        <v>-99</v>
      </c>
      <c r="E77">
        <v>-99</v>
      </c>
      <c r="F77">
        <v>-99</v>
      </c>
      <c r="G77">
        <v>-99</v>
      </c>
      <c r="H77">
        <v>-99</v>
      </c>
      <c r="I77">
        <v>-99</v>
      </c>
      <c r="J77">
        <v>-99</v>
      </c>
      <c r="K77">
        <v>-99</v>
      </c>
      <c r="L77">
        <v>-99</v>
      </c>
      <c r="M77">
        <v>-99</v>
      </c>
      <c r="N77">
        <v>-99</v>
      </c>
      <c r="O77">
        <v>-99</v>
      </c>
      <c r="P77">
        <v>-99</v>
      </c>
      <c r="Q77">
        <v>-99</v>
      </c>
    </row>
    <row r="78" spans="1:17" x14ac:dyDescent="0.3">
      <c r="A78" t="s">
        <v>38</v>
      </c>
      <c r="B78" t="s">
        <v>18</v>
      </c>
      <c r="C78">
        <v>-99</v>
      </c>
      <c r="D78">
        <v>-99</v>
      </c>
      <c r="E78">
        <v>-99</v>
      </c>
      <c r="F78">
        <v>-99</v>
      </c>
      <c r="G78">
        <v>-99</v>
      </c>
      <c r="H78">
        <v>-99</v>
      </c>
      <c r="I78">
        <v>-99</v>
      </c>
      <c r="J78">
        <v>-99</v>
      </c>
      <c r="K78">
        <v>-99</v>
      </c>
      <c r="L78">
        <v>-99</v>
      </c>
      <c r="M78">
        <v>-99</v>
      </c>
      <c r="N78">
        <v>-99</v>
      </c>
      <c r="O78">
        <v>-99</v>
      </c>
      <c r="P78">
        <v>-99</v>
      </c>
      <c r="Q78">
        <v>-99</v>
      </c>
    </row>
    <row r="79" spans="1:17" x14ac:dyDescent="0.3">
      <c r="A79" t="s">
        <v>41</v>
      </c>
      <c r="B79" t="s">
        <v>3</v>
      </c>
      <c r="C79">
        <v>-99</v>
      </c>
      <c r="D79">
        <v>-99</v>
      </c>
      <c r="E79">
        <v>-99</v>
      </c>
      <c r="F79">
        <v>-99</v>
      </c>
      <c r="G79">
        <v>-99</v>
      </c>
      <c r="H79">
        <v>-99</v>
      </c>
      <c r="I79">
        <v>-99</v>
      </c>
      <c r="J79">
        <v>-99</v>
      </c>
      <c r="K79">
        <v>-99</v>
      </c>
      <c r="L79">
        <v>-99</v>
      </c>
      <c r="M79">
        <v>-99</v>
      </c>
      <c r="N79">
        <v>-99</v>
      </c>
      <c r="O79">
        <v>-99</v>
      </c>
      <c r="P79">
        <v>-99</v>
      </c>
      <c r="Q79">
        <v>-99</v>
      </c>
    </row>
    <row r="80" spans="1:17" x14ac:dyDescent="0.3">
      <c r="A80" t="s">
        <v>41</v>
      </c>
      <c r="B80" t="s">
        <v>14</v>
      </c>
      <c r="C80">
        <v>-99</v>
      </c>
      <c r="D80">
        <v>-99</v>
      </c>
      <c r="E80">
        <v>-99</v>
      </c>
      <c r="F80">
        <v>-99</v>
      </c>
      <c r="G80">
        <v>-99</v>
      </c>
      <c r="H80">
        <v>-99</v>
      </c>
      <c r="I80">
        <v>-99</v>
      </c>
      <c r="J80">
        <v>-99</v>
      </c>
      <c r="K80">
        <v>-99</v>
      </c>
      <c r="L80">
        <v>-99</v>
      </c>
      <c r="M80">
        <v>-99</v>
      </c>
      <c r="N80">
        <v>-99</v>
      </c>
      <c r="O80">
        <v>-99</v>
      </c>
      <c r="P80">
        <v>-99</v>
      </c>
      <c r="Q80">
        <v>-99</v>
      </c>
    </row>
    <row r="81" spans="1:17" x14ac:dyDescent="0.3">
      <c r="A81" t="s">
        <v>41</v>
      </c>
      <c r="B81" t="s">
        <v>42</v>
      </c>
      <c r="C81">
        <v>-99</v>
      </c>
      <c r="D81">
        <v>-99</v>
      </c>
      <c r="E81">
        <v>-99</v>
      </c>
      <c r="F81">
        <v>-99</v>
      </c>
      <c r="G81">
        <v>-99</v>
      </c>
      <c r="H81">
        <v>-99</v>
      </c>
      <c r="I81">
        <v>-99</v>
      </c>
      <c r="J81">
        <v>-99</v>
      </c>
      <c r="K81">
        <v>-99</v>
      </c>
      <c r="L81">
        <v>-99</v>
      </c>
      <c r="M81">
        <v>-99</v>
      </c>
      <c r="N81">
        <v>-99</v>
      </c>
      <c r="O81">
        <v>-99</v>
      </c>
      <c r="P81">
        <v>-99</v>
      </c>
      <c r="Q81">
        <v>-99</v>
      </c>
    </row>
    <row r="82" spans="1:17" x14ac:dyDescent="0.3">
      <c r="A82" t="s">
        <v>41</v>
      </c>
      <c r="B82" t="s">
        <v>43</v>
      </c>
      <c r="C82">
        <v>-99</v>
      </c>
      <c r="D82">
        <v>-99</v>
      </c>
      <c r="E82">
        <v>-99</v>
      </c>
      <c r="F82">
        <v>-99</v>
      </c>
      <c r="G82">
        <v>-99</v>
      </c>
      <c r="H82">
        <v>-99</v>
      </c>
      <c r="I82">
        <v>-99</v>
      </c>
      <c r="J82">
        <v>-99</v>
      </c>
      <c r="K82">
        <v>-99</v>
      </c>
      <c r="L82">
        <v>-99</v>
      </c>
      <c r="M82">
        <v>-99</v>
      </c>
      <c r="N82">
        <v>-99</v>
      </c>
      <c r="O82">
        <v>-99</v>
      </c>
      <c r="P82">
        <v>-99</v>
      </c>
      <c r="Q82">
        <v>-99</v>
      </c>
    </row>
    <row r="83" spans="1:17" x14ac:dyDescent="0.3">
      <c r="A83" t="s">
        <v>41</v>
      </c>
      <c r="B83" t="s">
        <v>5</v>
      </c>
      <c r="C83">
        <v>-99</v>
      </c>
      <c r="D83">
        <v>-99</v>
      </c>
      <c r="E83">
        <v>-99</v>
      </c>
      <c r="F83">
        <v>-99</v>
      </c>
      <c r="G83">
        <v>-99</v>
      </c>
      <c r="H83">
        <v>-99</v>
      </c>
      <c r="I83">
        <v>-99</v>
      </c>
      <c r="J83">
        <v>-99</v>
      </c>
      <c r="K83">
        <v>-99</v>
      </c>
      <c r="L83">
        <v>-99</v>
      </c>
      <c r="M83">
        <v>-99</v>
      </c>
      <c r="N83">
        <v>-99</v>
      </c>
      <c r="O83">
        <v>-99</v>
      </c>
      <c r="P83">
        <v>-99</v>
      </c>
      <c r="Q83">
        <v>-99</v>
      </c>
    </row>
    <row r="84" spans="1:17" x14ac:dyDescent="0.3">
      <c r="A84" t="s">
        <v>41</v>
      </c>
      <c r="B84" t="s">
        <v>8</v>
      </c>
      <c r="C84">
        <v>-99</v>
      </c>
      <c r="D84">
        <v>-99</v>
      </c>
      <c r="E84">
        <v>-99</v>
      </c>
      <c r="F84">
        <v>-99</v>
      </c>
      <c r="G84">
        <v>-99</v>
      </c>
      <c r="H84">
        <v>-99</v>
      </c>
      <c r="I84">
        <v>-99</v>
      </c>
      <c r="J84">
        <v>-99</v>
      </c>
      <c r="K84">
        <v>-99</v>
      </c>
      <c r="L84">
        <v>-99</v>
      </c>
      <c r="M84">
        <v>-99</v>
      </c>
      <c r="N84">
        <v>-99</v>
      </c>
      <c r="O84">
        <v>-99</v>
      </c>
      <c r="P84">
        <v>-99</v>
      </c>
      <c r="Q84">
        <v>-99</v>
      </c>
    </row>
    <row r="85" spans="1:17" x14ac:dyDescent="0.3">
      <c r="A85" t="s">
        <v>44</v>
      </c>
      <c r="B85" t="s">
        <v>3</v>
      </c>
      <c r="C85">
        <v>-99</v>
      </c>
      <c r="D85">
        <v>-99</v>
      </c>
      <c r="E85">
        <v>-99</v>
      </c>
      <c r="F85">
        <v>-99</v>
      </c>
      <c r="G85">
        <v>-99</v>
      </c>
      <c r="H85">
        <v>-99</v>
      </c>
      <c r="I85">
        <v>-99</v>
      </c>
      <c r="J85">
        <v>-99</v>
      </c>
      <c r="K85">
        <v>-99</v>
      </c>
      <c r="L85">
        <v>-99</v>
      </c>
      <c r="M85">
        <v>-99</v>
      </c>
      <c r="N85">
        <v>-99</v>
      </c>
      <c r="O85">
        <v>-99</v>
      </c>
      <c r="P85">
        <v>-99</v>
      </c>
      <c r="Q85">
        <v>-99</v>
      </c>
    </row>
    <row r="86" spans="1:17" x14ac:dyDescent="0.3">
      <c r="A86" t="s">
        <v>44</v>
      </c>
      <c r="B86" t="s">
        <v>19</v>
      </c>
      <c r="C86">
        <v>200</v>
      </c>
      <c r="D86">
        <v>-99</v>
      </c>
      <c r="E86">
        <v>-99</v>
      </c>
      <c r="F86">
        <v>-99</v>
      </c>
      <c r="G86">
        <v>-99</v>
      </c>
      <c r="H86">
        <v>14</v>
      </c>
      <c r="I86">
        <v>-99</v>
      </c>
      <c r="J86">
        <v>-99</v>
      </c>
      <c r="K86">
        <v>-99</v>
      </c>
      <c r="L86">
        <v>-99</v>
      </c>
      <c r="M86">
        <v>332</v>
      </c>
      <c r="N86">
        <v>-99</v>
      </c>
      <c r="O86">
        <v>-99</v>
      </c>
      <c r="P86">
        <v>-99</v>
      </c>
      <c r="Q86">
        <v>-99</v>
      </c>
    </row>
    <row r="87" spans="1:17" x14ac:dyDescent="0.3">
      <c r="A87" t="s">
        <v>44</v>
      </c>
      <c r="B87" t="s">
        <v>4</v>
      </c>
      <c r="C87">
        <v>408</v>
      </c>
      <c r="D87">
        <v>450</v>
      </c>
      <c r="E87">
        <v>483</v>
      </c>
      <c r="F87">
        <v>-99</v>
      </c>
      <c r="G87">
        <v>-99</v>
      </c>
      <c r="H87">
        <v>10</v>
      </c>
      <c r="I87">
        <v>16</v>
      </c>
      <c r="J87">
        <v>12</v>
      </c>
      <c r="K87">
        <v>-99</v>
      </c>
      <c r="L87">
        <v>-99</v>
      </c>
      <c r="M87">
        <v>142</v>
      </c>
      <c r="N87">
        <v>142</v>
      </c>
      <c r="O87">
        <v>149</v>
      </c>
      <c r="P87">
        <v>-99</v>
      </c>
      <c r="Q87">
        <v>-99</v>
      </c>
    </row>
    <row r="88" spans="1:17" x14ac:dyDescent="0.3">
      <c r="A88" t="s">
        <v>44</v>
      </c>
      <c r="B88" t="s">
        <v>5</v>
      </c>
      <c r="C88">
        <v>-99</v>
      </c>
      <c r="D88">
        <v>-99</v>
      </c>
      <c r="E88">
        <v>-99</v>
      </c>
      <c r="F88">
        <v>-99</v>
      </c>
      <c r="G88">
        <v>-99</v>
      </c>
      <c r="H88">
        <v>-99</v>
      </c>
      <c r="I88">
        <v>-99</v>
      </c>
      <c r="J88">
        <v>-99</v>
      </c>
      <c r="K88">
        <v>-99</v>
      </c>
      <c r="L88">
        <v>-99</v>
      </c>
      <c r="M88">
        <v>-99</v>
      </c>
      <c r="N88">
        <v>-99</v>
      </c>
      <c r="O88">
        <v>-99</v>
      </c>
      <c r="P88">
        <v>-99</v>
      </c>
      <c r="Q88">
        <v>-99</v>
      </c>
    </row>
    <row r="89" spans="1:17" x14ac:dyDescent="0.3">
      <c r="A89" t="s">
        <v>44</v>
      </c>
      <c r="B89" t="s">
        <v>6</v>
      </c>
      <c r="C89">
        <v>-99</v>
      </c>
      <c r="D89">
        <v>570</v>
      </c>
      <c r="E89">
        <v>-99</v>
      </c>
      <c r="F89">
        <v>-99</v>
      </c>
      <c r="G89">
        <v>-99</v>
      </c>
      <c r="H89">
        <v>-99</v>
      </c>
      <c r="I89">
        <v>4</v>
      </c>
      <c r="J89">
        <v>-99</v>
      </c>
      <c r="K89">
        <v>-99</v>
      </c>
      <c r="L89">
        <v>-99</v>
      </c>
      <c r="M89">
        <v>-99</v>
      </c>
      <c r="N89">
        <v>121</v>
      </c>
      <c r="O89">
        <v>-99</v>
      </c>
      <c r="P89">
        <v>-99</v>
      </c>
      <c r="Q89">
        <v>-99</v>
      </c>
    </row>
    <row r="90" spans="1:17" x14ac:dyDescent="0.3">
      <c r="A90" t="s">
        <v>44</v>
      </c>
      <c r="B90" t="s">
        <v>7</v>
      </c>
      <c r="C90">
        <v>-99</v>
      </c>
      <c r="D90">
        <v>-99</v>
      </c>
      <c r="E90">
        <v>-99</v>
      </c>
      <c r="F90">
        <v>-99</v>
      </c>
      <c r="G90">
        <v>-99</v>
      </c>
      <c r="H90">
        <v>-99</v>
      </c>
      <c r="I90">
        <v>-99</v>
      </c>
      <c r="J90">
        <v>-99</v>
      </c>
      <c r="K90">
        <v>-99</v>
      </c>
      <c r="L90">
        <v>-99</v>
      </c>
      <c r="M90">
        <v>-99</v>
      </c>
      <c r="N90">
        <v>-99</v>
      </c>
      <c r="O90">
        <v>-99</v>
      </c>
      <c r="P90">
        <v>-99</v>
      </c>
      <c r="Q90">
        <v>-99</v>
      </c>
    </row>
    <row r="91" spans="1:17" x14ac:dyDescent="0.3">
      <c r="A91" t="s">
        <v>44</v>
      </c>
      <c r="B91" t="s">
        <v>9</v>
      </c>
      <c r="C91">
        <v>-99</v>
      </c>
      <c r="D91">
        <v>-99</v>
      </c>
      <c r="E91">
        <v>-99</v>
      </c>
      <c r="F91">
        <v>-99</v>
      </c>
      <c r="G91">
        <v>-99</v>
      </c>
      <c r="H91">
        <v>-99</v>
      </c>
      <c r="I91">
        <v>-99</v>
      </c>
      <c r="J91">
        <v>-99</v>
      </c>
      <c r="K91">
        <v>-99</v>
      </c>
      <c r="L91">
        <v>-99</v>
      </c>
      <c r="M91">
        <v>-99</v>
      </c>
      <c r="N91">
        <v>-99</v>
      </c>
      <c r="O91">
        <v>-99</v>
      </c>
      <c r="P91">
        <v>-99</v>
      </c>
      <c r="Q91">
        <v>-99</v>
      </c>
    </row>
    <row r="92" spans="1:17" x14ac:dyDescent="0.3">
      <c r="A92" t="s">
        <v>44</v>
      </c>
      <c r="B92" t="s">
        <v>11</v>
      </c>
      <c r="C92">
        <v>-99</v>
      </c>
      <c r="D92">
        <v>-99</v>
      </c>
      <c r="E92">
        <v>-99</v>
      </c>
      <c r="F92">
        <v>-99</v>
      </c>
      <c r="G92">
        <v>-99</v>
      </c>
      <c r="H92">
        <v>-99</v>
      </c>
      <c r="I92">
        <v>-99</v>
      </c>
      <c r="J92">
        <v>-99</v>
      </c>
      <c r="K92">
        <v>-99</v>
      </c>
      <c r="L92">
        <v>-99</v>
      </c>
      <c r="M92">
        <v>-99</v>
      </c>
      <c r="N92">
        <v>-99</v>
      </c>
      <c r="O92">
        <v>-99</v>
      </c>
      <c r="P92">
        <v>-99</v>
      </c>
      <c r="Q92">
        <v>-99</v>
      </c>
    </row>
    <row r="93" spans="1:17" x14ac:dyDescent="0.3">
      <c r="A93" t="s">
        <v>44</v>
      </c>
      <c r="B93" t="s">
        <v>45</v>
      </c>
      <c r="C93">
        <v>-99</v>
      </c>
      <c r="D93">
        <v>-99</v>
      </c>
      <c r="E93">
        <v>-99</v>
      </c>
      <c r="F93">
        <v>-99</v>
      </c>
      <c r="G93">
        <v>-99</v>
      </c>
      <c r="H93">
        <v>-99</v>
      </c>
      <c r="I93">
        <v>-99</v>
      </c>
      <c r="J93">
        <v>-99</v>
      </c>
      <c r="K93">
        <v>-99</v>
      </c>
      <c r="L93">
        <v>-99</v>
      </c>
      <c r="M93">
        <v>-99</v>
      </c>
      <c r="N93">
        <v>-99</v>
      </c>
      <c r="O93">
        <v>-99</v>
      </c>
      <c r="P93">
        <v>-99</v>
      </c>
      <c r="Q93">
        <v>-99</v>
      </c>
    </row>
    <row r="94" spans="1:17" x14ac:dyDescent="0.3">
      <c r="A94" t="s">
        <v>44</v>
      </c>
      <c r="B94" t="s">
        <v>12</v>
      </c>
      <c r="C94">
        <v>-99</v>
      </c>
      <c r="D94">
        <v>-99</v>
      </c>
      <c r="E94">
        <v>-99</v>
      </c>
      <c r="F94">
        <v>-99</v>
      </c>
      <c r="G94">
        <v>-99</v>
      </c>
      <c r="H94">
        <v>-99</v>
      </c>
      <c r="I94">
        <v>-99</v>
      </c>
      <c r="J94">
        <v>-99</v>
      </c>
      <c r="K94">
        <v>-99</v>
      </c>
      <c r="L94">
        <v>-99</v>
      </c>
      <c r="M94">
        <v>-99</v>
      </c>
      <c r="N94">
        <v>-99</v>
      </c>
      <c r="O94">
        <v>-99</v>
      </c>
      <c r="P94">
        <v>-99</v>
      </c>
      <c r="Q94">
        <v>-99</v>
      </c>
    </row>
    <row r="95" spans="1:17" x14ac:dyDescent="0.3">
      <c r="A95" t="s">
        <v>44</v>
      </c>
      <c r="B95" t="s">
        <v>13</v>
      </c>
      <c r="C95">
        <v>-99</v>
      </c>
      <c r="D95">
        <v>-99</v>
      </c>
      <c r="E95">
        <v>-99</v>
      </c>
      <c r="F95">
        <v>-99</v>
      </c>
      <c r="G95">
        <v>-99</v>
      </c>
      <c r="H95">
        <v>-99</v>
      </c>
      <c r="I95">
        <v>-99</v>
      </c>
      <c r="J95">
        <v>-99</v>
      </c>
      <c r="K95">
        <v>-99</v>
      </c>
      <c r="L95">
        <v>-99</v>
      </c>
      <c r="M95">
        <v>-99</v>
      </c>
      <c r="N95">
        <v>-99</v>
      </c>
      <c r="O95">
        <v>-99</v>
      </c>
      <c r="P95">
        <v>-99</v>
      </c>
      <c r="Q95">
        <v>-99</v>
      </c>
    </row>
    <row r="96" spans="1:17" x14ac:dyDescent="0.3">
      <c r="A96" t="s">
        <v>44</v>
      </c>
      <c r="B96" t="s">
        <v>15</v>
      </c>
      <c r="C96">
        <v>245</v>
      </c>
      <c r="D96">
        <v>181</v>
      </c>
      <c r="E96">
        <v>114</v>
      </c>
      <c r="F96">
        <v>260</v>
      </c>
      <c r="G96">
        <f ca="1">Table4[[#This Row],[Depth Ruben]]*1000</f>
        <v>250</v>
      </c>
      <c r="H96">
        <v>12</v>
      </c>
      <c r="I96">
        <v>10</v>
      </c>
      <c r="J96">
        <v>16</v>
      </c>
      <c r="K96">
        <v>10</v>
      </c>
      <c r="L96">
        <v>9.9</v>
      </c>
      <c r="M96">
        <v>141</v>
      </c>
      <c r="N96">
        <v>122</v>
      </c>
      <c r="O96">
        <v>175</v>
      </c>
      <c r="P96">
        <v>120</v>
      </c>
      <c r="Q96">
        <f ca="1">Table4[[#This Row],[Thickness Ruben]]*1000</f>
        <v>130</v>
      </c>
    </row>
    <row r="97" spans="1:17" x14ac:dyDescent="0.3">
      <c r="A97" t="s">
        <v>44</v>
      </c>
      <c r="B97" t="s">
        <v>17</v>
      </c>
      <c r="C97">
        <v>-99</v>
      </c>
      <c r="D97">
        <v>345</v>
      </c>
      <c r="E97">
        <v>362</v>
      </c>
      <c r="F97">
        <v>335</v>
      </c>
      <c r="G97">
        <f ca="1">Table4[[#This Row],[Depth Ruben]]*1000</f>
        <v>360</v>
      </c>
      <c r="H97">
        <v>-99</v>
      </c>
      <c r="I97">
        <v>12</v>
      </c>
      <c r="J97">
        <v>6</v>
      </c>
      <c r="K97">
        <v>58</v>
      </c>
      <c r="L97">
        <v>44.3</v>
      </c>
      <c r="M97">
        <v>-99</v>
      </c>
      <c r="N97">
        <v>139</v>
      </c>
      <c r="O97">
        <v>73</v>
      </c>
      <c r="P97">
        <v>309</v>
      </c>
      <c r="Q97">
        <f ca="1">Table4[[#This Row],[Thickness Ruben]]*1000</f>
        <v>430</v>
      </c>
    </row>
    <row r="98" spans="1:17" x14ac:dyDescent="0.3">
      <c r="A98" t="s">
        <v>46</v>
      </c>
      <c r="B98" t="s">
        <v>3</v>
      </c>
      <c r="C98">
        <v>-99</v>
      </c>
      <c r="D98">
        <v>-99</v>
      </c>
      <c r="E98">
        <v>-99</v>
      </c>
      <c r="F98">
        <v>-99</v>
      </c>
      <c r="G98">
        <v>-99</v>
      </c>
      <c r="H98">
        <v>-99</v>
      </c>
      <c r="I98">
        <v>-99</v>
      </c>
      <c r="J98">
        <v>-99</v>
      </c>
      <c r="K98">
        <v>-99</v>
      </c>
      <c r="L98">
        <v>-99</v>
      </c>
      <c r="M98">
        <v>-99</v>
      </c>
      <c r="N98">
        <v>-99</v>
      </c>
      <c r="O98">
        <v>-99</v>
      </c>
      <c r="P98">
        <v>-99</v>
      </c>
      <c r="Q98">
        <v>-99</v>
      </c>
    </row>
    <row r="99" spans="1:17" x14ac:dyDescent="0.3">
      <c r="A99" t="s">
        <v>46</v>
      </c>
      <c r="B99" t="s">
        <v>47</v>
      </c>
      <c r="C99">
        <v>-99</v>
      </c>
      <c r="D99">
        <v>-99</v>
      </c>
      <c r="E99">
        <v>-99</v>
      </c>
      <c r="F99">
        <v>-99</v>
      </c>
      <c r="G99">
        <v>-99</v>
      </c>
      <c r="H99">
        <v>-99</v>
      </c>
      <c r="I99">
        <v>-99</v>
      </c>
      <c r="J99">
        <v>-99</v>
      </c>
      <c r="K99">
        <v>-99</v>
      </c>
      <c r="L99">
        <v>-99</v>
      </c>
      <c r="M99">
        <v>-99</v>
      </c>
      <c r="N99">
        <v>-99</v>
      </c>
      <c r="O99">
        <v>-99</v>
      </c>
      <c r="P99">
        <v>-99</v>
      </c>
      <c r="Q99">
        <v>-99</v>
      </c>
    </row>
    <row r="100" spans="1:17" x14ac:dyDescent="0.3">
      <c r="A100" t="s">
        <v>46</v>
      </c>
      <c r="B100" t="s">
        <v>14</v>
      </c>
      <c r="C100">
        <v>-99</v>
      </c>
      <c r="D100">
        <v>-99</v>
      </c>
      <c r="E100">
        <v>-99</v>
      </c>
      <c r="F100">
        <v>-99</v>
      </c>
      <c r="G100">
        <v>-99</v>
      </c>
      <c r="H100">
        <v>-99</v>
      </c>
      <c r="I100">
        <v>-99</v>
      </c>
      <c r="J100">
        <v>-99</v>
      </c>
      <c r="K100">
        <v>-99</v>
      </c>
      <c r="L100">
        <v>-99</v>
      </c>
      <c r="M100">
        <v>-99</v>
      </c>
      <c r="N100">
        <v>-99</v>
      </c>
      <c r="O100">
        <v>-99</v>
      </c>
      <c r="P100">
        <v>-99</v>
      </c>
      <c r="Q100">
        <v>-99</v>
      </c>
    </row>
    <row r="101" spans="1:17" x14ac:dyDescent="0.3">
      <c r="A101" t="s">
        <v>46</v>
      </c>
      <c r="B101" t="s">
        <v>19</v>
      </c>
      <c r="C101">
        <v>-99</v>
      </c>
      <c r="D101">
        <v>-99</v>
      </c>
      <c r="E101">
        <v>-99</v>
      </c>
      <c r="F101">
        <v>-99</v>
      </c>
      <c r="G101">
        <v>-99</v>
      </c>
      <c r="H101">
        <v>-99</v>
      </c>
      <c r="I101">
        <v>-99</v>
      </c>
      <c r="J101">
        <v>-99</v>
      </c>
      <c r="K101">
        <v>-99</v>
      </c>
      <c r="L101">
        <v>-99</v>
      </c>
      <c r="M101">
        <v>-99</v>
      </c>
      <c r="N101">
        <v>-99</v>
      </c>
      <c r="O101">
        <v>-99</v>
      </c>
      <c r="P101">
        <v>-99</v>
      </c>
      <c r="Q101">
        <v>-99</v>
      </c>
    </row>
    <row r="102" spans="1:17" x14ac:dyDescent="0.3">
      <c r="A102" t="s">
        <v>46</v>
      </c>
      <c r="B102" t="s">
        <v>6</v>
      </c>
      <c r="C102">
        <v>-99</v>
      </c>
      <c r="D102">
        <v>-99</v>
      </c>
      <c r="E102">
        <v>594</v>
      </c>
      <c r="F102">
        <v>447</v>
      </c>
      <c r="G102">
        <f ca="1">Table4[[#This Row],[Depth Ruben]]*1000</f>
        <v>440</v>
      </c>
      <c r="H102">
        <v>-99</v>
      </c>
      <c r="I102">
        <v>-99</v>
      </c>
      <c r="J102">
        <v>6</v>
      </c>
      <c r="K102">
        <v>12</v>
      </c>
      <c r="L102">
        <v>16.8</v>
      </c>
      <c r="M102">
        <v>-99</v>
      </c>
      <c r="N102">
        <v>-99</v>
      </c>
      <c r="O102">
        <v>400</v>
      </c>
      <c r="P102">
        <v>465</v>
      </c>
      <c r="Q102">
        <f ca="1">Table4[[#This Row],[Thickness Ruben]]*1000</f>
        <v>600</v>
      </c>
    </row>
    <row r="103" spans="1:17" x14ac:dyDescent="0.3">
      <c r="A103" t="s">
        <v>48</v>
      </c>
      <c r="B103" t="s">
        <v>14</v>
      </c>
      <c r="C103">
        <v>-99</v>
      </c>
      <c r="D103">
        <v>-99</v>
      </c>
      <c r="E103">
        <v>-99</v>
      </c>
      <c r="F103">
        <v>-99</v>
      </c>
      <c r="G103">
        <v>-99</v>
      </c>
      <c r="H103">
        <v>-99</v>
      </c>
      <c r="I103">
        <v>-99</v>
      </c>
      <c r="J103">
        <v>-99</v>
      </c>
      <c r="K103">
        <v>-99</v>
      </c>
      <c r="L103">
        <v>-99</v>
      </c>
      <c r="M103">
        <v>-99</v>
      </c>
      <c r="N103">
        <v>-99</v>
      </c>
      <c r="O103">
        <v>-99</v>
      </c>
      <c r="P103">
        <v>-99</v>
      </c>
      <c r="Q103">
        <v>-99</v>
      </c>
    </row>
    <row r="104" spans="1:17" x14ac:dyDescent="0.3">
      <c r="A104" t="s">
        <v>48</v>
      </c>
      <c r="B104" t="s">
        <v>19</v>
      </c>
      <c r="C104">
        <v>198</v>
      </c>
      <c r="D104">
        <v>198</v>
      </c>
      <c r="E104">
        <v>205</v>
      </c>
      <c r="F104">
        <v>198</v>
      </c>
      <c r="G104">
        <f ca="1">Table4[[#This Row],[Depth Ruben]]*1000</f>
        <v>210</v>
      </c>
      <c r="H104">
        <v>24</v>
      </c>
      <c r="I104">
        <v>24</v>
      </c>
      <c r="J104">
        <v>26</v>
      </c>
      <c r="K104">
        <v>26</v>
      </c>
      <c r="L104">
        <v>24</v>
      </c>
      <c r="M104">
        <v>420</v>
      </c>
      <c r="N104">
        <v>460</v>
      </c>
      <c r="O104">
        <v>455</v>
      </c>
      <c r="P104">
        <v>463</v>
      </c>
      <c r="Q104">
        <f ca="1">Table4[[#This Row],[Thickness Ruben]]*1000</f>
        <v>360</v>
      </c>
    </row>
    <row r="105" spans="1:17" x14ac:dyDescent="0.3">
      <c r="A105" t="s">
        <v>48</v>
      </c>
      <c r="B105" t="s">
        <v>4</v>
      </c>
      <c r="C105">
        <v>-99</v>
      </c>
      <c r="D105">
        <v>-99</v>
      </c>
      <c r="E105">
        <v>-99</v>
      </c>
      <c r="F105">
        <v>320</v>
      </c>
      <c r="G105">
        <v>-99</v>
      </c>
      <c r="H105">
        <v>-99</v>
      </c>
      <c r="I105">
        <v>-99</v>
      </c>
      <c r="J105">
        <v>-99</v>
      </c>
      <c r="K105">
        <v>6</v>
      </c>
      <c r="L105">
        <v>-99</v>
      </c>
      <c r="M105">
        <v>-99</v>
      </c>
      <c r="N105">
        <v>-99</v>
      </c>
      <c r="O105">
        <v>-99</v>
      </c>
      <c r="P105">
        <v>98</v>
      </c>
      <c r="Q105">
        <v>-99</v>
      </c>
    </row>
    <row r="106" spans="1:17" x14ac:dyDescent="0.3">
      <c r="A106" t="s">
        <v>48</v>
      </c>
      <c r="B106" t="s">
        <v>5</v>
      </c>
      <c r="C106">
        <v>-99</v>
      </c>
      <c r="D106">
        <v>-99</v>
      </c>
      <c r="E106">
        <v>-99</v>
      </c>
      <c r="F106">
        <v>-99</v>
      </c>
      <c r="G106">
        <v>-99</v>
      </c>
      <c r="H106">
        <v>-99</v>
      </c>
      <c r="I106">
        <v>-99</v>
      </c>
      <c r="J106">
        <v>-99</v>
      </c>
      <c r="K106">
        <v>-99</v>
      </c>
      <c r="L106">
        <v>-99</v>
      </c>
      <c r="M106">
        <v>-99</v>
      </c>
      <c r="N106">
        <v>-99</v>
      </c>
      <c r="O106">
        <v>-99</v>
      </c>
      <c r="P106">
        <v>-99</v>
      </c>
      <c r="Q106">
        <v>-99</v>
      </c>
    </row>
    <row r="107" spans="1:17" x14ac:dyDescent="0.3">
      <c r="A107" t="s">
        <v>48</v>
      </c>
      <c r="B107" t="s">
        <v>6</v>
      </c>
      <c r="C107">
        <v>-99</v>
      </c>
      <c r="D107">
        <v>-99</v>
      </c>
      <c r="E107">
        <v>-99</v>
      </c>
      <c r="F107">
        <v>-99</v>
      </c>
      <c r="G107">
        <v>-99</v>
      </c>
      <c r="H107">
        <v>-99</v>
      </c>
      <c r="I107">
        <v>-99</v>
      </c>
      <c r="J107">
        <v>-99</v>
      </c>
      <c r="K107">
        <v>-99</v>
      </c>
      <c r="L107">
        <v>-99</v>
      </c>
      <c r="M107">
        <v>-99</v>
      </c>
      <c r="N107">
        <v>-99</v>
      </c>
      <c r="O107">
        <v>-99</v>
      </c>
      <c r="P107">
        <v>-99</v>
      </c>
      <c r="Q107">
        <v>-99</v>
      </c>
    </row>
    <row r="108" spans="1:17" x14ac:dyDescent="0.3">
      <c r="A108" t="s">
        <v>48</v>
      </c>
      <c r="B108" t="s">
        <v>7</v>
      </c>
      <c r="C108">
        <v>-99</v>
      </c>
      <c r="D108">
        <v>-99</v>
      </c>
      <c r="E108">
        <v>-99</v>
      </c>
      <c r="F108">
        <v>-99</v>
      </c>
      <c r="G108">
        <v>-99</v>
      </c>
      <c r="H108">
        <v>-99</v>
      </c>
      <c r="I108">
        <v>-99</v>
      </c>
      <c r="J108">
        <v>-99</v>
      </c>
      <c r="K108">
        <v>-99</v>
      </c>
      <c r="L108">
        <v>-99</v>
      </c>
      <c r="M108">
        <v>-99</v>
      </c>
      <c r="N108">
        <v>-99</v>
      </c>
      <c r="O108">
        <v>-99</v>
      </c>
      <c r="P108">
        <v>-99</v>
      </c>
      <c r="Q108">
        <v>-99</v>
      </c>
    </row>
    <row r="109" spans="1:17" x14ac:dyDescent="0.3">
      <c r="A109" t="s">
        <v>48</v>
      </c>
      <c r="B109" t="s">
        <v>9</v>
      </c>
      <c r="C109">
        <v>422</v>
      </c>
      <c r="D109">
        <v>422</v>
      </c>
      <c r="E109">
        <v>420</v>
      </c>
      <c r="F109">
        <v>411</v>
      </c>
      <c r="G109">
        <f ca="1">Table4[[#This Row],[Depth Ruben]]*1000</f>
        <v>280</v>
      </c>
      <c r="H109">
        <v>24</v>
      </c>
      <c r="I109">
        <v>22</v>
      </c>
      <c r="J109">
        <v>26</v>
      </c>
      <c r="K109">
        <v>26</v>
      </c>
      <c r="L109">
        <v>15.5</v>
      </c>
      <c r="M109">
        <v>400</v>
      </c>
      <c r="N109">
        <v>446</v>
      </c>
      <c r="O109">
        <v>400</v>
      </c>
      <c r="P109">
        <v>186</v>
      </c>
      <c r="Q109">
        <f ca="1">Table4[[#This Row],[Thickness Ruben]]*1000</f>
        <v>200</v>
      </c>
    </row>
    <row r="110" spans="1:17" x14ac:dyDescent="0.3">
      <c r="A110" t="s">
        <v>48</v>
      </c>
      <c r="B110" t="s">
        <v>50</v>
      </c>
      <c r="C110">
        <v>112</v>
      </c>
      <c r="D110">
        <v>120</v>
      </c>
      <c r="E110">
        <v>117</v>
      </c>
      <c r="F110">
        <v>103</v>
      </c>
      <c r="G110">
        <f ca="1">Table4[[#This Row],[Depth Ruben]]*1000</f>
        <v>100</v>
      </c>
      <c r="H110">
        <v>38</v>
      </c>
      <c r="I110">
        <v>36</v>
      </c>
      <c r="J110">
        <v>36</v>
      </c>
      <c r="K110">
        <v>42</v>
      </c>
      <c r="L110">
        <v>42</v>
      </c>
      <c r="M110">
        <v>582</v>
      </c>
      <c r="N110">
        <v>571</v>
      </c>
      <c r="O110">
        <v>582</v>
      </c>
      <c r="P110">
        <v>579</v>
      </c>
      <c r="Q110">
        <f ca="1">Table4[[#This Row],[Thickness Ruben]]*1000</f>
        <v>840</v>
      </c>
    </row>
    <row r="111" spans="1:17" x14ac:dyDescent="0.3">
      <c r="A111" t="s">
        <v>48</v>
      </c>
      <c r="B111" t="s">
        <v>13</v>
      </c>
      <c r="C111">
        <v>-99</v>
      </c>
      <c r="D111">
        <v>-99</v>
      </c>
      <c r="E111">
        <v>-99</v>
      </c>
      <c r="F111">
        <v>-99</v>
      </c>
      <c r="G111">
        <v>-99</v>
      </c>
      <c r="H111">
        <v>-99</v>
      </c>
      <c r="I111">
        <v>-99</v>
      </c>
      <c r="J111">
        <v>-99</v>
      </c>
      <c r="K111">
        <v>-99</v>
      </c>
      <c r="L111">
        <v>-99</v>
      </c>
      <c r="M111">
        <v>-99</v>
      </c>
      <c r="N111">
        <v>-99</v>
      </c>
      <c r="O111">
        <v>-99</v>
      </c>
      <c r="P111">
        <v>-99</v>
      </c>
      <c r="Q111">
        <v>-99</v>
      </c>
    </row>
    <row r="112" spans="1:17" x14ac:dyDescent="0.3">
      <c r="A112" t="s">
        <v>48</v>
      </c>
      <c r="B112" t="s">
        <v>15</v>
      </c>
      <c r="C112">
        <v>130</v>
      </c>
      <c r="D112">
        <v>117</v>
      </c>
      <c r="E112">
        <v>130</v>
      </c>
      <c r="F112">
        <v>106</v>
      </c>
      <c r="G112">
        <f ca="1">Table4[[#This Row],[Depth Ruben]]*1000</f>
        <v>140</v>
      </c>
      <c r="H112">
        <v>8</v>
      </c>
      <c r="I112">
        <v>12</v>
      </c>
      <c r="J112">
        <v>14</v>
      </c>
      <c r="K112">
        <v>28</v>
      </c>
      <c r="L112">
        <v>23.2</v>
      </c>
      <c r="M112">
        <v>282</v>
      </c>
      <c r="N112">
        <v>505</v>
      </c>
      <c r="O112">
        <v>626</v>
      </c>
      <c r="P112">
        <v>747</v>
      </c>
      <c r="Q112">
        <f ca="1">Table4[[#This Row],[Thickness Ruben]]*1000</f>
        <v>690</v>
      </c>
    </row>
    <row r="113" spans="1:17" x14ac:dyDescent="0.3">
      <c r="A113" t="s">
        <v>48</v>
      </c>
      <c r="B113" t="s">
        <v>17</v>
      </c>
      <c r="C113">
        <v>-99</v>
      </c>
      <c r="D113">
        <v>-99</v>
      </c>
      <c r="E113">
        <v>-99</v>
      </c>
      <c r="F113">
        <v>-99</v>
      </c>
      <c r="G113">
        <v>-99</v>
      </c>
      <c r="H113">
        <v>-99</v>
      </c>
      <c r="I113">
        <v>-99</v>
      </c>
      <c r="J113">
        <v>-99</v>
      </c>
      <c r="K113">
        <v>-99</v>
      </c>
      <c r="L113">
        <v>-99</v>
      </c>
      <c r="M113">
        <v>-99</v>
      </c>
      <c r="N113">
        <v>-99</v>
      </c>
      <c r="O113">
        <v>-99</v>
      </c>
      <c r="P113">
        <v>-99</v>
      </c>
      <c r="Q113">
        <v>-99</v>
      </c>
    </row>
    <row r="114" spans="1:17" x14ac:dyDescent="0.3">
      <c r="A114" t="s">
        <v>48</v>
      </c>
      <c r="B114" t="s">
        <v>18</v>
      </c>
      <c r="C114">
        <v>73</v>
      </c>
      <c r="D114">
        <v>32</v>
      </c>
      <c r="E114">
        <v>32</v>
      </c>
      <c r="F114">
        <v>14</v>
      </c>
      <c r="G114">
        <f ca="1">Table4[[#This Row],[Depth Ruben]]*1000</f>
        <v>30</v>
      </c>
      <c r="H114">
        <v>116</v>
      </c>
      <c r="I114">
        <v>116</v>
      </c>
      <c r="J114">
        <v>112</v>
      </c>
      <c r="K114">
        <v>118</v>
      </c>
      <c r="L114">
        <v>126</v>
      </c>
      <c r="M114">
        <v>792</v>
      </c>
      <c r="N114">
        <v>757</v>
      </c>
      <c r="O114">
        <v>859</v>
      </c>
      <c r="P114">
        <v>914</v>
      </c>
      <c r="Q114">
        <f ca="1">Table4[[#This Row],[Thickness Ruben]]*1000</f>
        <v>910</v>
      </c>
    </row>
    <row r="115" spans="1:17" x14ac:dyDescent="0.3">
      <c r="A115" t="s">
        <v>51</v>
      </c>
      <c r="B115" t="s">
        <v>14</v>
      </c>
      <c r="C115">
        <v>-99</v>
      </c>
      <c r="D115">
        <v>-99</v>
      </c>
      <c r="E115">
        <v>-99</v>
      </c>
      <c r="F115">
        <v>-99</v>
      </c>
      <c r="G115">
        <v>-99</v>
      </c>
      <c r="H115">
        <v>-99</v>
      </c>
      <c r="I115">
        <v>-99</v>
      </c>
      <c r="J115">
        <v>-99</v>
      </c>
      <c r="K115">
        <v>-99</v>
      </c>
      <c r="L115">
        <v>-99</v>
      </c>
      <c r="M115">
        <v>-99</v>
      </c>
      <c r="N115">
        <v>-99</v>
      </c>
      <c r="O115">
        <v>-99</v>
      </c>
      <c r="P115">
        <v>-99</v>
      </c>
      <c r="Q115">
        <v>-99</v>
      </c>
    </row>
    <row r="116" spans="1:17" x14ac:dyDescent="0.3">
      <c r="A116" t="s">
        <v>51</v>
      </c>
      <c r="B116" t="s">
        <v>19</v>
      </c>
      <c r="C116">
        <v>-99</v>
      </c>
      <c r="D116">
        <v>-99</v>
      </c>
      <c r="E116">
        <v>-99</v>
      </c>
      <c r="F116">
        <v>-99</v>
      </c>
      <c r="G116">
        <v>-99</v>
      </c>
      <c r="H116">
        <v>-99</v>
      </c>
      <c r="I116">
        <v>-99</v>
      </c>
      <c r="J116">
        <v>-99</v>
      </c>
      <c r="K116">
        <v>-99</v>
      </c>
      <c r="L116">
        <v>-99</v>
      </c>
      <c r="M116">
        <v>-99</v>
      </c>
      <c r="N116">
        <v>-99</v>
      </c>
      <c r="O116">
        <v>-99</v>
      </c>
      <c r="P116">
        <v>-99</v>
      </c>
      <c r="Q116">
        <v>-99</v>
      </c>
    </row>
    <row r="117" spans="1:17" x14ac:dyDescent="0.3">
      <c r="A117" t="s">
        <v>51</v>
      </c>
      <c r="B117" t="s">
        <v>4</v>
      </c>
      <c r="C117">
        <v>-99</v>
      </c>
      <c r="D117">
        <v>-99</v>
      </c>
      <c r="E117">
        <v>-99</v>
      </c>
      <c r="F117">
        <v>-99</v>
      </c>
      <c r="G117">
        <v>-99</v>
      </c>
      <c r="H117">
        <v>-99</v>
      </c>
      <c r="I117">
        <v>-99</v>
      </c>
      <c r="J117">
        <v>-99</v>
      </c>
      <c r="K117">
        <v>-99</v>
      </c>
      <c r="L117">
        <v>-99</v>
      </c>
      <c r="M117">
        <v>-99</v>
      </c>
      <c r="N117">
        <v>-99</v>
      </c>
      <c r="O117">
        <v>-99</v>
      </c>
      <c r="P117">
        <v>-99</v>
      </c>
      <c r="Q117">
        <v>-99</v>
      </c>
    </row>
    <row r="118" spans="1:17" x14ac:dyDescent="0.3">
      <c r="A118" t="s">
        <v>51</v>
      </c>
      <c r="B118" t="s">
        <v>5</v>
      </c>
      <c r="C118">
        <v>-99</v>
      </c>
      <c r="D118">
        <v>-99</v>
      </c>
      <c r="E118">
        <v>-99</v>
      </c>
      <c r="F118">
        <v>-99</v>
      </c>
      <c r="G118">
        <v>-99</v>
      </c>
      <c r="H118">
        <v>-99</v>
      </c>
      <c r="I118">
        <v>-99</v>
      </c>
      <c r="J118">
        <v>-99</v>
      </c>
      <c r="K118">
        <v>-99</v>
      </c>
      <c r="L118">
        <v>-99</v>
      </c>
      <c r="M118">
        <v>-99</v>
      </c>
      <c r="N118">
        <v>-99</v>
      </c>
      <c r="O118">
        <v>-99</v>
      </c>
      <c r="P118">
        <v>-99</v>
      </c>
      <c r="Q118">
        <v>-99</v>
      </c>
    </row>
    <row r="119" spans="1:17" x14ac:dyDescent="0.3">
      <c r="A119" t="s">
        <v>51</v>
      </c>
      <c r="B119" t="s">
        <v>6</v>
      </c>
      <c r="C119">
        <v>10</v>
      </c>
      <c r="D119">
        <v>-99</v>
      </c>
      <c r="E119">
        <v>-99</v>
      </c>
      <c r="F119">
        <v>-99</v>
      </c>
      <c r="G119">
        <v>-99</v>
      </c>
      <c r="H119">
        <v>8</v>
      </c>
      <c r="I119">
        <v>-99</v>
      </c>
      <c r="J119">
        <v>-99</v>
      </c>
      <c r="K119">
        <v>-99</v>
      </c>
      <c r="L119">
        <v>-99</v>
      </c>
      <c r="M119">
        <v>104</v>
      </c>
      <c r="N119">
        <v>-99</v>
      </c>
      <c r="O119">
        <v>-99</v>
      </c>
      <c r="P119">
        <v>-99</v>
      </c>
      <c r="Q119">
        <v>-99</v>
      </c>
    </row>
    <row r="120" spans="1:17" x14ac:dyDescent="0.3">
      <c r="A120" t="s">
        <v>51</v>
      </c>
      <c r="B120" t="s">
        <v>10</v>
      </c>
      <c r="C120">
        <v>-99</v>
      </c>
      <c r="D120">
        <v>-99</v>
      </c>
      <c r="E120">
        <v>-99</v>
      </c>
      <c r="F120">
        <v>-99</v>
      </c>
      <c r="G120">
        <v>-99</v>
      </c>
      <c r="H120">
        <v>-99</v>
      </c>
      <c r="I120">
        <v>-99</v>
      </c>
      <c r="J120">
        <v>-99</v>
      </c>
      <c r="K120">
        <v>-99</v>
      </c>
      <c r="L120">
        <v>-99</v>
      </c>
      <c r="M120">
        <v>-99</v>
      </c>
      <c r="N120">
        <v>-99</v>
      </c>
      <c r="O120">
        <v>-99</v>
      </c>
      <c r="P120">
        <v>-99</v>
      </c>
      <c r="Q120">
        <v>-99</v>
      </c>
    </row>
    <row r="121" spans="1:17" x14ac:dyDescent="0.3">
      <c r="A121" t="s">
        <v>51</v>
      </c>
      <c r="B121" t="s">
        <v>7</v>
      </c>
      <c r="C121">
        <v>171</v>
      </c>
      <c r="D121">
        <v>171</v>
      </c>
      <c r="E121">
        <v>175</v>
      </c>
      <c r="F121">
        <v>170</v>
      </c>
      <c r="G121">
        <f ca="1">Table4[[#This Row],[Depth Ruben]]*1000</f>
        <v>170</v>
      </c>
      <c r="H121">
        <v>36</v>
      </c>
      <c r="I121">
        <v>32</v>
      </c>
      <c r="J121">
        <v>20</v>
      </c>
      <c r="K121">
        <v>30</v>
      </c>
      <c r="L121">
        <v>23.9</v>
      </c>
      <c r="M121">
        <v>484</v>
      </c>
      <c r="N121">
        <v>629</v>
      </c>
      <c r="O121">
        <v>190</v>
      </c>
      <c r="P121">
        <v>410</v>
      </c>
      <c r="Q121">
        <f ca="1">Table4[[#This Row],[Thickness Ruben]]*1000</f>
        <v>400</v>
      </c>
    </row>
    <row r="122" spans="1:17" x14ac:dyDescent="0.3">
      <c r="A122" t="s">
        <v>51</v>
      </c>
      <c r="B122" t="s">
        <v>9</v>
      </c>
      <c r="C122">
        <v>-99</v>
      </c>
      <c r="D122">
        <v>-99</v>
      </c>
      <c r="E122">
        <v>-99</v>
      </c>
      <c r="F122">
        <v>-99</v>
      </c>
      <c r="G122">
        <v>-99</v>
      </c>
      <c r="H122">
        <v>-99</v>
      </c>
      <c r="I122">
        <v>-99</v>
      </c>
      <c r="J122">
        <v>-99</v>
      </c>
      <c r="K122">
        <v>-99</v>
      </c>
      <c r="L122">
        <v>-99</v>
      </c>
      <c r="M122">
        <v>-99</v>
      </c>
      <c r="N122">
        <v>-99</v>
      </c>
      <c r="O122">
        <v>-99</v>
      </c>
      <c r="P122">
        <v>-99</v>
      </c>
      <c r="Q122">
        <v>-99</v>
      </c>
    </row>
    <row r="123" spans="1:17" x14ac:dyDescent="0.3">
      <c r="A123" t="s">
        <v>51</v>
      </c>
      <c r="B123" t="s">
        <v>12</v>
      </c>
      <c r="C123">
        <v>10</v>
      </c>
      <c r="D123">
        <v>-99</v>
      </c>
      <c r="E123">
        <v>-99</v>
      </c>
      <c r="F123">
        <v>-99</v>
      </c>
      <c r="G123">
        <v>-99</v>
      </c>
      <c r="H123">
        <v>6</v>
      </c>
      <c r="I123">
        <v>-99</v>
      </c>
      <c r="J123">
        <v>-99</v>
      </c>
      <c r="K123">
        <v>-99</v>
      </c>
      <c r="L123">
        <v>-99</v>
      </c>
      <c r="M123">
        <v>112</v>
      </c>
      <c r="N123">
        <v>-99</v>
      </c>
      <c r="O123">
        <v>-99</v>
      </c>
      <c r="P123">
        <v>-99</v>
      </c>
      <c r="Q123">
        <v>-99</v>
      </c>
    </row>
    <row r="124" spans="1:17" x14ac:dyDescent="0.3">
      <c r="A124" t="s">
        <v>51</v>
      </c>
      <c r="B124" t="s">
        <v>13</v>
      </c>
      <c r="C124">
        <v>820</v>
      </c>
      <c r="D124">
        <v>813</v>
      </c>
      <c r="E124">
        <v>446</v>
      </c>
      <c r="F124">
        <v>-99</v>
      </c>
      <c r="G124">
        <v>-99</v>
      </c>
      <c r="H124">
        <v>6</v>
      </c>
      <c r="I124">
        <v>18</v>
      </c>
      <c r="J124">
        <v>24</v>
      </c>
      <c r="K124">
        <v>-99</v>
      </c>
      <c r="L124">
        <v>-99</v>
      </c>
      <c r="M124">
        <v>104</v>
      </c>
      <c r="N124">
        <v>215</v>
      </c>
      <c r="O124">
        <v>576</v>
      </c>
      <c r="P124">
        <v>-99</v>
      </c>
      <c r="Q124">
        <v>-99</v>
      </c>
    </row>
    <row r="125" spans="1:17" x14ac:dyDescent="0.3">
      <c r="A125" t="s">
        <v>51</v>
      </c>
      <c r="B125" t="s">
        <v>52</v>
      </c>
      <c r="C125">
        <v>-99</v>
      </c>
      <c r="D125">
        <v>275</v>
      </c>
      <c r="E125">
        <v>-99</v>
      </c>
      <c r="F125">
        <v>-99</v>
      </c>
      <c r="G125">
        <v>-99</v>
      </c>
      <c r="H125">
        <v>-99</v>
      </c>
      <c r="I125">
        <v>20</v>
      </c>
      <c r="J125">
        <v>-99</v>
      </c>
      <c r="K125">
        <v>-99</v>
      </c>
      <c r="L125">
        <v>-99</v>
      </c>
      <c r="M125">
        <v>-99</v>
      </c>
      <c r="N125">
        <v>438</v>
      </c>
      <c r="O125">
        <v>-99</v>
      </c>
      <c r="P125">
        <v>-99</v>
      </c>
      <c r="Q125">
        <v>-99</v>
      </c>
    </row>
    <row r="126" spans="1:17" x14ac:dyDescent="0.3">
      <c r="A126" t="s">
        <v>51</v>
      </c>
      <c r="B126" t="s">
        <v>18</v>
      </c>
      <c r="C126">
        <v>-99</v>
      </c>
      <c r="D126">
        <v>-99</v>
      </c>
      <c r="E126">
        <v>-99</v>
      </c>
      <c r="F126">
        <v>-99</v>
      </c>
      <c r="G126">
        <v>-99</v>
      </c>
      <c r="H126">
        <v>-99</v>
      </c>
      <c r="I126">
        <v>-99</v>
      </c>
      <c r="J126">
        <v>-99</v>
      </c>
      <c r="K126">
        <v>-99</v>
      </c>
      <c r="L126">
        <v>-99</v>
      </c>
      <c r="M126">
        <v>-99</v>
      </c>
      <c r="N126">
        <v>-99</v>
      </c>
      <c r="O126">
        <v>-99</v>
      </c>
      <c r="P126">
        <v>-99</v>
      </c>
      <c r="Q126">
        <v>-99</v>
      </c>
    </row>
    <row r="127" spans="1:17" x14ac:dyDescent="0.3">
      <c r="A127" t="s">
        <v>54</v>
      </c>
      <c r="B127" t="s">
        <v>3</v>
      </c>
      <c r="C127">
        <v>-99</v>
      </c>
      <c r="D127">
        <v>-99</v>
      </c>
      <c r="E127">
        <v>-99</v>
      </c>
      <c r="F127">
        <v>-99</v>
      </c>
      <c r="G127">
        <v>-99</v>
      </c>
      <c r="H127">
        <v>-99</v>
      </c>
      <c r="I127">
        <v>-99</v>
      </c>
      <c r="J127">
        <v>-99</v>
      </c>
      <c r="K127">
        <v>-99</v>
      </c>
      <c r="L127">
        <v>-99</v>
      </c>
      <c r="M127">
        <v>-99</v>
      </c>
      <c r="N127">
        <v>-99</v>
      </c>
      <c r="O127">
        <v>-99</v>
      </c>
      <c r="P127">
        <v>-99</v>
      </c>
      <c r="Q127">
        <v>-99</v>
      </c>
    </row>
    <row r="128" spans="1:17" x14ac:dyDescent="0.3">
      <c r="A128" t="s">
        <v>54</v>
      </c>
      <c r="B128" t="s">
        <v>55</v>
      </c>
      <c r="C128">
        <v>-99</v>
      </c>
      <c r="D128">
        <v>-99</v>
      </c>
      <c r="E128">
        <v>-99</v>
      </c>
      <c r="F128">
        <v>-99</v>
      </c>
      <c r="G128">
        <v>-99</v>
      </c>
      <c r="H128">
        <v>-99</v>
      </c>
      <c r="I128">
        <v>-99</v>
      </c>
      <c r="J128">
        <v>-99</v>
      </c>
      <c r="K128">
        <v>-99</v>
      </c>
      <c r="L128">
        <v>-99</v>
      </c>
      <c r="M128">
        <v>-99</v>
      </c>
      <c r="N128">
        <v>-99</v>
      </c>
      <c r="O128">
        <v>-99</v>
      </c>
      <c r="P128">
        <v>-99</v>
      </c>
      <c r="Q128">
        <v>-99</v>
      </c>
    </row>
    <row r="129" spans="1:17" x14ac:dyDescent="0.3">
      <c r="A129" t="s">
        <v>54</v>
      </c>
      <c r="B129" t="s">
        <v>14</v>
      </c>
      <c r="C129">
        <v>-99</v>
      </c>
      <c r="D129">
        <v>-99</v>
      </c>
      <c r="E129">
        <v>-99</v>
      </c>
      <c r="F129">
        <v>-99</v>
      </c>
      <c r="G129">
        <v>-99</v>
      </c>
      <c r="H129">
        <v>-99</v>
      </c>
      <c r="I129">
        <v>-99</v>
      </c>
      <c r="J129">
        <v>-99</v>
      </c>
      <c r="K129">
        <v>-99</v>
      </c>
      <c r="L129">
        <v>-99</v>
      </c>
      <c r="M129">
        <v>-99</v>
      </c>
      <c r="N129">
        <v>-99</v>
      </c>
      <c r="O129">
        <v>-99</v>
      </c>
      <c r="P129">
        <v>-99</v>
      </c>
      <c r="Q129">
        <v>-99</v>
      </c>
    </row>
    <row r="130" spans="1:17" x14ac:dyDescent="0.3">
      <c r="A130" t="s">
        <v>54</v>
      </c>
      <c r="B130" t="s">
        <v>19</v>
      </c>
      <c r="C130">
        <v>-99</v>
      </c>
      <c r="D130">
        <v>-99</v>
      </c>
      <c r="E130">
        <v>-99</v>
      </c>
      <c r="F130">
        <v>-99</v>
      </c>
      <c r="G130">
        <v>-99</v>
      </c>
      <c r="H130">
        <v>-99</v>
      </c>
      <c r="I130">
        <v>-99</v>
      </c>
      <c r="J130">
        <v>-99</v>
      </c>
      <c r="K130">
        <v>-99</v>
      </c>
      <c r="L130">
        <v>-99</v>
      </c>
      <c r="M130">
        <v>-99</v>
      </c>
      <c r="N130">
        <v>-99</v>
      </c>
      <c r="O130">
        <v>-99</v>
      </c>
      <c r="P130">
        <v>-99</v>
      </c>
      <c r="Q130">
        <v>-99</v>
      </c>
    </row>
    <row r="131" spans="1:17" x14ac:dyDescent="0.3">
      <c r="A131" t="s">
        <v>54</v>
      </c>
      <c r="B131" t="s">
        <v>49</v>
      </c>
      <c r="C131">
        <v>-99</v>
      </c>
      <c r="D131">
        <v>-99</v>
      </c>
      <c r="E131">
        <v>-99</v>
      </c>
      <c r="F131">
        <v>-99</v>
      </c>
      <c r="G131">
        <v>-99</v>
      </c>
      <c r="H131">
        <v>-99</v>
      </c>
      <c r="I131">
        <v>-99</v>
      </c>
      <c r="J131">
        <v>-99</v>
      </c>
      <c r="K131">
        <v>-99</v>
      </c>
      <c r="L131">
        <v>-99</v>
      </c>
      <c r="M131">
        <v>-99</v>
      </c>
      <c r="N131">
        <v>-99</v>
      </c>
      <c r="O131">
        <v>-99</v>
      </c>
      <c r="P131">
        <v>-99</v>
      </c>
      <c r="Q131">
        <v>-99</v>
      </c>
    </row>
    <row r="132" spans="1:17" x14ac:dyDescent="0.3">
      <c r="A132" t="s">
        <v>54</v>
      </c>
      <c r="B132" t="s">
        <v>4</v>
      </c>
      <c r="C132">
        <v>-99</v>
      </c>
      <c r="D132">
        <v>-99</v>
      </c>
      <c r="E132">
        <v>-99</v>
      </c>
      <c r="F132">
        <v>-99</v>
      </c>
      <c r="G132">
        <v>-99</v>
      </c>
      <c r="H132">
        <v>-99</v>
      </c>
      <c r="I132">
        <v>-99</v>
      </c>
      <c r="J132">
        <v>-99</v>
      </c>
      <c r="K132">
        <v>-99</v>
      </c>
      <c r="L132">
        <v>-99</v>
      </c>
      <c r="M132">
        <v>-99</v>
      </c>
      <c r="N132">
        <v>-99</v>
      </c>
      <c r="O132">
        <v>-99</v>
      </c>
      <c r="P132">
        <v>-99</v>
      </c>
      <c r="Q132">
        <v>-99</v>
      </c>
    </row>
    <row r="133" spans="1:17" x14ac:dyDescent="0.3">
      <c r="A133" t="s">
        <v>54</v>
      </c>
      <c r="B133" t="s">
        <v>5</v>
      </c>
      <c r="C133">
        <v>-99</v>
      </c>
      <c r="D133">
        <v>-99</v>
      </c>
      <c r="E133">
        <v>-99</v>
      </c>
      <c r="F133">
        <v>-99</v>
      </c>
      <c r="G133">
        <v>-99</v>
      </c>
      <c r="H133">
        <v>-99</v>
      </c>
      <c r="I133">
        <v>-99</v>
      </c>
      <c r="J133">
        <v>-99</v>
      </c>
      <c r="K133">
        <v>-99</v>
      </c>
      <c r="L133">
        <v>-99</v>
      </c>
      <c r="M133">
        <v>-99</v>
      </c>
      <c r="N133">
        <v>-99</v>
      </c>
      <c r="O133">
        <v>-99</v>
      </c>
      <c r="P133">
        <v>-99</v>
      </c>
      <c r="Q133">
        <v>-99</v>
      </c>
    </row>
    <row r="134" spans="1:17" x14ac:dyDescent="0.3">
      <c r="A134" t="s">
        <v>54</v>
      </c>
      <c r="B134" t="s">
        <v>6</v>
      </c>
      <c r="C134">
        <v>-99</v>
      </c>
      <c r="D134">
        <v>-99</v>
      </c>
      <c r="E134">
        <v>-99</v>
      </c>
      <c r="F134">
        <v>-99</v>
      </c>
      <c r="G134">
        <v>-99</v>
      </c>
      <c r="H134">
        <v>-99</v>
      </c>
      <c r="I134">
        <v>-99</v>
      </c>
      <c r="J134">
        <v>-99</v>
      </c>
      <c r="K134">
        <v>-99</v>
      </c>
      <c r="L134">
        <v>-99</v>
      </c>
      <c r="M134">
        <v>-99</v>
      </c>
      <c r="N134">
        <v>-99</v>
      </c>
      <c r="O134">
        <v>-99</v>
      </c>
      <c r="P134">
        <v>-99</v>
      </c>
      <c r="Q134">
        <v>-99</v>
      </c>
    </row>
    <row r="135" spans="1:17" x14ac:dyDescent="0.3">
      <c r="A135" t="s">
        <v>54</v>
      </c>
      <c r="B135" t="s">
        <v>7</v>
      </c>
      <c r="C135">
        <v>-99</v>
      </c>
      <c r="D135">
        <v>-99</v>
      </c>
      <c r="E135">
        <v>-99</v>
      </c>
      <c r="F135">
        <v>-99</v>
      </c>
      <c r="G135">
        <v>-99</v>
      </c>
      <c r="H135">
        <v>-99</v>
      </c>
      <c r="I135">
        <v>-99</v>
      </c>
      <c r="J135">
        <v>-99</v>
      </c>
      <c r="K135">
        <v>-99</v>
      </c>
      <c r="L135">
        <v>-99</v>
      </c>
      <c r="M135">
        <v>-99</v>
      </c>
      <c r="N135">
        <v>-99</v>
      </c>
      <c r="O135">
        <v>-99</v>
      </c>
      <c r="P135">
        <v>-99</v>
      </c>
      <c r="Q135">
        <v>-99</v>
      </c>
    </row>
    <row r="136" spans="1:17" x14ac:dyDescent="0.3">
      <c r="A136" t="s">
        <v>54</v>
      </c>
      <c r="B136" t="s">
        <v>9</v>
      </c>
      <c r="C136">
        <v>267</v>
      </c>
      <c r="D136">
        <v>277</v>
      </c>
      <c r="E136">
        <v>272</v>
      </c>
      <c r="F136">
        <v>269</v>
      </c>
      <c r="G136">
        <v>-99</v>
      </c>
      <c r="H136">
        <v>8</v>
      </c>
      <c r="I136">
        <v>12</v>
      </c>
      <c r="J136">
        <v>8</v>
      </c>
      <c r="K136">
        <v>14</v>
      </c>
      <c r="L136">
        <v>-99</v>
      </c>
      <c r="M136">
        <v>117</v>
      </c>
      <c r="N136">
        <v>148</v>
      </c>
      <c r="O136">
        <v>139</v>
      </c>
      <c r="P136">
        <v>157</v>
      </c>
      <c r="Q136">
        <v>-99</v>
      </c>
    </row>
    <row r="137" spans="1:17" x14ac:dyDescent="0.3">
      <c r="A137" t="s">
        <v>54</v>
      </c>
      <c r="B137" t="s">
        <v>12</v>
      </c>
      <c r="C137">
        <v>-99</v>
      </c>
      <c r="D137">
        <v>-99</v>
      </c>
      <c r="E137">
        <v>-99</v>
      </c>
      <c r="F137">
        <v>-99</v>
      </c>
      <c r="G137">
        <v>-99</v>
      </c>
      <c r="H137">
        <v>-99</v>
      </c>
      <c r="I137">
        <v>-99</v>
      </c>
      <c r="J137">
        <v>-99</v>
      </c>
      <c r="K137">
        <v>-99</v>
      </c>
      <c r="L137">
        <v>-99</v>
      </c>
      <c r="M137">
        <v>-99</v>
      </c>
      <c r="N137">
        <v>-99</v>
      </c>
      <c r="O137">
        <v>-99</v>
      </c>
      <c r="P137">
        <v>-99</v>
      </c>
      <c r="Q137">
        <v>-99</v>
      </c>
    </row>
    <row r="138" spans="1:17" x14ac:dyDescent="0.3">
      <c r="A138" t="s">
        <v>54</v>
      </c>
      <c r="B138" t="s">
        <v>13</v>
      </c>
      <c r="C138">
        <v>269</v>
      </c>
      <c r="D138">
        <v>211</v>
      </c>
      <c r="E138">
        <v>212</v>
      </c>
      <c r="F138">
        <v>-99</v>
      </c>
      <c r="G138">
        <v>-99</v>
      </c>
      <c r="H138">
        <v>16</v>
      </c>
      <c r="I138">
        <v>16</v>
      </c>
      <c r="J138">
        <v>16</v>
      </c>
      <c r="K138">
        <v>-99</v>
      </c>
      <c r="L138">
        <v>-99</v>
      </c>
      <c r="M138">
        <v>568</v>
      </c>
      <c r="N138">
        <v>656</v>
      </c>
      <c r="O138">
        <v>626</v>
      </c>
      <c r="P138">
        <v>-99</v>
      </c>
      <c r="Q138">
        <v>-99</v>
      </c>
    </row>
    <row r="139" spans="1:17" x14ac:dyDescent="0.3">
      <c r="A139" t="s">
        <v>54</v>
      </c>
      <c r="B139" t="s">
        <v>15</v>
      </c>
      <c r="C139">
        <v>-99</v>
      </c>
      <c r="D139">
        <v>-99</v>
      </c>
      <c r="E139">
        <v>-99</v>
      </c>
      <c r="F139">
        <v>-99</v>
      </c>
      <c r="G139">
        <v>-99</v>
      </c>
      <c r="H139">
        <v>-99</v>
      </c>
      <c r="I139">
        <v>-99</v>
      </c>
      <c r="J139">
        <v>-99</v>
      </c>
      <c r="K139">
        <v>-99</v>
      </c>
      <c r="L139">
        <v>-99</v>
      </c>
      <c r="M139">
        <v>-99</v>
      </c>
      <c r="N139">
        <v>-99</v>
      </c>
      <c r="O139">
        <v>-99</v>
      </c>
      <c r="P139">
        <v>-99</v>
      </c>
      <c r="Q139">
        <v>-99</v>
      </c>
    </row>
    <row r="140" spans="1:17" x14ac:dyDescent="0.3">
      <c r="A140" t="s">
        <v>54</v>
      </c>
      <c r="B140" t="s">
        <v>18</v>
      </c>
      <c r="C140">
        <v>-99</v>
      </c>
      <c r="D140">
        <v>-99</v>
      </c>
      <c r="E140">
        <v>-99</v>
      </c>
      <c r="F140">
        <v>-99</v>
      </c>
      <c r="G140">
        <v>-99</v>
      </c>
      <c r="H140">
        <v>-99</v>
      </c>
      <c r="I140">
        <v>-99</v>
      </c>
      <c r="J140">
        <v>-99</v>
      </c>
      <c r="K140">
        <v>-99</v>
      </c>
      <c r="L140">
        <v>-99</v>
      </c>
      <c r="M140">
        <v>-99</v>
      </c>
      <c r="N140">
        <v>-99</v>
      </c>
      <c r="O140">
        <v>-99</v>
      </c>
      <c r="P140">
        <v>-99</v>
      </c>
      <c r="Q140">
        <v>-99</v>
      </c>
    </row>
    <row r="141" spans="1:17" x14ac:dyDescent="0.3">
      <c r="A141" t="s">
        <v>56</v>
      </c>
      <c r="B141" t="s">
        <v>3</v>
      </c>
      <c r="C141">
        <v>-99</v>
      </c>
      <c r="D141">
        <v>-99</v>
      </c>
      <c r="E141">
        <v>-99</v>
      </c>
      <c r="F141">
        <v>-99</v>
      </c>
      <c r="G141">
        <v>-99</v>
      </c>
      <c r="H141">
        <v>-99</v>
      </c>
      <c r="I141">
        <v>-99</v>
      </c>
      <c r="J141">
        <v>-99</v>
      </c>
      <c r="K141">
        <v>-99</v>
      </c>
      <c r="L141">
        <v>-99</v>
      </c>
      <c r="M141">
        <v>-99</v>
      </c>
      <c r="N141">
        <v>-99</v>
      </c>
      <c r="O141">
        <v>-99</v>
      </c>
      <c r="P141">
        <v>-99</v>
      </c>
      <c r="Q141">
        <v>-99</v>
      </c>
    </row>
    <row r="142" spans="1:17" x14ac:dyDescent="0.3">
      <c r="A142" t="s">
        <v>56</v>
      </c>
      <c r="B142" t="s">
        <v>36</v>
      </c>
      <c r="C142">
        <v>-99</v>
      </c>
      <c r="D142">
        <v>-99</v>
      </c>
      <c r="E142">
        <v>-99</v>
      </c>
      <c r="F142">
        <v>-99</v>
      </c>
      <c r="G142">
        <v>-99</v>
      </c>
      <c r="H142">
        <v>-99</v>
      </c>
      <c r="I142">
        <v>-99</v>
      </c>
      <c r="J142">
        <v>-99</v>
      </c>
      <c r="K142">
        <v>-99</v>
      </c>
      <c r="L142">
        <v>-99</v>
      </c>
      <c r="M142">
        <v>-99</v>
      </c>
      <c r="N142">
        <v>-99</v>
      </c>
      <c r="O142">
        <v>-99</v>
      </c>
      <c r="P142">
        <v>-99</v>
      </c>
      <c r="Q142">
        <v>-99</v>
      </c>
    </row>
    <row r="143" spans="1:17" x14ac:dyDescent="0.3">
      <c r="A143" t="s">
        <v>56</v>
      </c>
      <c r="B143" t="s">
        <v>53</v>
      </c>
      <c r="C143">
        <v>-99</v>
      </c>
      <c r="D143">
        <v>-99</v>
      </c>
      <c r="E143">
        <v>-99</v>
      </c>
      <c r="F143">
        <v>-99</v>
      </c>
      <c r="G143">
        <v>-99</v>
      </c>
      <c r="H143">
        <v>-99</v>
      </c>
      <c r="I143">
        <v>-99</v>
      </c>
      <c r="J143">
        <v>-99</v>
      </c>
      <c r="K143">
        <v>-99</v>
      </c>
      <c r="L143">
        <v>-99</v>
      </c>
      <c r="M143">
        <v>-99</v>
      </c>
      <c r="N143">
        <v>-99</v>
      </c>
      <c r="O143">
        <v>-99</v>
      </c>
      <c r="P143">
        <v>-99</v>
      </c>
      <c r="Q143">
        <v>-99</v>
      </c>
    </row>
    <row r="144" spans="1:17" x14ac:dyDescent="0.3">
      <c r="A144" t="s">
        <v>56</v>
      </c>
      <c r="B144" t="s">
        <v>37</v>
      </c>
      <c r="C144">
        <v>-99</v>
      </c>
      <c r="D144">
        <v>-99</v>
      </c>
      <c r="E144">
        <v>-99</v>
      </c>
      <c r="F144">
        <v>-99</v>
      </c>
      <c r="G144">
        <v>-99</v>
      </c>
      <c r="H144">
        <v>-99</v>
      </c>
      <c r="I144">
        <v>-99</v>
      </c>
      <c r="J144">
        <v>-99</v>
      </c>
      <c r="K144">
        <v>-99</v>
      </c>
      <c r="L144">
        <v>-99</v>
      </c>
      <c r="M144">
        <v>-99</v>
      </c>
      <c r="N144">
        <v>-99</v>
      </c>
      <c r="O144">
        <v>-99</v>
      </c>
      <c r="P144">
        <v>-99</v>
      </c>
      <c r="Q144">
        <v>-99</v>
      </c>
    </row>
    <row r="145" spans="1:17" x14ac:dyDescent="0.3">
      <c r="A145" t="s">
        <v>56</v>
      </c>
      <c r="B145" t="s">
        <v>14</v>
      </c>
      <c r="C145">
        <v>-99</v>
      </c>
      <c r="D145">
        <v>-99</v>
      </c>
      <c r="E145">
        <v>-99</v>
      </c>
      <c r="F145">
        <v>-99</v>
      </c>
      <c r="G145">
        <v>-99</v>
      </c>
      <c r="H145">
        <v>-99</v>
      </c>
      <c r="I145">
        <v>-99</v>
      </c>
      <c r="J145">
        <v>-99</v>
      </c>
      <c r="K145">
        <v>-99</v>
      </c>
      <c r="L145">
        <v>-99</v>
      </c>
      <c r="M145">
        <v>-99</v>
      </c>
      <c r="N145">
        <v>-99</v>
      </c>
      <c r="O145">
        <v>-99</v>
      </c>
      <c r="P145">
        <v>-99</v>
      </c>
      <c r="Q145">
        <v>-99</v>
      </c>
    </row>
    <row r="146" spans="1:17" x14ac:dyDescent="0.3">
      <c r="A146" t="s">
        <v>56</v>
      </c>
      <c r="B146" t="s">
        <v>61</v>
      </c>
      <c r="C146">
        <v>-99</v>
      </c>
      <c r="D146">
        <v>-99</v>
      </c>
      <c r="E146">
        <v>-99</v>
      </c>
      <c r="F146">
        <v>-99</v>
      </c>
      <c r="G146">
        <v>-99</v>
      </c>
      <c r="H146">
        <v>-99</v>
      </c>
      <c r="I146">
        <v>-99</v>
      </c>
      <c r="J146">
        <v>-99</v>
      </c>
      <c r="K146">
        <v>-99</v>
      </c>
      <c r="L146">
        <v>-99</v>
      </c>
      <c r="M146">
        <v>-99</v>
      </c>
      <c r="N146">
        <v>-99</v>
      </c>
      <c r="O146">
        <v>-99</v>
      </c>
      <c r="P146">
        <v>-99</v>
      </c>
      <c r="Q146">
        <v>-99</v>
      </c>
    </row>
    <row r="147" spans="1:17" x14ac:dyDescent="0.3">
      <c r="A147" t="s">
        <v>56</v>
      </c>
      <c r="B147" t="s">
        <v>24</v>
      </c>
      <c r="C147">
        <v>-99</v>
      </c>
      <c r="D147">
        <v>-99</v>
      </c>
      <c r="E147">
        <v>-99</v>
      </c>
      <c r="F147">
        <v>-99</v>
      </c>
      <c r="G147">
        <v>-99</v>
      </c>
      <c r="H147">
        <v>-99</v>
      </c>
      <c r="I147">
        <v>-99</v>
      </c>
      <c r="J147">
        <v>-99</v>
      </c>
      <c r="K147">
        <v>-99</v>
      </c>
      <c r="L147">
        <v>-99</v>
      </c>
      <c r="M147">
        <v>-99</v>
      </c>
      <c r="N147">
        <v>-99</v>
      </c>
      <c r="O147">
        <v>-99</v>
      </c>
      <c r="P147">
        <v>-99</v>
      </c>
      <c r="Q147">
        <v>-99</v>
      </c>
    </row>
    <row r="148" spans="1:17" x14ac:dyDescent="0.3">
      <c r="A148" t="s">
        <v>56</v>
      </c>
      <c r="B148" t="s">
        <v>35</v>
      </c>
      <c r="C148">
        <v>-99</v>
      </c>
      <c r="D148">
        <v>-99</v>
      </c>
      <c r="E148">
        <v>-99</v>
      </c>
      <c r="F148">
        <v>-99</v>
      </c>
      <c r="G148">
        <v>-99</v>
      </c>
      <c r="H148">
        <v>-99</v>
      </c>
      <c r="I148">
        <v>-99</v>
      </c>
      <c r="J148">
        <v>-99</v>
      </c>
      <c r="K148">
        <v>-99</v>
      </c>
      <c r="L148">
        <v>-99</v>
      </c>
      <c r="M148">
        <v>-99</v>
      </c>
      <c r="N148">
        <v>-99</v>
      </c>
      <c r="O148">
        <v>-99</v>
      </c>
      <c r="P148">
        <v>-99</v>
      </c>
      <c r="Q148">
        <v>-99</v>
      </c>
    </row>
    <row r="149" spans="1:17" x14ac:dyDescent="0.3">
      <c r="A149" t="s">
        <v>56</v>
      </c>
      <c r="B149" t="s">
        <v>19</v>
      </c>
      <c r="C149">
        <v>-99</v>
      </c>
      <c r="D149">
        <v>-99</v>
      </c>
      <c r="E149">
        <v>-99</v>
      </c>
      <c r="F149">
        <v>-99</v>
      </c>
      <c r="G149">
        <v>-99</v>
      </c>
      <c r="H149">
        <v>-99</v>
      </c>
      <c r="I149">
        <v>-99</v>
      </c>
      <c r="J149">
        <v>-99</v>
      </c>
      <c r="K149">
        <v>-99</v>
      </c>
      <c r="L149">
        <v>-99</v>
      </c>
      <c r="M149">
        <v>-99</v>
      </c>
      <c r="N149">
        <v>-99</v>
      </c>
      <c r="O149">
        <v>-99</v>
      </c>
      <c r="P149">
        <v>-99</v>
      </c>
      <c r="Q149">
        <v>-99</v>
      </c>
    </row>
    <row r="150" spans="1:17" x14ac:dyDescent="0.3">
      <c r="A150" t="s">
        <v>56</v>
      </c>
      <c r="B150" t="s">
        <v>57</v>
      </c>
      <c r="C150">
        <v>-99</v>
      </c>
      <c r="D150">
        <v>-99</v>
      </c>
      <c r="E150">
        <v>-99</v>
      </c>
      <c r="F150">
        <v>-99</v>
      </c>
      <c r="G150">
        <v>-99</v>
      </c>
      <c r="H150">
        <v>-99</v>
      </c>
      <c r="I150">
        <v>-99</v>
      </c>
      <c r="J150">
        <v>-99</v>
      </c>
      <c r="K150">
        <v>-99</v>
      </c>
      <c r="L150">
        <v>-99</v>
      </c>
      <c r="M150">
        <v>-99</v>
      </c>
      <c r="N150">
        <v>-99</v>
      </c>
      <c r="O150">
        <v>-99</v>
      </c>
      <c r="P150">
        <v>-99</v>
      </c>
      <c r="Q150">
        <v>-99</v>
      </c>
    </row>
    <row r="151" spans="1:17" x14ac:dyDescent="0.3">
      <c r="A151" t="s">
        <v>56</v>
      </c>
      <c r="B151" t="s">
        <v>4</v>
      </c>
      <c r="C151">
        <v>-99</v>
      </c>
      <c r="D151">
        <v>-99</v>
      </c>
      <c r="E151">
        <v>-99</v>
      </c>
      <c r="F151">
        <v>-99</v>
      </c>
      <c r="G151">
        <v>-99</v>
      </c>
      <c r="H151">
        <v>-99</v>
      </c>
      <c r="I151">
        <v>-99</v>
      </c>
      <c r="J151">
        <v>-99</v>
      </c>
      <c r="K151">
        <v>-99</v>
      </c>
      <c r="L151">
        <v>-99</v>
      </c>
      <c r="M151">
        <v>-99</v>
      </c>
      <c r="N151">
        <v>-99</v>
      </c>
      <c r="O151">
        <v>-99</v>
      </c>
      <c r="P151">
        <v>-99</v>
      </c>
      <c r="Q151">
        <v>-99</v>
      </c>
    </row>
    <row r="152" spans="1:17" x14ac:dyDescent="0.3">
      <c r="A152" t="s">
        <v>56</v>
      </c>
      <c r="B152" t="s">
        <v>5</v>
      </c>
      <c r="C152">
        <v>-99</v>
      </c>
      <c r="D152">
        <v>-99</v>
      </c>
      <c r="E152">
        <v>-99</v>
      </c>
      <c r="F152">
        <v>-99</v>
      </c>
      <c r="G152">
        <v>-99</v>
      </c>
      <c r="H152">
        <v>-99</v>
      </c>
      <c r="I152">
        <v>-99</v>
      </c>
      <c r="J152">
        <v>-99</v>
      </c>
      <c r="K152">
        <v>-99</v>
      </c>
      <c r="L152">
        <v>-99</v>
      </c>
      <c r="M152">
        <v>-99</v>
      </c>
      <c r="N152">
        <v>-99</v>
      </c>
      <c r="O152">
        <v>-99</v>
      </c>
      <c r="P152">
        <v>-99</v>
      </c>
      <c r="Q152">
        <v>-99</v>
      </c>
    </row>
    <row r="153" spans="1:17" x14ac:dyDescent="0.3">
      <c r="A153" t="s">
        <v>56</v>
      </c>
      <c r="B153" t="s">
        <v>6</v>
      </c>
      <c r="C153">
        <v>-99</v>
      </c>
      <c r="D153">
        <v>-99</v>
      </c>
      <c r="E153">
        <v>-99</v>
      </c>
      <c r="F153">
        <v>-99</v>
      </c>
      <c r="G153">
        <v>-99</v>
      </c>
      <c r="H153">
        <v>-99</v>
      </c>
      <c r="I153">
        <v>-99</v>
      </c>
      <c r="J153">
        <v>-99</v>
      </c>
      <c r="K153">
        <v>-99</v>
      </c>
      <c r="L153">
        <v>-99</v>
      </c>
      <c r="M153">
        <v>-99</v>
      </c>
      <c r="N153">
        <v>-99</v>
      </c>
      <c r="O153">
        <v>-99</v>
      </c>
      <c r="P153">
        <v>-99</v>
      </c>
      <c r="Q153">
        <v>-99</v>
      </c>
    </row>
    <row r="154" spans="1:17" x14ac:dyDescent="0.3">
      <c r="A154" t="s">
        <v>56</v>
      </c>
      <c r="B154" t="s">
        <v>7</v>
      </c>
      <c r="C154">
        <v>-99</v>
      </c>
      <c r="D154">
        <v>-99</v>
      </c>
      <c r="E154">
        <v>-99</v>
      </c>
      <c r="F154">
        <v>-99</v>
      </c>
      <c r="G154">
        <v>-99</v>
      </c>
      <c r="H154">
        <v>-99</v>
      </c>
      <c r="I154">
        <v>-99</v>
      </c>
      <c r="J154">
        <v>-99</v>
      </c>
      <c r="K154">
        <v>-99</v>
      </c>
      <c r="L154">
        <v>-99</v>
      </c>
      <c r="M154">
        <v>-99</v>
      </c>
      <c r="N154">
        <v>-99</v>
      </c>
      <c r="O154">
        <v>-99</v>
      </c>
      <c r="P154">
        <v>-99</v>
      </c>
      <c r="Q154">
        <v>-99</v>
      </c>
    </row>
    <row r="155" spans="1:17" x14ac:dyDescent="0.3">
      <c r="A155" t="s">
        <v>56</v>
      </c>
      <c r="B155" t="s">
        <v>9</v>
      </c>
      <c r="C155">
        <v>-99</v>
      </c>
      <c r="D155">
        <v>-99</v>
      </c>
      <c r="E155">
        <v>-99</v>
      </c>
      <c r="F155">
        <v>-99</v>
      </c>
      <c r="G155">
        <v>-99</v>
      </c>
      <c r="H155">
        <v>-99</v>
      </c>
      <c r="I155">
        <v>-99</v>
      </c>
      <c r="J155">
        <v>-99</v>
      </c>
      <c r="K155">
        <v>-99</v>
      </c>
      <c r="L155">
        <v>-99</v>
      </c>
      <c r="M155">
        <v>-99</v>
      </c>
      <c r="N155">
        <v>-99</v>
      </c>
      <c r="O155">
        <v>-99</v>
      </c>
      <c r="P155">
        <v>-99</v>
      </c>
      <c r="Q155">
        <v>-99</v>
      </c>
    </row>
    <row r="156" spans="1:17" x14ac:dyDescent="0.3">
      <c r="A156" t="s">
        <v>56</v>
      </c>
      <c r="B156" t="s">
        <v>11</v>
      </c>
      <c r="C156">
        <v>-99</v>
      </c>
      <c r="D156">
        <v>-99</v>
      </c>
      <c r="E156">
        <v>-99</v>
      </c>
      <c r="F156">
        <v>-99</v>
      </c>
      <c r="G156">
        <v>-99</v>
      </c>
      <c r="H156">
        <v>-99</v>
      </c>
      <c r="I156">
        <v>-99</v>
      </c>
      <c r="J156">
        <v>-99</v>
      </c>
      <c r="K156">
        <v>-99</v>
      </c>
      <c r="L156">
        <v>-99</v>
      </c>
      <c r="M156">
        <v>-99</v>
      </c>
      <c r="N156">
        <v>-99</v>
      </c>
      <c r="O156">
        <v>-99</v>
      </c>
      <c r="P156">
        <v>-99</v>
      </c>
      <c r="Q156">
        <v>-99</v>
      </c>
    </row>
    <row r="157" spans="1:17" x14ac:dyDescent="0.3">
      <c r="A157" t="s">
        <v>56</v>
      </c>
      <c r="B157" t="s">
        <v>58</v>
      </c>
      <c r="C157">
        <v>78</v>
      </c>
      <c r="D157">
        <v>78</v>
      </c>
      <c r="E157">
        <v>78</v>
      </c>
      <c r="F157">
        <v>117</v>
      </c>
      <c r="G157">
        <f ca="1">Table4[[#This Row],[Depth Ruben]]*1000</f>
        <v>90</v>
      </c>
      <c r="H157">
        <v>70</v>
      </c>
      <c r="I157">
        <v>70</v>
      </c>
      <c r="J157">
        <v>70</v>
      </c>
      <c r="K157">
        <v>74</v>
      </c>
      <c r="L157">
        <v>71.3</v>
      </c>
      <c r="M157">
        <v>624</v>
      </c>
      <c r="N157">
        <v>534</v>
      </c>
      <c r="O157">
        <v>512</v>
      </c>
      <c r="P157">
        <v>848</v>
      </c>
      <c r="Q157">
        <f ca="1">Table4[[#This Row],[Thickness Ruben]]*1000</f>
        <v>550</v>
      </c>
    </row>
    <row r="158" spans="1:17" x14ac:dyDescent="0.3">
      <c r="A158" t="s">
        <v>56</v>
      </c>
      <c r="B158" t="s">
        <v>12</v>
      </c>
      <c r="C158">
        <v>114</v>
      </c>
      <c r="D158">
        <v>114</v>
      </c>
      <c r="E158">
        <v>114</v>
      </c>
      <c r="F158">
        <v>153</v>
      </c>
      <c r="G158">
        <f ca="1">Table4[[#This Row],[Depth Ruben]]*1000</f>
        <v>110</v>
      </c>
      <c r="H158">
        <v>78</v>
      </c>
      <c r="I158">
        <v>76</v>
      </c>
      <c r="J158">
        <v>74</v>
      </c>
      <c r="K158">
        <v>72</v>
      </c>
      <c r="L158">
        <v>79</v>
      </c>
      <c r="M158">
        <v>1055</v>
      </c>
      <c r="N158">
        <v>1167</v>
      </c>
      <c r="O158">
        <v>1084</v>
      </c>
      <c r="P158">
        <v>920</v>
      </c>
      <c r="Q158">
        <f ca="1">Table4[[#This Row],[Thickness Ruben]]*1000</f>
        <v>820</v>
      </c>
    </row>
    <row r="159" spans="1:17" x14ac:dyDescent="0.3">
      <c r="A159" t="s">
        <v>56</v>
      </c>
      <c r="B159" t="s">
        <v>59</v>
      </c>
      <c r="C159">
        <v>-99</v>
      </c>
      <c r="D159">
        <v>-99</v>
      </c>
      <c r="E159">
        <v>-99</v>
      </c>
      <c r="F159">
        <v>-99</v>
      </c>
      <c r="G159">
        <v>-99</v>
      </c>
      <c r="H159">
        <v>-99</v>
      </c>
      <c r="I159">
        <v>-99</v>
      </c>
      <c r="J159">
        <v>-99</v>
      </c>
      <c r="K159">
        <v>-99</v>
      </c>
      <c r="L159">
        <v>-99</v>
      </c>
      <c r="M159">
        <v>-99</v>
      </c>
      <c r="N159">
        <v>-99</v>
      </c>
      <c r="O159">
        <v>-99</v>
      </c>
      <c r="P159">
        <v>-99</v>
      </c>
      <c r="Q159">
        <v>-99</v>
      </c>
    </row>
    <row r="160" spans="1:17" x14ac:dyDescent="0.3">
      <c r="A160" t="s">
        <v>56</v>
      </c>
      <c r="B160" t="s">
        <v>13</v>
      </c>
      <c r="C160">
        <v>216</v>
      </c>
      <c r="D160">
        <v>218</v>
      </c>
      <c r="E160">
        <v>216</v>
      </c>
      <c r="F160">
        <v>320</v>
      </c>
      <c r="G160">
        <f ca="1">Table4[[#This Row],[Depth Ruben]]*1000</f>
        <v>210</v>
      </c>
      <c r="H160">
        <v>44</v>
      </c>
      <c r="I160">
        <v>44</v>
      </c>
      <c r="J160">
        <v>46</v>
      </c>
      <c r="K160">
        <v>42</v>
      </c>
      <c r="L160">
        <v>49.4</v>
      </c>
      <c r="M160">
        <v>645</v>
      </c>
      <c r="N160">
        <v>794</v>
      </c>
      <c r="O160">
        <v>832</v>
      </c>
      <c r="P160">
        <v>1347</v>
      </c>
      <c r="Q160">
        <f ca="1">Table4[[#This Row],[Thickness Ruben]]*1000</f>
        <v>1170</v>
      </c>
    </row>
    <row r="161" spans="1:17" x14ac:dyDescent="0.3">
      <c r="A161" t="s">
        <v>56</v>
      </c>
      <c r="B161" t="s">
        <v>15</v>
      </c>
      <c r="C161">
        <v>-99</v>
      </c>
      <c r="D161">
        <v>-99</v>
      </c>
      <c r="E161">
        <v>-99</v>
      </c>
      <c r="F161">
        <v>-99</v>
      </c>
      <c r="G161">
        <v>-99</v>
      </c>
      <c r="H161">
        <v>-99</v>
      </c>
      <c r="I161">
        <v>-99</v>
      </c>
      <c r="J161">
        <v>-99</v>
      </c>
      <c r="K161">
        <v>-99</v>
      </c>
      <c r="L161">
        <v>-99</v>
      </c>
      <c r="M161">
        <v>-99</v>
      </c>
      <c r="N161">
        <v>-99</v>
      </c>
      <c r="O161">
        <v>-99</v>
      </c>
      <c r="P161">
        <v>-99</v>
      </c>
      <c r="Q161">
        <v>-99</v>
      </c>
    </row>
    <row r="162" spans="1:17" x14ac:dyDescent="0.3">
      <c r="A162" t="s">
        <v>56</v>
      </c>
      <c r="B162" t="s">
        <v>60</v>
      </c>
      <c r="C162">
        <v>-99</v>
      </c>
      <c r="D162">
        <v>-99</v>
      </c>
      <c r="E162">
        <v>-99</v>
      </c>
      <c r="F162">
        <v>-99</v>
      </c>
      <c r="G162">
        <v>-99</v>
      </c>
      <c r="H162">
        <v>-99</v>
      </c>
      <c r="I162">
        <v>-99</v>
      </c>
      <c r="J162">
        <v>-99</v>
      </c>
      <c r="K162">
        <v>-99</v>
      </c>
      <c r="L162">
        <v>-99</v>
      </c>
      <c r="M162">
        <v>-99</v>
      </c>
      <c r="N162">
        <v>-99</v>
      </c>
      <c r="O162">
        <v>-99</v>
      </c>
      <c r="P162">
        <v>-99</v>
      </c>
      <c r="Q162">
        <v>-99</v>
      </c>
    </row>
    <row r="163" spans="1:17" x14ac:dyDescent="0.3">
      <c r="A163" t="s">
        <v>56</v>
      </c>
      <c r="B163" t="s">
        <v>17</v>
      </c>
      <c r="C163">
        <v>-99</v>
      </c>
      <c r="D163">
        <v>-99</v>
      </c>
      <c r="E163">
        <v>-99</v>
      </c>
      <c r="F163">
        <v>-99</v>
      </c>
      <c r="G163">
        <v>-99</v>
      </c>
      <c r="H163">
        <v>-99</v>
      </c>
      <c r="I163">
        <v>-99</v>
      </c>
      <c r="J163">
        <v>-99</v>
      </c>
      <c r="K163">
        <v>-99</v>
      </c>
      <c r="L163">
        <v>-99</v>
      </c>
      <c r="M163">
        <v>-99</v>
      </c>
      <c r="N163">
        <v>-99</v>
      </c>
      <c r="O163">
        <v>-99</v>
      </c>
      <c r="P163">
        <v>-99</v>
      </c>
      <c r="Q163">
        <v>-99</v>
      </c>
    </row>
  </sheetData>
  <phoneticPr fontId="1" type="noConversion"/>
  <pageMargins left="0.7" right="0.7" top="0.75" bottom="0.75" header="0.3" footer="0.3"/>
  <ignoredErrors>
    <ignoredError sqref="G2:G163" calculatedColumn="1"/>
  </ignoredErrors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Plots lipid</vt:lpstr>
      <vt:lpstr>Dont check this one</vt:lpstr>
      <vt:lpstr>Lipid old test set</vt:lpstr>
      <vt:lpstr>Lipid new test set</vt:lpstr>
      <vt:lpstr>Plots calcium</vt:lpstr>
      <vt:lpstr>Calcium old test set</vt:lpstr>
      <vt:lpstr>Calcium new test 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Gonzalo Rodríguez Esteban</cp:lastModifiedBy>
  <dcterms:created xsi:type="dcterms:W3CDTF">2023-03-15T14:50:16Z</dcterms:created>
  <dcterms:modified xsi:type="dcterms:W3CDTF">2023-04-24T09:32:22Z</dcterms:modified>
</cp:coreProperties>
</file>